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452" activeTab="1"/>
  </bookViews>
  <sheets>
    <sheet name="методология" sheetId="8" r:id="rId1"/>
    <sheet name="главная" sheetId="1" r:id="rId2"/>
    <sheet name="клиенты" sheetId="5" r:id="rId3"/>
    <sheet name="инвестиции" sheetId="6" r:id="rId4"/>
    <sheet name="расчеты" sheetId="7" r:id="rId5"/>
    <sheet name="kpi" sheetId="3" r:id="rId6"/>
    <sheet name="списки" sheetId="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5" i="3"/>
  <c r="C5" i="7"/>
  <c r="C5" i="6"/>
  <c r="C5" i="5"/>
  <c r="N6" i="1" l="1"/>
  <c r="N5" i="1"/>
  <c r="N4" i="1"/>
  <c r="N3" i="1"/>
  <c r="E106" i="1"/>
  <c r="E108" i="1"/>
  <c r="E103" i="1"/>
  <c r="E82" i="1"/>
  <c r="E80" i="1"/>
  <c r="E72" i="1"/>
  <c r="F106" i="3"/>
  <c r="B106" i="3"/>
  <c r="E87" i="1" l="1"/>
  <c r="F105" i="3"/>
  <c r="B105" i="3"/>
  <c r="E77" i="1"/>
  <c r="E60" i="1"/>
  <c r="E58" i="1"/>
  <c r="E27" i="1"/>
  <c r="E26" i="1"/>
  <c r="E25" i="1"/>
  <c r="U9" i="1"/>
  <c r="V9" i="1"/>
  <c r="V10" i="1" s="1"/>
  <c r="E172" i="7"/>
  <c r="E170" i="7"/>
  <c r="E168" i="7"/>
  <c r="F104" i="3"/>
  <c r="B104" i="3"/>
  <c r="E166" i="7"/>
  <c r="E157" i="7"/>
  <c r="H57" i="6"/>
  <c r="E57" i="6"/>
  <c r="F103" i="3"/>
  <c r="B103" i="3"/>
  <c r="F102" i="3"/>
  <c r="B102" i="3"/>
  <c r="E155" i="7"/>
  <c r="F101" i="3"/>
  <c r="B101" i="3"/>
  <c r="E151" i="7"/>
  <c r="H143" i="7"/>
  <c r="H142" i="7"/>
  <c r="H141" i="7"/>
  <c r="H140" i="7"/>
  <c r="H139" i="7"/>
  <c r="H138" i="7"/>
  <c r="H137" i="7"/>
  <c r="H136" i="7"/>
  <c r="H135" i="7"/>
  <c r="E134" i="7"/>
  <c r="E136" i="7" s="1"/>
  <c r="F100" i="3"/>
  <c r="B100" i="3"/>
  <c r="E132" i="7"/>
  <c r="F25" i="3"/>
  <c r="B25" i="3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K128" i="7"/>
  <c r="K127" i="7"/>
  <c r="K126" i="7"/>
  <c r="K125" i="7"/>
  <c r="K123" i="7"/>
  <c r="K122" i="7"/>
  <c r="K120" i="7"/>
  <c r="K119" i="7"/>
  <c r="K117" i="7"/>
  <c r="K116" i="7"/>
  <c r="K115" i="7"/>
  <c r="K113" i="7"/>
  <c r="K112" i="7"/>
  <c r="K111" i="7"/>
  <c r="K110" i="7"/>
  <c r="K108" i="7"/>
  <c r="K107" i="7"/>
  <c r="K106" i="7"/>
  <c r="K105" i="7"/>
  <c r="K104" i="7"/>
  <c r="K103" i="7"/>
  <c r="K102" i="7"/>
  <c r="K101" i="7"/>
  <c r="K99" i="7"/>
  <c r="K98" i="7"/>
  <c r="K97" i="7"/>
  <c r="K96" i="7"/>
  <c r="E130" i="7"/>
  <c r="K94" i="7"/>
  <c r="K93" i="7"/>
  <c r="K92" i="7"/>
  <c r="K91" i="7"/>
  <c r="K89" i="7"/>
  <c r="K88" i="7"/>
  <c r="K86" i="7"/>
  <c r="K85" i="7"/>
  <c r="K83" i="7"/>
  <c r="K82" i="7"/>
  <c r="K81" i="7"/>
  <c r="K79" i="7"/>
  <c r="K78" i="7"/>
  <c r="K77" i="7"/>
  <c r="K76" i="7"/>
  <c r="K74" i="7"/>
  <c r="K73" i="7"/>
  <c r="K72" i="7"/>
  <c r="K71" i="7"/>
  <c r="K70" i="7"/>
  <c r="K69" i="7"/>
  <c r="K68" i="7"/>
  <c r="K67" i="7"/>
  <c r="K65" i="7"/>
  <c r="K64" i="7"/>
  <c r="K63" i="7"/>
  <c r="K62" i="7"/>
  <c r="E58" i="7"/>
  <c r="H50" i="6"/>
  <c r="H49" i="6"/>
  <c r="H48" i="6"/>
  <c r="H47" i="6"/>
  <c r="H46" i="6"/>
  <c r="E15" i="6"/>
  <c r="F99" i="3"/>
  <c r="B99" i="3"/>
  <c r="V17" i="6"/>
  <c r="W17" i="6"/>
  <c r="X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AV17" i="6"/>
  <c r="AW17" i="6"/>
  <c r="AX17" i="6"/>
  <c r="AY17" i="6"/>
  <c r="AZ17" i="6"/>
  <c r="BA17" i="6"/>
  <c r="BB17" i="6"/>
  <c r="BC17" i="6"/>
  <c r="BD17" i="6"/>
  <c r="BE17" i="6"/>
  <c r="BF17" i="6"/>
  <c r="BG17" i="6"/>
  <c r="BH17" i="6"/>
  <c r="BI17" i="6"/>
  <c r="BJ17" i="6"/>
  <c r="BK17" i="6"/>
  <c r="BL17" i="6"/>
  <c r="BM17" i="6"/>
  <c r="BN17" i="6"/>
  <c r="BO17" i="6"/>
  <c r="BP17" i="6"/>
  <c r="BQ17" i="6"/>
  <c r="BR17" i="6"/>
  <c r="BS17" i="6"/>
  <c r="BT17" i="6"/>
  <c r="BU17" i="6"/>
  <c r="BV17" i="6"/>
  <c r="BW17" i="6"/>
  <c r="BX17" i="6"/>
  <c r="BY17" i="6"/>
  <c r="BZ17" i="6"/>
  <c r="CA17" i="6"/>
  <c r="CB17" i="6"/>
  <c r="CC17" i="6"/>
  <c r="CD17" i="6"/>
  <c r="CE17" i="6"/>
  <c r="CF17" i="6"/>
  <c r="CG17" i="6"/>
  <c r="CH17" i="6"/>
  <c r="CI17" i="6"/>
  <c r="CJ17" i="6"/>
  <c r="CK17" i="6"/>
  <c r="CL17" i="6"/>
  <c r="CM17" i="6"/>
  <c r="CN17" i="6"/>
  <c r="CO17" i="6"/>
  <c r="CP17" i="6"/>
  <c r="CQ17" i="6"/>
  <c r="CR17" i="6"/>
  <c r="CS17" i="6"/>
  <c r="CT17" i="6"/>
  <c r="CU17" i="6"/>
  <c r="CV17" i="6"/>
  <c r="CW17" i="6"/>
  <c r="CX17" i="6"/>
  <c r="CY17" i="6"/>
  <c r="CZ17" i="6"/>
  <c r="DA17" i="6"/>
  <c r="DB17" i="6"/>
  <c r="DC17" i="6"/>
  <c r="DD17" i="6"/>
  <c r="DE17" i="6"/>
  <c r="DF17" i="6"/>
  <c r="DG17" i="6"/>
  <c r="DH17" i="6"/>
  <c r="DI17" i="6"/>
  <c r="DJ17" i="6"/>
  <c r="DK17" i="6"/>
  <c r="DL17" i="6"/>
  <c r="DM17" i="6"/>
  <c r="DN17" i="6"/>
  <c r="DO17" i="6"/>
  <c r="DP17" i="6"/>
  <c r="DQ17" i="6"/>
  <c r="DR17" i="6"/>
  <c r="DS17" i="6"/>
  <c r="DT17" i="6"/>
  <c r="DU17" i="6"/>
  <c r="DV17" i="6"/>
  <c r="DW17" i="6"/>
  <c r="DX17" i="6"/>
  <c r="DY17" i="6"/>
  <c r="DZ17" i="6"/>
  <c r="EA17" i="6"/>
  <c r="EB17" i="6"/>
  <c r="EC17" i="6"/>
  <c r="ED17" i="6"/>
  <c r="EE17" i="6"/>
  <c r="EF17" i="6"/>
  <c r="EG17" i="6"/>
  <c r="EH17" i="6"/>
  <c r="EI17" i="6"/>
  <c r="EJ17" i="6"/>
  <c r="EK17" i="6"/>
  <c r="EL17" i="6"/>
  <c r="EM17" i="6"/>
  <c r="EN17" i="6"/>
  <c r="EO17" i="6"/>
  <c r="EP17" i="6"/>
  <c r="EQ17" i="6"/>
  <c r="ER17" i="6"/>
  <c r="ES17" i="6"/>
  <c r="ET17" i="6"/>
  <c r="EU17" i="6"/>
  <c r="EV17" i="6"/>
  <c r="EW17" i="6"/>
  <c r="EX17" i="6"/>
  <c r="EY17" i="6"/>
  <c r="EZ17" i="6"/>
  <c r="FA17" i="6"/>
  <c r="FB17" i="6"/>
  <c r="FC17" i="6"/>
  <c r="FD17" i="6"/>
  <c r="FE17" i="6"/>
  <c r="FF17" i="6"/>
  <c r="FG17" i="6"/>
  <c r="FH17" i="6"/>
  <c r="FI17" i="6"/>
  <c r="FJ17" i="6"/>
  <c r="FK17" i="6"/>
  <c r="FL17" i="6"/>
  <c r="FM17" i="6"/>
  <c r="FN17" i="6"/>
  <c r="FO17" i="6"/>
  <c r="FP17" i="6"/>
  <c r="FQ17" i="6"/>
  <c r="FR17" i="6"/>
  <c r="FS17" i="6"/>
  <c r="FT17" i="6"/>
  <c r="FU17" i="6"/>
  <c r="FV17" i="6"/>
  <c r="FW17" i="6"/>
  <c r="FX17" i="6"/>
  <c r="FY17" i="6"/>
  <c r="FZ17" i="6"/>
  <c r="GA17" i="6"/>
  <c r="GB17" i="6"/>
  <c r="GC17" i="6"/>
  <c r="GD17" i="6"/>
  <c r="GE17" i="6"/>
  <c r="GF17" i="6"/>
  <c r="GG17" i="6"/>
  <c r="GH17" i="6"/>
  <c r="GI17" i="6"/>
  <c r="GJ17" i="6"/>
  <c r="GK17" i="6"/>
  <c r="GL17" i="6"/>
  <c r="GM17" i="6"/>
  <c r="GN17" i="6"/>
  <c r="GO17" i="6"/>
  <c r="GP17" i="6"/>
  <c r="GQ17" i="6"/>
  <c r="GR17" i="6"/>
  <c r="GS17" i="6"/>
  <c r="GT17" i="6"/>
  <c r="GU17" i="6"/>
  <c r="GV17" i="6"/>
  <c r="GW17" i="6"/>
  <c r="GX17" i="6"/>
  <c r="GY17" i="6"/>
  <c r="GZ17" i="6"/>
  <c r="HA17" i="6"/>
  <c r="HB17" i="6"/>
  <c r="HC17" i="6"/>
  <c r="HD17" i="6"/>
  <c r="HE17" i="6"/>
  <c r="HF17" i="6"/>
  <c r="HG17" i="6"/>
  <c r="HH17" i="6"/>
  <c r="HI17" i="6"/>
  <c r="HJ17" i="6"/>
  <c r="HK17" i="6"/>
  <c r="HL17" i="6"/>
  <c r="U17" i="6"/>
  <c r="Y17" i="6"/>
  <c r="U9" i="6"/>
  <c r="N19" i="1"/>
  <c r="E55" i="7"/>
  <c r="E52" i="7"/>
  <c r="F98" i="3"/>
  <c r="B98" i="3"/>
  <c r="F97" i="3"/>
  <c r="B97" i="3"/>
  <c r="LI55" i="7"/>
  <c r="E38" i="1"/>
  <c r="F96" i="3"/>
  <c r="B96" i="3"/>
  <c r="E41" i="7"/>
  <c r="F95" i="3"/>
  <c r="B95" i="3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E39" i="7"/>
  <c r="F94" i="3"/>
  <c r="B94" i="3"/>
  <c r="LI39" i="7"/>
  <c r="E36" i="7"/>
  <c r="F93" i="3"/>
  <c r="B93" i="3"/>
  <c r="LI41" i="7"/>
  <c r="E32" i="7"/>
  <c r="LI32" i="7"/>
  <c r="E34" i="1"/>
  <c r="F92" i="3"/>
  <c r="B92" i="3"/>
  <c r="F91" i="3"/>
  <c r="B91" i="3"/>
  <c r="E30" i="7"/>
  <c r="F90" i="3"/>
  <c r="B90" i="3"/>
  <c r="LI30" i="7"/>
  <c r="B87" i="3"/>
  <c r="B88" i="3"/>
  <c r="B89" i="3"/>
  <c r="B107" i="3"/>
  <c r="E32" i="1"/>
  <c r="F89" i="3"/>
  <c r="E27" i="7"/>
  <c r="F88" i="3"/>
  <c r="U10" i="1" l="1"/>
  <c r="K32" i="7"/>
  <c r="K30" i="7"/>
  <c r="K32" i="1"/>
  <c r="K39" i="7"/>
  <c r="K55" i="7"/>
  <c r="K52" i="7"/>
  <c r="E142" i="7"/>
  <c r="E139" i="7"/>
  <c r="K41" i="7"/>
  <c r="E135" i="7"/>
  <c r="K134" i="7"/>
  <c r="K142" i="7" s="1"/>
  <c r="E141" i="7"/>
  <c r="E143" i="7"/>
  <c r="E140" i="7"/>
  <c r="E137" i="7"/>
  <c r="E138" i="7"/>
  <c r="K38" i="1"/>
  <c r="K15" i="6"/>
  <c r="K36" i="7"/>
  <c r="K34" i="1"/>
  <c r="R12" i="2"/>
  <c r="E69" i="1"/>
  <c r="F52" i="3"/>
  <c r="B52" i="3"/>
  <c r="K87" i="1" s="1"/>
  <c r="E75" i="1"/>
  <c r="E66" i="1"/>
  <c r="E64" i="1"/>
  <c r="E62" i="1"/>
  <c r="E56" i="1"/>
  <c r="E54" i="1"/>
  <c r="F47" i="3"/>
  <c r="B47" i="3"/>
  <c r="K157" i="7" s="1"/>
  <c r="E163" i="7"/>
  <c r="F46" i="3"/>
  <c r="B46" i="3"/>
  <c r="E161" i="7"/>
  <c r="F45" i="3"/>
  <c r="B45" i="3"/>
  <c r="E159" i="7"/>
  <c r="F44" i="3"/>
  <c r="B44" i="3"/>
  <c r="K155" i="7" s="1"/>
  <c r="E153" i="7"/>
  <c r="F43" i="3"/>
  <c r="B43" i="3"/>
  <c r="K60" i="1" s="1"/>
  <c r="E24" i="1"/>
  <c r="E145" i="7"/>
  <c r="E46" i="7"/>
  <c r="LI46" i="7"/>
  <c r="F87" i="3"/>
  <c r="E44" i="1"/>
  <c r="E49" i="7"/>
  <c r="LI49" i="7"/>
  <c r="E46" i="1"/>
  <c r="N27" i="5"/>
  <c r="F83" i="3"/>
  <c r="F82" i="3"/>
  <c r="F23" i="3"/>
  <c r="E65" i="5"/>
  <c r="F81" i="3"/>
  <c r="E42" i="1"/>
  <c r="E43" i="7"/>
  <c r="E40" i="1"/>
  <c r="F79" i="3"/>
  <c r="F78" i="3"/>
  <c r="LI43" i="7"/>
  <c r="E34" i="7"/>
  <c r="H25" i="7"/>
  <c r="H24" i="7"/>
  <c r="H23" i="7"/>
  <c r="H22" i="7"/>
  <c r="H21" i="7"/>
  <c r="H20" i="7"/>
  <c r="H19" i="7"/>
  <c r="H18" i="7"/>
  <c r="H17" i="7"/>
  <c r="H16" i="7"/>
  <c r="E19" i="1"/>
  <c r="F15" i="3"/>
  <c r="B15" i="3"/>
  <c r="H35" i="6"/>
  <c r="H36" i="6"/>
  <c r="H37" i="6"/>
  <c r="H38" i="6"/>
  <c r="H39" i="6"/>
  <c r="H34" i="6"/>
  <c r="H27" i="6"/>
  <c r="H28" i="6"/>
  <c r="H29" i="6"/>
  <c r="H30" i="6"/>
  <c r="H31" i="6"/>
  <c r="H26" i="6"/>
  <c r="H23" i="6"/>
  <c r="H19" i="6"/>
  <c r="H20" i="6"/>
  <c r="H21" i="6"/>
  <c r="H22" i="6"/>
  <c r="H18" i="6"/>
  <c r="E54" i="6"/>
  <c r="E52" i="6"/>
  <c r="H45" i="6"/>
  <c r="H44" i="6"/>
  <c r="H43" i="6"/>
  <c r="H42" i="6"/>
  <c r="E41" i="6"/>
  <c r="E33" i="6"/>
  <c r="E35" i="6" s="1"/>
  <c r="E25" i="6"/>
  <c r="E28" i="6" s="1"/>
  <c r="E17" i="6"/>
  <c r="E23" i="6" s="1"/>
  <c r="E13" i="6"/>
  <c r="U97" i="1" l="1"/>
  <c r="V97" i="1" s="1"/>
  <c r="K58" i="1"/>
  <c r="U6" i="1"/>
  <c r="U8" i="1"/>
  <c r="K168" i="7"/>
  <c r="K151" i="7"/>
  <c r="K163" i="7"/>
  <c r="K143" i="7"/>
  <c r="K135" i="7"/>
  <c r="K137" i="7"/>
  <c r="K140" i="7"/>
  <c r="K139" i="7"/>
  <c r="K136" i="7"/>
  <c r="K141" i="7"/>
  <c r="K138" i="7"/>
  <c r="K56" i="1"/>
  <c r="K62" i="1"/>
  <c r="K64" i="1"/>
  <c r="K66" i="1"/>
  <c r="K161" i="7"/>
  <c r="K159" i="7"/>
  <c r="E26" i="6"/>
  <c r="E27" i="6"/>
  <c r="E36" i="6"/>
  <c r="E37" i="6"/>
  <c r="E20" i="6"/>
  <c r="E21" i="6"/>
  <c r="E31" i="6"/>
  <c r="E29" i="6"/>
  <c r="E30" i="6"/>
  <c r="E22" i="6"/>
  <c r="E34" i="6"/>
  <c r="E18" i="6"/>
  <c r="E38" i="6"/>
  <c r="E19" i="6"/>
  <c r="E39" i="6"/>
  <c r="C4" i="2"/>
  <c r="C3" i="2"/>
  <c r="C4" i="3"/>
  <c r="C3" i="3"/>
  <c r="C4" i="7"/>
  <c r="C3" i="7"/>
  <c r="C4" i="6"/>
  <c r="C3" i="6"/>
  <c r="C4" i="5"/>
  <c r="C3" i="5"/>
  <c r="E101" i="1"/>
  <c r="E99" i="1"/>
  <c r="E97" i="1"/>
  <c r="E94" i="1" l="1"/>
  <c r="E85" i="1" l="1"/>
  <c r="K46" i="7"/>
  <c r="F86" i="3"/>
  <c r="B86" i="3"/>
  <c r="K44" i="1" s="1"/>
  <c r="F85" i="3"/>
  <c r="B85" i="3"/>
  <c r="K49" i="7" s="1"/>
  <c r="F84" i="3"/>
  <c r="B84" i="3"/>
  <c r="K46" i="1" s="1"/>
  <c r="B83" i="3"/>
  <c r="B82" i="3"/>
  <c r="B81" i="3"/>
  <c r="K42" i="1" s="1"/>
  <c r="F80" i="3"/>
  <c r="B80" i="3"/>
  <c r="K40" i="1" s="1"/>
  <c r="B79" i="3"/>
  <c r="B78" i="3"/>
  <c r="F77" i="3"/>
  <c r="B77" i="3"/>
  <c r="K43" i="7" s="1"/>
  <c r="F76" i="3"/>
  <c r="B76" i="3"/>
  <c r="F75" i="3"/>
  <c r="B75" i="3"/>
  <c r="F74" i="3"/>
  <c r="B74" i="3"/>
  <c r="F73" i="3"/>
  <c r="B73" i="3"/>
  <c r="K170" i="7" s="1"/>
  <c r="F72" i="3"/>
  <c r="B72" i="3"/>
  <c r="F71" i="3"/>
  <c r="B71" i="3"/>
  <c r="K108" i="1" s="1"/>
  <c r="F70" i="3"/>
  <c r="B70" i="3"/>
  <c r="F69" i="3"/>
  <c r="B69" i="3"/>
  <c r="K99" i="1" s="1"/>
  <c r="F68" i="3"/>
  <c r="B68" i="3"/>
  <c r="K103" i="1" l="1"/>
  <c r="K101" i="1"/>
  <c r="K106" i="1"/>
  <c r="K82" i="1"/>
  <c r="K72" i="1"/>
  <c r="K80" i="1"/>
  <c r="K34" i="7"/>
  <c r="K27" i="7"/>
  <c r="F54" i="3"/>
  <c r="E149" i="7"/>
  <c r="E147" i="7"/>
  <c r="F51" i="3"/>
  <c r="E51" i="1"/>
  <c r="F49" i="3"/>
  <c r="E49" i="1"/>
  <c r="E15" i="7"/>
  <c r="E13" i="7"/>
  <c r="E36" i="1"/>
  <c r="F67" i="3"/>
  <c r="B67" i="3"/>
  <c r="K97" i="1" s="1"/>
  <c r="F66" i="3"/>
  <c r="B66" i="3"/>
  <c r="K94" i="1" s="1"/>
  <c r="F65" i="3"/>
  <c r="B65" i="3"/>
  <c r="F64" i="3"/>
  <c r="B64" i="3"/>
  <c r="F63" i="3"/>
  <c r="B63" i="3"/>
  <c r="F62" i="3"/>
  <c r="B62" i="3"/>
  <c r="F61" i="3"/>
  <c r="B61" i="3"/>
  <c r="F60" i="3"/>
  <c r="B60" i="3"/>
  <c r="F59" i="3"/>
  <c r="B59" i="3"/>
  <c r="F58" i="3"/>
  <c r="B58" i="3"/>
  <c r="F57" i="3"/>
  <c r="B57" i="3"/>
  <c r="F56" i="3"/>
  <c r="B56" i="3"/>
  <c r="F55" i="3"/>
  <c r="B55" i="3"/>
  <c r="B54" i="3"/>
  <c r="F53" i="3"/>
  <c r="B53" i="3"/>
  <c r="B51" i="3"/>
  <c r="F50" i="3"/>
  <c r="B50" i="3"/>
  <c r="B49" i="3"/>
  <c r="F48" i="3"/>
  <c r="B48" i="3"/>
  <c r="F42" i="3"/>
  <c r="B42" i="3"/>
  <c r="K153" i="7" s="1"/>
  <c r="F41" i="3"/>
  <c r="B41" i="3"/>
  <c r="F40" i="3"/>
  <c r="B40" i="3"/>
  <c r="K27" i="1" s="1"/>
  <c r="U9" i="7"/>
  <c r="U10" i="7" s="1"/>
  <c r="E29" i="1"/>
  <c r="E22" i="1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K25" i="1" l="1"/>
  <c r="K26" i="1"/>
  <c r="K85" i="1"/>
  <c r="K172" i="7"/>
  <c r="U142" i="7"/>
  <c r="U140" i="7"/>
  <c r="U141" i="7"/>
  <c r="U130" i="7"/>
  <c r="U132" i="7" s="1"/>
  <c r="U55" i="7"/>
  <c r="U39" i="7"/>
  <c r="U43" i="7" s="1"/>
  <c r="U32" i="7"/>
  <c r="U30" i="7"/>
  <c r="E20" i="7"/>
  <c r="K20" i="7" s="1"/>
  <c r="E19" i="7"/>
  <c r="K19" i="7" s="1"/>
  <c r="E18" i="7"/>
  <c r="K18" i="7" s="1"/>
  <c r="E22" i="7"/>
  <c r="K22" i="7" s="1"/>
  <c r="E25" i="7"/>
  <c r="K25" i="7" s="1"/>
  <c r="E17" i="7"/>
  <c r="K17" i="7" s="1"/>
  <c r="E24" i="7"/>
  <c r="K24" i="7" s="1"/>
  <c r="E16" i="7"/>
  <c r="K16" i="7" s="1"/>
  <c r="E23" i="7"/>
  <c r="K23" i="7" s="1"/>
  <c r="E21" i="7"/>
  <c r="K21" i="7" s="1"/>
  <c r="U13" i="7"/>
  <c r="U20" i="7" s="1"/>
  <c r="K51" i="1"/>
  <c r="K54" i="1"/>
  <c r="U8" i="7"/>
  <c r="K145" i="7"/>
  <c r="K58" i="7"/>
  <c r="K147" i="7"/>
  <c r="K49" i="1"/>
  <c r="K166" i="7"/>
  <c r="E44" i="6"/>
  <c r="E48" i="6" s="1"/>
  <c r="E45" i="6"/>
  <c r="E49" i="6" s="1"/>
  <c r="E43" i="6"/>
  <c r="E47" i="6" s="1"/>
  <c r="E42" i="6"/>
  <c r="E46" i="6" s="1"/>
  <c r="O12" i="2"/>
  <c r="U134" i="7" l="1"/>
  <c r="E50" i="6"/>
  <c r="U23" i="7"/>
  <c r="U24" i="7"/>
  <c r="U25" i="7"/>
  <c r="U18" i="7"/>
  <c r="U19" i="7"/>
  <c r="U49" i="7" s="1"/>
  <c r="U17" i="7"/>
  <c r="U46" i="7" s="1"/>
  <c r="U16" i="7"/>
  <c r="U22" i="7"/>
  <c r="U21" i="7"/>
  <c r="F30" i="3"/>
  <c r="L16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5" i="2"/>
  <c r="L14" i="2"/>
  <c r="L13" i="2"/>
  <c r="F28" i="3"/>
  <c r="U10" i="6"/>
  <c r="E77" i="5"/>
  <c r="E87" i="5" s="1"/>
  <c r="H87" i="5"/>
  <c r="H86" i="5"/>
  <c r="H85" i="5"/>
  <c r="H84" i="5"/>
  <c r="H83" i="5"/>
  <c r="H82" i="5"/>
  <c r="H81" i="5"/>
  <c r="H80" i="5"/>
  <c r="H79" i="5"/>
  <c r="H78" i="5"/>
  <c r="E53" i="5"/>
  <c r="H63" i="5"/>
  <c r="H62" i="5"/>
  <c r="H61" i="5"/>
  <c r="H60" i="5"/>
  <c r="H59" i="5"/>
  <c r="H58" i="5"/>
  <c r="H57" i="5"/>
  <c r="H56" i="5"/>
  <c r="H55" i="5"/>
  <c r="H54" i="5"/>
  <c r="B23" i="3"/>
  <c r="F21" i="3"/>
  <c r="B21" i="3"/>
  <c r="E74" i="5"/>
  <c r="E29" i="5"/>
  <c r="E37" i="5" s="1"/>
  <c r="H39" i="5"/>
  <c r="H38" i="5"/>
  <c r="H37" i="5"/>
  <c r="H36" i="5"/>
  <c r="H35" i="5"/>
  <c r="H34" i="5"/>
  <c r="H33" i="5"/>
  <c r="H32" i="5"/>
  <c r="H31" i="5"/>
  <c r="H30" i="5"/>
  <c r="E15" i="5"/>
  <c r="H75" i="5"/>
  <c r="H74" i="5"/>
  <c r="H73" i="5"/>
  <c r="H72" i="5"/>
  <c r="H71" i="5"/>
  <c r="H70" i="5"/>
  <c r="H69" i="5"/>
  <c r="H68" i="5"/>
  <c r="H67" i="5"/>
  <c r="H66" i="5"/>
  <c r="E41" i="5"/>
  <c r="E48" i="5" s="1"/>
  <c r="H51" i="5"/>
  <c r="H50" i="5"/>
  <c r="H49" i="5"/>
  <c r="H48" i="5"/>
  <c r="H47" i="5"/>
  <c r="H46" i="5"/>
  <c r="H45" i="5"/>
  <c r="H44" i="5"/>
  <c r="H43" i="5"/>
  <c r="H42" i="5"/>
  <c r="F19" i="3"/>
  <c r="E17" i="5"/>
  <c r="E22" i="5" s="1"/>
  <c r="H27" i="5"/>
  <c r="H26" i="5"/>
  <c r="H25" i="5"/>
  <c r="H24" i="5"/>
  <c r="H23" i="5"/>
  <c r="H22" i="5"/>
  <c r="H21" i="5"/>
  <c r="H20" i="5"/>
  <c r="H19" i="5"/>
  <c r="H18" i="5"/>
  <c r="E13" i="5"/>
  <c r="E17" i="1"/>
  <c r="U58" i="7" l="1"/>
  <c r="V9" i="6"/>
  <c r="V10" i="6" s="1"/>
  <c r="V52" i="6" s="1"/>
  <c r="U52" i="6"/>
  <c r="U43" i="6"/>
  <c r="U34" i="7"/>
  <c r="K87" i="5"/>
  <c r="U15" i="7"/>
  <c r="K53" i="5"/>
  <c r="L12" i="2"/>
  <c r="U8" i="6"/>
  <c r="E84" i="5"/>
  <c r="K84" i="5" s="1"/>
  <c r="E80" i="5"/>
  <c r="K80" i="5" s="1"/>
  <c r="E81" i="5"/>
  <c r="K81" i="5" s="1"/>
  <c r="E85" i="5"/>
  <c r="K85" i="5" s="1"/>
  <c r="K77" i="5"/>
  <c r="E78" i="5"/>
  <c r="K78" i="5" s="1"/>
  <c r="E82" i="5"/>
  <c r="K82" i="5" s="1"/>
  <c r="E86" i="5"/>
  <c r="K86" i="5" s="1"/>
  <c r="E79" i="5"/>
  <c r="K79" i="5" s="1"/>
  <c r="E83" i="5"/>
  <c r="K83" i="5" s="1"/>
  <c r="E62" i="5"/>
  <c r="K62" i="5" s="1"/>
  <c r="E57" i="5"/>
  <c r="K57" i="5" s="1"/>
  <c r="E61" i="5"/>
  <c r="K61" i="5" s="1"/>
  <c r="E56" i="5"/>
  <c r="K56" i="5" s="1"/>
  <c r="E60" i="5"/>
  <c r="K60" i="5" s="1"/>
  <c r="E55" i="5"/>
  <c r="K55" i="5" s="1"/>
  <c r="E59" i="5"/>
  <c r="K59" i="5" s="1"/>
  <c r="E63" i="5"/>
  <c r="K63" i="5" s="1"/>
  <c r="E54" i="5"/>
  <c r="K54" i="5" s="1"/>
  <c r="E58" i="5"/>
  <c r="K58" i="5" s="1"/>
  <c r="E30" i="5"/>
  <c r="E38" i="5"/>
  <c r="E33" i="5"/>
  <c r="E35" i="5"/>
  <c r="E36" i="5"/>
  <c r="E32" i="5"/>
  <c r="E31" i="5"/>
  <c r="E39" i="5"/>
  <c r="E34" i="5"/>
  <c r="E71" i="5"/>
  <c r="E68" i="5"/>
  <c r="E73" i="5"/>
  <c r="E70" i="5"/>
  <c r="E67" i="5"/>
  <c r="E75" i="5"/>
  <c r="E72" i="5"/>
  <c r="E69" i="5"/>
  <c r="E66" i="5"/>
  <c r="E49" i="5"/>
  <c r="E46" i="5"/>
  <c r="E43" i="5"/>
  <c r="E51" i="5"/>
  <c r="E50" i="5"/>
  <c r="E42" i="5"/>
  <c r="E44" i="5"/>
  <c r="E47" i="5"/>
  <c r="E45" i="5"/>
  <c r="E20" i="5"/>
  <c r="E25" i="5"/>
  <c r="E18" i="5"/>
  <c r="E26" i="5"/>
  <c r="E21" i="5"/>
  <c r="E19" i="5"/>
  <c r="E27" i="5"/>
  <c r="E23" i="5"/>
  <c r="E24" i="5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K13" i="1"/>
  <c r="E15" i="1"/>
  <c r="F14" i="3"/>
  <c r="F16" i="3"/>
  <c r="F17" i="3"/>
  <c r="F18" i="3"/>
  <c r="F20" i="3"/>
  <c r="F22" i="3"/>
  <c r="F24" i="3"/>
  <c r="F26" i="3"/>
  <c r="F27" i="3"/>
  <c r="F29" i="3"/>
  <c r="F31" i="3"/>
  <c r="F32" i="3"/>
  <c r="F33" i="3"/>
  <c r="F34" i="3"/>
  <c r="F35" i="3"/>
  <c r="F36" i="3"/>
  <c r="F37" i="3"/>
  <c r="F38" i="3"/>
  <c r="F39" i="3"/>
  <c r="F13" i="3"/>
  <c r="B109" i="3"/>
  <c r="B108" i="3"/>
  <c r="B39" i="3"/>
  <c r="B38" i="3"/>
  <c r="K36" i="1" s="1"/>
  <c r="B37" i="3"/>
  <c r="K54" i="6" s="1"/>
  <c r="B36" i="3"/>
  <c r="B35" i="3"/>
  <c r="K29" i="1" s="1"/>
  <c r="B34" i="3"/>
  <c r="B33" i="3"/>
  <c r="K57" i="6" s="1"/>
  <c r="B32" i="3"/>
  <c r="B31" i="3"/>
  <c r="K29" i="6" s="1"/>
  <c r="B30" i="3"/>
  <c r="K23" i="6" s="1"/>
  <c r="B29" i="3"/>
  <c r="B28" i="3"/>
  <c r="B27" i="3"/>
  <c r="B26" i="3"/>
  <c r="K77" i="1" s="1"/>
  <c r="B24" i="3"/>
  <c r="B22" i="3"/>
  <c r="K65" i="5" s="1"/>
  <c r="B20" i="3"/>
  <c r="K48" i="5" s="1"/>
  <c r="B19" i="3"/>
  <c r="K29" i="5" s="1"/>
  <c r="B18" i="3"/>
  <c r="K22" i="5" s="1"/>
  <c r="B17" i="3"/>
  <c r="B16" i="3"/>
  <c r="K13" i="5" s="1"/>
  <c r="B14" i="3"/>
  <c r="K17" i="1" s="1"/>
  <c r="B13" i="3"/>
  <c r="W1" i="1"/>
  <c r="E13" i="1"/>
  <c r="B41" i="2"/>
  <c r="B4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13" i="2"/>
  <c r="E14" i="2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U147" i="7" l="1"/>
  <c r="U151" i="7" s="1"/>
  <c r="K130" i="7"/>
  <c r="K132" i="7"/>
  <c r="K47" i="6"/>
  <c r="K49" i="6"/>
  <c r="K48" i="6"/>
  <c r="K46" i="6"/>
  <c r="K50" i="6"/>
  <c r="W9" i="6"/>
  <c r="W10" i="6" s="1"/>
  <c r="V43" i="6"/>
  <c r="K13" i="6"/>
  <c r="K75" i="1"/>
  <c r="K69" i="1"/>
  <c r="K22" i="1"/>
  <c r="K24" i="1"/>
  <c r="X1" i="1"/>
  <c r="V8" i="1"/>
  <c r="K20" i="6"/>
  <c r="K30" i="6"/>
  <c r="K39" i="6"/>
  <c r="K34" i="6"/>
  <c r="K37" i="6"/>
  <c r="K38" i="6"/>
  <c r="K44" i="6"/>
  <c r="K45" i="6"/>
  <c r="K43" i="6"/>
  <c r="K42" i="6"/>
  <c r="K22" i="6"/>
  <c r="K21" i="6"/>
  <c r="K27" i="6"/>
  <c r="K18" i="6"/>
  <c r="K28" i="6"/>
  <c r="K149" i="7"/>
  <c r="K52" i="6"/>
  <c r="K26" i="6"/>
  <c r="K19" i="6"/>
  <c r="K31" i="6"/>
  <c r="K36" i="6"/>
  <c r="K35" i="6"/>
  <c r="K47" i="5"/>
  <c r="K13" i="7"/>
  <c r="K24" i="5"/>
  <c r="V1" i="6"/>
  <c r="V8" i="6"/>
  <c r="K30" i="5"/>
  <c r="K39" i="5"/>
  <c r="K70" i="5"/>
  <c r="K49" i="5"/>
  <c r="K32" i="5"/>
  <c r="K68" i="5"/>
  <c r="K74" i="5"/>
  <c r="K26" i="5"/>
  <c r="K66" i="5"/>
  <c r="K18" i="5"/>
  <c r="K41" i="5"/>
  <c r="K73" i="5"/>
  <c r="K31" i="5"/>
  <c r="K23" i="5"/>
  <c r="K20" i="5"/>
  <c r="K44" i="5"/>
  <c r="K42" i="5"/>
  <c r="K69" i="5"/>
  <c r="K36" i="5"/>
  <c r="K25" i="5"/>
  <c r="K17" i="5"/>
  <c r="K45" i="5"/>
  <c r="K50" i="5"/>
  <c r="K71" i="5"/>
  <c r="K35" i="5"/>
  <c r="K37" i="5"/>
  <c r="K15" i="1"/>
  <c r="K27" i="5"/>
  <c r="K51" i="5"/>
  <c r="K72" i="5"/>
  <c r="K15" i="5"/>
  <c r="K19" i="5"/>
  <c r="K43" i="5"/>
  <c r="K75" i="5"/>
  <c r="K33" i="5"/>
  <c r="K21" i="5"/>
  <c r="K46" i="5"/>
  <c r="K67" i="5"/>
  <c r="K34" i="5"/>
  <c r="K38" i="5"/>
  <c r="F12" i="3"/>
  <c r="I12" i="2"/>
  <c r="O9" i="2" s="1"/>
  <c r="X9" i="6" l="1"/>
  <c r="X10" i="6" s="1"/>
  <c r="W52" i="6"/>
  <c r="W43" i="6"/>
  <c r="W9" i="1"/>
  <c r="W10" i="1" s="1"/>
  <c r="Y1" i="1"/>
  <c r="W1" i="6"/>
  <c r="W8" i="6"/>
  <c r="W97" i="1" l="1"/>
  <c r="Y9" i="6"/>
  <c r="Y10" i="6" s="1"/>
  <c r="X43" i="6"/>
  <c r="X52" i="6"/>
  <c r="W8" i="1"/>
  <c r="X9" i="1"/>
  <c r="X10" i="1" s="1"/>
  <c r="Z1" i="1"/>
  <c r="Y10" i="1"/>
  <c r="Y106" i="1" s="1"/>
  <c r="X1" i="6"/>
  <c r="X8" i="6"/>
  <c r="Y9" i="1"/>
  <c r="X97" i="1" l="1"/>
  <c r="Y97" i="1"/>
  <c r="Y101" i="1"/>
  <c r="Y87" i="1"/>
  <c r="Y99" i="1"/>
  <c r="Y77" i="1"/>
  <c r="Y85" i="1"/>
  <c r="Y66" i="1"/>
  <c r="Y69" i="1"/>
  <c r="Y60" i="1"/>
  <c r="Y62" i="1"/>
  <c r="Y58" i="1"/>
  <c r="X8" i="1"/>
  <c r="Z9" i="6"/>
  <c r="Z10" i="6" s="1"/>
  <c r="Y52" i="6"/>
  <c r="Y43" i="6"/>
  <c r="Y75" i="1"/>
  <c r="Y56" i="1"/>
  <c r="Y64" i="1"/>
  <c r="Y54" i="1"/>
  <c r="AA1" i="1"/>
  <c r="Z10" i="1"/>
  <c r="Z106" i="1" s="1"/>
  <c r="Y1" i="6"/>
  <c r="Y8" i="6"/>
  <c r="Z9" i="1"/>
  <c r="Y8" i="1"/>
  <c r="Z97" i="1" l="1"/>
  <c r="Z101" i="1"/>
  <c r="Z87" i="1"/>
  <c r="Z99" i="1"/>
  <c r="Z77" i="1"/>
  <c r="Z85" i="1"/>
  <c r="Z66" i="1"/>
  <c r="Z69" i="1"/>
  <c r="Z60" i="1"/>
  <c r="Z62" i="1"/>
  <c r="Z58" i="1"/>
  <c r="AA9" i="6"/>
  <c r="AA10" i="6" s="1"/>
  <c r="Z52" i="6"/>
  <c r="Z43" i="6"/>
  <c r="Z75" i="1"/>
  <c r="Z56" i="1"/>
  <c r="Z64" i="1"/>
  <c r="Z54" i="1"/>
  <c r="AB1" i="1"/>
  <c r="AA10" i="1"/>
  <c r="AA106" i="1" s="1"/>
  <c r="Z1" i="6"/>
  <c r="Z8" i="6"/>
  <c r="Z8" i="1"/>
  <c r="AA9" i="1"/>
  <c r="AA97" i="1" l="1"/>
  <c r="AA101" i="1"/>
  <c r="AA87" i="1"/>
  <c r="AA99" i="1"/>
  <c r="AA77" i="1"/>
  <c r="AA85" i="1"/>
  <c r="AA66" i="1"/>
  <c r="AA69" i="1"/>
  <c r="AA60" i="1"/>
  <c r="AA62" i="1"/>
  <c r="AA58" i="1"/>
  <c r="AB9" i="6"/>
  <c r="AB10" i="6" s="1"/>
  <c r="AA52" i="6"/>
  <c r="AA43" i="6"/>
  <c r="AA75" i="1"/>
  <c r="AA64" i="1"/>
  <c r="AA56" i="1"/>
  <c r="AA54" i="1"/>
  <c r="AC1" i="1"/>
  <c r="AB10" i="1"/>
  <c r="AB106" i="1" s="1"/>
  <c r="AA1" i="6"/>
  <c r="AA8" i="6"/>
  <c r="AB9" i="1"/>
  <c r="AA8" i="1"/>
  <c r="AB97" i="1" l="1"/>
  <c r="AB101" i="1"/>
  <c r="AB87" i="1"/>
  <c r="AB99" i="1"/>
  <c r="AB77" i="1"/>
  <c r="AB85" i="1"/>
  <c r="AB66" i="1"/>
  <c r="AB69" i="1"/>
  <c r="AB60" i="1"/>
  <c r="AB62" i="1"/>
  <c r="AB58" i="1"/>
  <c r="AC9" i="6"/>
  <c r="AC10" i="6" s="1"/>
  <c r="AC43" i="6" s="1"/>
  <c r="AB52" i="6"/>
  <c r="AB43" i="6"/>
  <c r="AB64" i="1"/>
  <c r="AB56" i="1"/>
  <c r="AB75" i="1"/>
  <c r="AB54" i="1"/>
  <c r="AD1" i="1"/>
  <c r="AC10" i="1"/>
  <c r="AC106" i="1" s="1"/>
  <c r="AB1" i="6"/>
  <c r="AB8" i="6"/>
  <c r="AC9" i="1"/>
  <c r="AB8" i="1"/>
  <c r="AC97" i="1" l="1"/>
  <c r="AC101" i="1"/>
  <c r="AC87" i="1"/>
  <c r="AC99" i="1"/>
  <c r="AC77" i="1"/>
  <c r="AC85" i="1"/>
  <c r="AC66" i="1"/>
  <c r="AC69" i="1"/>
  <c r="AC60" i="1"/>
  <c r="AC62" i="1"/>
  <c r="AC58" i="1"/>
  <c r="AD9" i="6"/>
  <c r="AD10" i="6" s="1"/>
  <c r="AD43" i="6" s="1"/>
  <c r="AC52" i="6"/>
  <c r="AC56" i="1"/>
  <c r="AC64" i="1"/>
  <c r="AC75" i="1"/>
  <c r="AC54" i="1"/>
  <c r="AE1" i="1"/>
  <c r="AD10" i="1"/>
  <c r="AD106" i="1" s="1"/>
  <c r="AC1" i="6"/>
  <c r="AC8" i="6"/>
  <c r="AC8" i="1"/>
  <c r="AD9" i="1"/>
  <c r="AD97" i="1" l="1"/>
  <c r="AD101" i="1"/>
  <c r="AD87" i="1"/>
  <c r="AD99" i="1"/>
  <c r="AD77" i="1"/>
  <c r="AD85" i="1"/>
  <c r="AD66" i="1"/>
  <c r="AD69" i="1"/>
  <c r="AD60" i="1"/>
  <c r="AD62" i="1"/>
  <c r="AD58" i="1"/>
  <c r="AE9" i="6"/>
  <c r="AE10" i="6" s="1"/>
  <c r="AE43" i="6" s="1"/>
  <c r="AD52" i="6"/>
  <c r="AD56" i="1"/>
  <c r="AD64" i="1"/>
  <c r="AD75" i="1"/>
  <c r="AD54" i="1"/>
  <c r="AF1" i="1"/>
  <c r="AE10" i="1"/>
  <c r="AE106" i="1" s="1"/>
  <c r="AD1" i="6"/>
  <c r="AD8" i="6"/>
  <c r="AD8" i="1"/>
  <c r="AE9" i="1"/>
  <c r="AE97" i="1" l="1"/>
  <c r="AE101" i="1"/>
  <c r="AE87" i="1"/>
  <c r="AE99" i="1"/>
  <c r="AE77" i="1"/>
  <c r="AE85" i="1"/>
  <c r="AE66" i="1"/>
  <c r="AE69" i="1"/>
  <c r="AE60" i="1"/>
  <c r="AE62" i="1"/>
  <c r="AE58" i="1"/>
  <c r="AF9" i="6"/>
  <c r="AF10" i="6" s="1"/>
  <c r="AF43" i="6" s="1"/>
  <c r="AE52" i="6"/>
  <c r="AE56" i="1"/>
  <c r="AE64" i="1"/>
  <c r="AE75" i="1"/>
  <c r="AE54" i="1"/>
  <c r="AG1" i="1"/>
  <c r="AF10" i="1"/>
  <c r="AF106" i="1" s="1"/>
  <c r="AE1" i="6"/>
  <c r="AE8" i="1"/>
  <c r="AF9" i="1"/>
  <c r="AE8" i="6"/>
  <c r="AF97" i="1" l="1"/>
  <c r="AF101" i="1"/>
  <c r="AF87" i="1"/>
  <c r="AF99" i="1"/>
  <c r="AF77" i="1"/>
  <c r="AF85" i="1"/>
  <c r="AF66" i="1"/>
  <c r="AF69" i="1"/>
  <c r="AF60" i="1"/>
  <c r="AF62" i="1"/>
  <c r="AF58" i="1"/>
  <c r="AG9" i="6"/>
  <c r="AG10" i="6" s="1"/>
  <c r="AG43" i="6" s="1"/>
  <c r="AF52" i="6"/>
  <c r="AF56" i="1"/>
  <c r="AF64" i="1"/>
  <c r="AF75" i="1"/>
  <c r="AF54" i="1"/>
  <c r="AH1" i="1"/>
  <c r="AG10" i="1"/>
  <c r="AG106" i="1" s="1"/>
  <c r="AF1" i="6"/>
  <c r="AG9" i="1"/>
  <c r="AF8" i="1"/>
  <c r="AF8" i="6"/>
  <c r="AG97" i="1" l="1"/>
  <c r="AG101" i="1"/>
  <c r="AG87" i="1"/>
  <c r="AG99" i="1"/>
  <c r="AG77" i="1"/>
  <c r="AG85" i="1"/>
  <c r="AG66" i="1"/>
  <c r="AG69" i="1"/>
  <c r="AG60" i="1"/>
  <c r="AG62" i="1"/>
  <c r="AG58" i="1"/>
  <c r="AH9" i="6"/>
  <c r="AH10" i="6" s="1"/>
  <c r="AH43" i="6" s="1"/>
  <c r="AG52" i="6"/>
  <c r="AG56" i="1"/>
  <c r="AG64" i="1"/>
  <c r="AG75" i="1"/>
  <c r="AG54" i="1"/>
  <c r="AI1" i="1"/>
  <c r="AH10" i="1"/>
  <c r="AH106" i="1" s="1"/>
  <c r="AG1" i="6"/>
  <c r="AG8" i="6"/>
  <c r="AH9" i="1"/>
  <c r="AG8" i="1"/>
  <c r="AH97" i="1" l="1"/>
  <c r="AH101" i="1"/>
  <c r="AH87" i="1"/>
  <c r="AH99" i="1"/>
  <c r="AH77" i="1"/>
  <c r="AH85" i="1"/>
  <c r="AH66" i="1"/>
  <c r="AH69" i="1"/>
  <c r="AH60" i="1"/>
  <c r="AH62" i="1"/>
  <c r="AH58" i="1"/>
  <c r="AI9" i="6"/>
  <c r="AI10" i="6" s="1"/>
  <c r="AI43" i="6" s="1"/>
  <c r="AH52" i="6"/>
  <c r="AH75" i="1"/>
  <c r="AH56" i="1"/>
  <c r="AH64" i="1"/>
  <c r="AH54" i="1"/>
  <c r="AJ1" i="1"/>
  <c r="AI10" i="1"/>
  <c r="AI106" i="1" s="1"/>
  <c r="AH8" i="6"/>
  <c r="AH1" i="6"/>
  <c r="AI9" i="1"/>
  <c r="AH8" i="1"/>
  <c r="AI97" i="1" l="1"/>
  <c r="AI101" i="1"/>
  <c r="AI87" i="1"/>
  <c r="AI99" i="1"/>
  <c r="AI77" i="1"/>
  <c r="AI85" i="1"/>
  <c r="AI66" i="1"/>
  <c r="AI69" i="1"/>
  <c r="AI60" i="1"/>
  <c r="AI62" i="1"/>
  <c r="AI58" i="1"/>
  <c r="AJ9" i="6"/>
  <c r="AJ10" i="6" s="1"/>
  <c r="AJ43" i="6" s="1"/>
  <c r="AI52" i="6"/>
  <c r="AI75" i="1"/>
  <c r="AI64" i="1"/>
  <c r="AI56" i="1"/>
  <c r="AI54" i="1"/>
  <c r="AK1" i="1"/>
  <c r="AJ10" i="1"/>
  <c r="AJ106" i="1" s="1"/>
  <c r="AI1" i="6"/>
  <c r="AI8" i="6"/>
  <c r="AJ9" i="1"/>
  <c r="AI8" i="1"/>
  <c r="AJ97" i="1" l="1"/>
  <c r="AJ101" i="1"/>
  <c r="AJ87" i="1"/>
  <c r="AJ99" i="1"/>
  <c r="AJ77" i="1"/>
  <c r="AJ85" i="1"/>
  <c r="AJ66" i="1"/>
  <c r="AJ69" i="1"/>
  <c r="AJ60" i="1"/>
  <c r="AJ62" i="1"/>
  <c r="AJ58" i="1"/>
  <c r="AK9" i="6"/>
  <c r="AK10" i="6" s="1"/>
  <c r="AK43" i="6" s="1"/>
  <c r="AJ52" i="6"/>
  <c r="AJ64" i="1"/>
  <c r="AJ75" i="1"/>
  <c r="AJ56" i="1"/>
  <c r="AJ54" i="1"/>
  <c r="AL1" i="1"/>
  <c r="AK10" i="1"/>
  <c r="AK106" i="1" s="1"/>
  <c r="AJ8" i="6"/>
  <c r="AJ1" i="6"/>
  <c r="AJ8" i="1"/>
  <c r="AK9" i="1"/>
  <c r="AK97" i="1" l="1"/>
  <c r="AK101" i="1"/>
  <c r="AK87" i="1"/>
  <c r="AK99" i="1"/>
  <c r="AK77" i="1"/>
  <c r="AK85" i="1"/>
  <c r="AK66" i="1"/>
  <c r="AK69" i="1"/>
  <c r="AK60" i="1"/>
  <c r="AK62" i="1"/>
  <c r="AK58" i="1"/>
  <c r="AL9" i="6"/>
  <c r="AL10" i="6" s="1"/>
  <c r="AL43" i="6" s="1"/>
  <c r="AK52" i="6"/>
  <c r="AK56" i="1"/>
  <c r="AK64" i="1"/>
  <c r="AK75" i="1"/>
  <c r="AK54" i="1"/>
  <c r="AM1" i="1"/>
  <c r="AL10" i="1"/>
  <c r="AL106" i="1" s="1"/>
  <c r="AK8" i="6"/>
  <c r="AK1" i="6"/>
  <c r="AL9" i="1"/>
  <c r="AK8" i="1"/>
  <c r="AL97" i="1" l="1"/>
  <c r="AL101" i="1"/>
  <c r="AL87" i="1"/>
  <c r="AL99" i="1"/>
  <c r="AL77" i="1"/>
  <c r="AL85" i="1"/>
  <c r="AL66" i="1"/>
  <c r="AL69" i="1"/>
  <c r="AL60" i="1"/>
  <c r="AL62" i="1"/>
  <c r="AL58" i="1"/>
  <c r="AM9" i="6"/>
  <c r="AM10" i="6" s="1"/>
  <c r="AM43" i="6" s="1"/>
  <c r="AL52" i="6"/>
  <c r="AL56" i="1"/>
  <c r="AL64" i="1"/>
  <c r="AL75" i="1"/>
  <c r="AL54" i="1"/>
  <c r="AN1" i="1"/>
  <c r="AM10" i="1"/>
  <c r="AM106" i="1" s="1"/>
  <c r="AL8" i="6"/>
  <c r="AL1" i="6"/>
  <c r="AM9" i="1"/>
  <c r="AL8" i="1"/>
  <c r="AM97" i="1" l="1"/>
  <c r="AM101" i="1"/>
  <c r="AM87" i="1"/>
  <c r="AM99" i="1"/>
  <c r="AM77" i="1"/>
  <c r="AM85" i="1"/>
  <c r="AM66" i="1"/>
  <c r="AM69" i="1"/>
  <c r="AM60" i="1"/>
  <c r="AM62" i="1"/>
  <c r="AM58" i="1"/>
  <c r="AN9" i="6"/>
  <c r="AN10" i="6" s="1"/>
  <c r="AN43" i="6" s="1"/>
  <c r="AM52" i="6"/>
  <c r="AM56" i="1"/>
  <c r="AM64" i="1"/>
  <c r="AM75" i="1"/>
  <c r="AM54" i="1"/>
  <c r="AO1" i="1"/>
  <c r="AN10" i="1"/>
  <c r="AN106" i="1" s="1"/>
  <c r="AM8" i="6"/>
  <c r="AM1" i="6"/>
  <c r="AN9" i="1"/>
  <c r="AM8" i="1"/>
  <c r="AN97" i="1" l="1"/>
  <c r="AN101" i="1"/>
  <c r="AN87" i="1"/>
  <c r="AN99" i="1"/>
  <c r="AN77" i="1"/>
  <c r="AN85" i="1"/>
  <c r="AN66" i="1"/>
  <c r="AN69" i="1"/>
  <c r="AN60" i="1"/>
  <c r="AN62" i="1"/>
  <c r="AN58" i="1"/>
  <c r="AO9" i="6"/>
  <c r="AO10" i="6" s="1"/>
  <c r="AO43" i="6" s="1"/>
  <c r="AN52" i="6"/>
  <c r="AN56" i="1"/>
  <c r="AN64" i="1"/>
  <c r="AN75" i="1"/>
  <c r="AN54" i="1"/>
  <c r="AP1" i="1"/>
  <c r="AO10" i="1"/>
  <c r="AO106" i="1" s="1"/>
  <c r="AN8" i="6"/>
  <c r="AN1" i="6"/>
  <c r="AO9" i="1"/>
  <c r="AN8" i="1"/>
  <c r="AO97" i="1" l="1"/>
  <c r="AO101" i="1"/>
  <c r="AO87" i="1"/>
  <c r="AO99" i="1"/>
  <c r="AO77" i="1"/>
  <c r="AO85" i="1"/>
  <c r="AO66" i="1"/>
  <c r="AO69" i="1"/>
  <c r="AO60" i="1"/>
  <c r="AO62" i="1"/>
  <c r="AO58" i="1"/>
  <c r="AP9" i="6"/>
  <c r="AP10" i="6" s="1"/>
  <c r="AP43" i="6" s="1"/>
  <c r="AO52" i="6"/>
  <c r="AO56" i="1"/>
  <c r="AO64" i="1"/>
  <c r="AO75" i="1"/>
  <c r="AO54" i="1"/>
  <c r="AQ1" i="1"/>
  <c r="AP10" i="1"/>
  <c r="AP106" i="1" s="1"/>
  <c r="AO1" i="6"/>
  <c r="AO8" i="6"/>
  <c r="AP9" i="1"/>
  <c r="AO8" i="1"/>
  <c r="AP97" i="1" l="1"/>
  <c r="AP101" i="1"/>
  <c r="AP87" i="1"/>
  <c r="AP99" i="1"/>
  <c r="AP77" i="1"/>
  <c r="AP85" i="1"/>
  <c r="AP66" i="1"/>
  <c r="AP69" i="1"/>
  <c r="AP60" i="1"/>
  <c r="AP62" i="1"/>
  <c r="AP58" i="1"/>
  <c r="AQ9" i="6"/>
  <c r="AQ10" i="6" s="1"/>
  <c r="AQ43" i="6" s="1"/>
  <c r="AP52" i="6"/>
  <c r="AP75" i="1"/>
  <c r="AP56" i="1"/>
  <c r="AP64" i="1"/>
  <c r="AP54" i="1"/>
  <c r="AR1" i="1"/>
  <c r="AQ10" i="1"/>
  <c r="AQ106" i="1" s="1"/>
  <c r="AP1" i="6"/>
  <c r="AP8" i="6"/>
  <c r="AQ9" i="1"/>
  <c r="AP8" i="1"/>
  <c r="AQ97" i="1" l="1"/>
  <c r="AQ101" i="1"/>
  <c r="AQ87" i="1"/>
  <c r="AQ99" i="1"/>
  <c r="AQ77" i="1"/>
  <c r="AQ85" i="1"/>
  <c r="AQ66" i="1"/>
  <c r="AQ69" i="1"/>
  <c r="AQ60" i="1"/>
  <c r="AQ62" i="1"/>
  <c r="AQ58" i="1"/>
  <c r="AR9" i="6"/>
  <c r="AR10" i="6" s="1"/>
  <c r="AR43" i="6" s="1"/>
  <c r="AQ52" i="6"/>
  <c r="AQ75" i="1"/>
  <c r="AQ64" i="1"/>
  <c r="AQ56" i="1"/>
  <c r="AQ54" i="1"/>
  <c r="AS1" i="1"/>
  <c r="AR10" i="1"/>
  <c r="AR106" i="1" s="1"/>
  <c r="AQ8" i="6"/>
  <c r="AQ1" i="6"/>
  <c r="AR9" i="1"/>
  <c r="AQ8" i="1"/>
  <c r="AR97" i="1" l="1"/>
  <c r="AR101" i="1"/>
  <c r="AR87" i="1"/>
  <c r="AR99" i="1"/>
  <c r="AR77" i="1"/>
  <c r="AR85" i="1"/>
  <c r="AR66" i="1"/>
  <c r="AR69" i="1"/>
  <c r="AR60" i="1"/>
  <c r="AR62" i="1"/>
  <c r="AR58" i="1"/>
  <c r="AS9" i="6"/>
  <c r="AS10" i="6" s="1"/>
  <c r="AS43" i="6" s="1"/>
  <c r="AR52" i="6"/>
  <c r="AR64" i="1"/>
  <c r="AR75" i="1"/>
  <c r="AR56" i="1"/>
  <c r="AR54" i="1"/>
  <c r="AT1" i="1"/>
  <c r="AT10" i="1" s="1"/>
  <c r="AT106" i="1" s="1"/>
  <c r="AS10" i="1"/>
  <c r="AS106" i="1" s="1"/>
  <c r="AR1" i="6"/>
  <c r="AR8" i="6"/>
  <c r="AS9" i="1"/>
  <c r="AR8" i="1"/>
  <c r="AS97" i="1" l="1"/>
  <c r="AS101" i="1"/>
  <c r="AT97" i="1"/>
  <c r="AT101" i="1"/>
  <c r="AT87" i="1"/>
  <c r="AT99" i="1"/>
  <c r="AS87" i="1"/>
  <c r="AS99" i="1"/>
  <c r="AS77" i="1"/>
  <c r="AS85" i="1"/>
  <c r="AT77" i="1"/>
  <c r="AT85" i="1"/>
  <c r="AS66" i="1"/>
  <c r="AS69" i="1"/>
  <c r="AT66" i="1"/>
  <c r="AT69" i="1"/>
  <c r="AS60" i="1"/>
  <c r="AS62" i="1"/>
  <c r="AT60" i="1"/>
  <c r="AT62" i="1"/>
  <c r="AS58" i="1"/>
  <c r="AT58" i="1"/>
  <c r="AT9" i="6"/>
  <c r="AT10" i="6" s="1"/>
  <c r="AT43" i="6" s="1"/>
  <c r="AS52" i="6"/>
  <c r="AS56" i="1"/>
  <c r="AS64" i="1"/>
  <c r="AS75" i="1"/>
  <c r="AT56" i="1"/>
  <c r="AT64" i="1"/>
  <c r="AT75" i="1"/>
  <c r="AS54" i="1"/>
  <c r="AT54" i="1"/>
  <c r="AS1" i="6"/>
  <c r="AS8" i="6"/>
  <c r="AT9" i="1"/>
  <c r="V9" i="7"/>
  <c r="V10" i="7" s="1"/>
  <c r="AS8" i="1"/>
  <c r="V140" i="7" l="1"/>
  <c r="V141" i="7"/>
  <c r="V142" i="7"/>
  <c r="V130" i="7"/>
  <c r="V132" i="7" s="1"/>
  <c r="AU9" i="6"/>
  <c r="AU10" i="6" s="1"/>
  <c r="AU43" i="6" s="1"/>
  <c r="AT52" i="6"/>
  <c r="V55" i="7"/>
  <c r="V39" i="7"/>
  <c r="V43" i="7" s="1"/>
  <c r="V32" i="7"/>
  <c r="V30" i="7"/>
  <c r="V13" i="7"/>
  <c r="V20" i="7" s="1"/>
  <c r="AT8" i="6"/>
  <c r="AT1" i="6"/>
  <c r="AT8" i="1"/>
  <c r="W9" i="7"/>
  <c r="W10" i="7" s="1"/>
  <c r="V1" i="7"/>
  <c r="V8" i="7"/>
  <c r="W140" i="7" l="1"/>
  <c r="V134" i="7"/>
  <c r="W141" i="7"/>
  <c r="W142" i="7"/>
  <c r="W130" i="7"/>
  <c r="W132" i="7" s="1"/>
  <c r="AV9" i="6"/>
  <c r="AV10" i="6" s="1"/>
  <c r="AV43" i="6" s="1"/>
  <c r="AU52" i="6"/>
  <c r="W55" i="7"/>
  <c r="W39" i="7"/>
  <c r="W43" i="7" s="1"/>
  <c r="W32" i="7"/>
  <c r="W30" i="7"/>
  <c r="V17" i="7"/>
  <c r="V46" i="7" s="1"/>
  <c r="V22" i="7"/>
  <c r="V21" i="7"/>
  <c r="V25" i="7"/>
  <c r="V18" i="7"/>
  <c r="V19" i="7"/>
  <c r="V49" i="7" s="1"/>
  <c r="V24" i="7"/>
  <c r="V16" i="7"/>
  <c r="V23" i="7"/>
  <c r="W13" i="7"/>
  <c r="W24" i="7" s="1"/>
  <c r="AU8" i="6"/>
  <c r="AU1" i="6"/>
  <c r="X9" i="7"/>
  <c r="X10" i="7" s="1"/>
  <c r="W8" i="7"/>
  <c r="W1" i="7"/>
  <c r="AV54" i="6" l="1"/>
  <c r="X140" i="7"/>
  <c r="W134" i="7"/>
  <c r="X141" i="7"/>
  <c r="X142" i="7"/>
  <c r="X130" i="7"/>
  <c r="X132" i="7" s="1"/>
  <c r="AW9" i="6"/>
  <c r="AW10" i="6" s="1"/>
  <c r="AW43" i="6" s="1"/>
  <c r="AV52" i="6"/>
  <c r="V58" i="7"/>
  <c r="X55" i="7"/>
  <c r="V34" i="7"/>
  <c r="X39" i="7"/>
  <c r="X43" i="7" s="1"/>
  <c r="X32" i="7"/>
  <c r="X30" i="7"/>
  <c r="V15" i="7"/>
  <c r="W21" i="7"/>
  <c r="W20" i="7"/>
  <c r="W16" i="7"/>
  <c r="W25" i="7"/>
  <c r="W19" i="7"/>
  <c r="W49" i="7" s="1"/>
  <c r="W17" i="7"/>
  <c r="W46" i="7" s="1"/>
  <c r="W18" i="7"/>
  <c r="W23" i="7"/>
  <c r="W22" i="7"/>
  <c r="X13" i="7"/>
  <c r="X20" i="7" s="1"/>
  <c r="AV8" i="6"/>
  <c r="AV1" i="6"/>
  <c r="Y9" i="7"/>
  <c r="Y10" i="7" s="1"/>
  <c r="X1" i="7"/>
  <c r="X8" i="7"/>
  <c r="AW54" i="6" l="1"/>
  <c r="V147" i="7"/>
  <c r="V151" i="7" s="1"/>
  <c r="Y140" i="7"/>
  <c r="X134" i="7"/>
  <c r="Y141" i="7"/>
  <c r="Y142" i="7"/>
  <c r="Y130" i="7"/>
  <c r="Y132" i="7" s="1"/>
  <c r="W58" i="7"/>
  <c r="AX9" i="6"/>
  <c r="AX10" i="6" s="1"/>
  <c r="AX43" i="6" s="1"/>
  <c r="AW52" i="6"/>
  <c r="Y55" i="7"/>
  <c r="W34" i="7"/>
  <c r="Y39" i="7"/>
  <c r="Y43" i="7" s="1"/>
  <c r="Y32" i="7"/>
  <c r="Y30" i="7"/>
  <c r="X23" i="7"/>
  <c r="X19" i="7"/>
  <c r="X49" i="7" s="1"/>
  <c r="X24" i="7"/>
  <c r="X25" i="7"/>
  <c r="X18" i="7"/>
  <c r="X16" i="7"/>
  <c r="X17" i="7"/>
  <c r="X46" i="7" s="1"/>
  <c r="X22" i="7"/>
  <c r="W15" i="7"/>
  <c r="X21" i="7"/>
  <c r="Y13" i="7"/>
  <c r="Y25" i="7" s="1"/>
  <c r="AW8" i="6"/>
  <c r="AW1" i="6"/>
  <c r="Z9" i="7"/>
  <c r="Z10" i="7" s="1"/>
  <c r="Y1" i="7"/>
  <c r="Y8" i="7"/>
  <c r="AX54" i="6" l="1"/>
  <c r="Z140" i="7"/>
  <c r="Y134" i="7"/>
  <c r="Z141" i="7"/>
  <c r="Z142" i="7"/>
  <c r="Z130" i="7"/>
  <c r="Z132" i="7" s="1"/>
  <c r="AY9" i="6"/>
  <c r="AY10" i="6" s="1"/>
  <c r="AY43" i="6" s="1"/>
  <c r="AX52" i="6"/>
  <c r="X58" i="7"/>
  <c r="Z55" i="7"/>
  <c r="X34" i="7"/>
  <c r="Z39" i="7"/>
  <c r="Z43" i="7" s="1"/>
  <c r="Z32" i="7"/>
  <c r="Z30" i="7"/>
  <c r="Y17" i="7"/>
  <c r="Y46" i="7" s="1"/>
  <c r="X15" i="7"/>
  <c r="W147" i="7"/>
  <c r="W151" i="7" s="1"/>
  <c r="Y23" i="7"/>
  <c r="Y24" i="7"/>
  <c r="Y21" i="7"/>
  <c r="Y16" i="7"/>
  <c r="Y20" i="7"/>
  <c r="Y19" i="7"/>
  <c r="Y49" i="7" s="1"/>
  <c r="Y18" i="7"/>
  <c r="Y22" i="7"/>
  <c r="Z13" i="7"/>
  <c r="Z25" i="7" s="1"/>
  <c r="AX8" i="6"/>
  <c r="AX1" i="6"/>
  <c r="AA9" i="7"/>
  <c r="AA10" i="7" s="1"/>
  <c r="Z8" i="7"/>
  <c r="Z1" i="7"/>
  <c r="AY54" i="6" l="1"/>
  <c r="AA140" i="7"/>
  <c r="Z134" i="7"/>
  <c r="AA141" i="7"/>
  <c r="AA142" i="7"/>
  <c r="AA130" i="7"/>
  <c r="AA132" i="7" s="1"/>
  <c r="AZ9" i="6"/>
  <c r="AZ10" i="6" s="1"/>
  <c r="AZ43" i="6" s="1"/>
  <c r="AY52" i="6"/>
  <c r="Y58" i="7"/>
  <c r="AA55" i="7"/>
  <c r="Y34" i="7"/>
  <c r="AA39" i="7"/>
  <c r="AA43" i="7" s="1"/>
  <c r="AA32" i="7"/>
  <c r="AA30" i="7"/>
  <c r="Z21" i="7"/>
  <c r="Z20" i="7"/>
  <c r="Z16" i="7"/>
  <c r="Y15" i="7"/>
  <c r="Z22" i="7"/>
  <c r="Z17" i="7"/>
  <c r="Z46" i="7" s="1"/>
  <c r="Z24" i="7"/>
  <c r="Z23" i="7"/>
  <c r="X147" i="7"/>
  <c r="X151" i="7" s="1"/>
  <c r="Z19" i="7"/>
  <c r="Z49" i="7" s="1"/>
  <c r="Z18" i="7"/>
  <c r="AA13" i="7"/>
  <c r="AA24" i="7" s="1"/>
  <c r="AY1" i="6"/>
  <c r="AY8" i="6"/>
  <c r="AB9" i="7"/>
  <c r="AB10" i="7" s="1"/>
  <c r="AA1" i="7"/>
  <c r="AA8" i="7"/>
  <c r="AZ54" i="6" l="1"/>
  <c r="AB140" i="7"/>
  <c r="AA134" i="7"/>
  <c r="AB141" i="7"/>
  <c r="AB142" i="7"/>
  <c r="AB130" i="7"/>
  <c r="AB132" i="7" s="1"/>
  <c r="BA9" i="6"/>
  <c r="BA10" i="6" s="1"/>
  <c r="BA43" i="6" s="1"/>
  <c r="AZ52" i="6"/>
  <c r="Z58" i="7"/>
  <c r="AB55" i="7"/>
  <c r="Z34" i="7"/>
  <c r="AB39" i="7"/>
  <c r="AB43" i="7" s="1"/>
  <c r="AB32" i="7"/>
  <c r="AB30" i="7"/>
  <c r="Z15" i="7"/>
  <c r="AA16" i="7"/>
  <c r="AA21" i="7"/>
  <c r="AA23" i="7"/>
  <c r="AA19" i="7"/>
  <c r="AA49" i="7" s="1"/>
  <c r="AA22" i="7"/>
  <c r="AA20" i="7"/>
  <c r="Y147" i="7"/>
  <c r="Y151" i="7" s="1"/>
  <c r="AA18" i="7"/>
  <c r="AA25" i="7"/>
  <c r="AA17" i="7"/>
  <c r="AA46" i="7" s="1"/>
  <c r="AB13" i="7"/>
  <c r="AZ8" i="6"/>
  <c r="AZ1" i="6"/>
  <c r="AC9" i="7"/>
  <c r="AC10" i="7" s="1"/>
  <c r="AB1" i="7"/>
  <c r="AB8" i="7"/>
  <c r="BA54" i="6" l="1"/>
  <c r="AC140" i="7"/>
  <c r="AB134" i="7"/>
  <c r="AC141" i="7"/>
  <c r="AC142" i="7"/>
  <c r="AC130" i="7"/>
  <c r="AC132" i="7" s="1"/>
  <c r="BB9" i="6"/>
  <c r="BB10" i="6" s="1"/>
  <c r="BB43" i="6" s="1"/>
  <c r="BA52" i="6"/>
  <c r="AA58" i="7"/>
  <c r="AC55" i="7"/>
  <c r="AA34" i="7"/>
  <c r="AC39" i="7"/>
  <c r="AC43" i="7" s="1"/>
  <c r="AC32" i="7"/>
  <c r="AC30" i="7"/>
  <c r="Z147" i="7"/>
  <c r="Z151" i="7" s="1"/>
  <c r="AA15" i="7"/>
  <c r="AB17" i="7"/>
  <c r="AB46" i="7" s="1"/>
  <c r="AB24" i="7"/>
  <c r="AB23" i="7"/>
  <c r="AB19" i="7"/>
  <c r="AB49" i="7" s="1"/>
  <c r="AB22" i="7"/>
  <c r="AB20" i="7"/>
  <c r="AB21" i="7"/>
  <c r="AB16" i="7"/>
  <c r="AB18" i="7"/>
  <c r="AB25" i="7"/>
  <c r="AC13" i="7"/>
  <c r="BA8" i="6"/>
  <c r="BA1" i="6"/>
  <c r="AD9" i="7"/>
  <c r="AD10" i="7" s="1"/>
  <c r="AC1" i="7"/>
  <c r="AC8" i="7"/>
  <c r="BB54" i="6" l="1"/>
  <c r="AD140" i="7"/>
  <c r="AC134" i="7"/>
  <c r="AD141" i="7"/>
  <c r="AD142" i="7"/>
  <c r="AD130" i="7"/>
  <c r="AD132" i="7" s="1"/>
  <c r="BC9" i="6"/>
  <c r="BC10" i="6" s="1"/>
  <c r="BC43" i="6" s="1"/>
  <c r="BB52" i="6"/>
  <c r="AB58" i="7"/>
  <c r="AD55" i="7"/>
  <c r="AB34" i="7"/>
  <c r="AD39" i="7"/>
  <c r="AD43" i="7" s="1"/>
  <c r="AD32" i="7"/>
  <c r="AD30" i="7"/>
  <c r="AA147" i="7"/>
  <c r="AA151" i="7" s="1"/>
  <c r="AC17" i="7"/>
  <c r="AC46" i="7" s="1"/>
  <c r="AC24" i="7"/>
  <c r="AC16" i="7"/>
  <c r="AC22" i="7"/>
  <c r="AC21" i="7"/>
  <c r="AC23" i="7"/>
  <c r="AB15" i="7"/>
  <c r="AC19" i="7"/>
  <c r="AC49" i="7" s="1"/>
  <c r="AC18" i="7"/>
  <c r="AC25" i="7"/>
  <c r="AC20" i="7"/>
  <c r="AD13" i="7"/>
  <c r="AD18" i="7" s="1"/>
  <c r="BB1" i="6"/>
  <c r="BB8" i="6"/>
  <c r="AE9" i="7"/>
  <c r="AE10" i="7" s="1"/>
  <c r="AD1" i="7"/>
  <c r="AD8" i="7"/>
  <c r="BC54" i="6" l="1"/>
  <c r="AE140" i="7"/>
  <c r="AD134" i="7"/>
  <c r="AE141" i="7"/>
  <c r="AE142" i="7"/>
  <c r="AE130" i="7"/>
  <c r="AE132" i="7" s="1"/>
  <c r="BD9" i="6"/>
  <c r="BD10" i="6" s="1"/>
  <c r="BD43" i="6" s="1"/>
  <c r="BC52" i="6"/>
  <c r="AC58" i="7"/>
  <c r="AE55" i="7"/>
  <c r="AC34" i="7"/>
  <c r="AE39" i="7"/>
  <c r="AE43" i="7" s="1"/>
  <c r="AE32" i="7"/>
  <c r="AE30" i="7"/>
  <c r="AD17" i="7"/>
  <c r="AD46" i="7" s="1"/>
  <c r="AD21" i="7"/>
  <c r="AD20" i="7"/>
  <c r="AD19" i="7"/>
  <c r="AD49" i="7" s="1"/>
  <c r="AD25" i="7"/>
  <c r="AD24" i="7"/>
  <c r="AD16" i="7"/>
  <c r="AC15" i="7"/>
  <c r="AD23" i="7"/>
  <c r="AD22" i="7"/>
  <c r="AE13" i="7"/>
  <c r="BC1" i="6"/>
  <c r="BC8" i="6"/>
  <c r="AF9" i="7"/>
  <c r="AF10" i="7" s="1"/>
  <c r="AE1" i="7"/>
  <c r="AE8" i="7"/>
  <c r="BD54" i="6" l="1"/>
  <c r="AF140" i="7"/>
  <c r="AE134" i="7"/>
  <c r="AF141" i="7"/>
  <c r="AF142" i="7"/>
  <c r="AF130" i="7"/>
  <c r="AF132" i="7" s="1"/>
  <c r="BE9" i="6"/>
  <c r="BE10" i="6" s="1"/>
  <c r="BE43" i="6" s="1"/>
  <c r="BD52" i="6"/>
  <c r="AD58" i="7"/>
  <c r="AF55" i="7"/>
  <c r="AF39" i="7"/>
  <c r="AF43" i="7" s="1"/>
  <c r="AD34" i="7"/>
  <c r="AF32" i="7"/>
  <c r="AF30" i="7"/>
  <c r="AB147" i="7"/>
  <c r="AB151" i="7" s="1"/>
  <c r="AD15" i="7"/>
  <c r="AE21" i="7"/>
  <c r="AE22" i="7"/>
  <c r="AE17" i="7"/>
  <c r="AE46" i="7" s="1"/>
  <c r="AE19" i="7"/>
  <c r="AE49" i="7" s="1"/>
  <c r="AE24" i="7"/>
  <c r="AE23" i="7"/>
  <c r="AE16" i="7"/>
  <c r="AE20" i="7"/>
  <c r="AE25" i="7"/>
  <c r="AE18" i="7"/>
  <c r="AF13" i="7"/>
  <c r="BD1" i="6"/>
  <c r="BD8" i="6"/>
  <c r="AG9" i="7"/>
  <c r="AG10" i="7" s="1"/>
  <c r="AF8" i="7"/>
  <c r="AF1" i="7"/>
  <c r="BE54" i="6" l="1"/>
  <c r="AG140" i="7"/>
  <c r="AF134" i="7"/>
  <c r="AG141" i="7"/>
  <c r="AG142" i="7"/>
  <c r="AG130" i="7"/>
  <c r="AG132" i="7" s="1"/>
  <c r="BF9" i="6"/>
  <c r="BF10" i="6" s="1"/>
  <c r="BF43" i="6" s="1"/>
  <c r="BE52" i="6"/>
  <c r="AE58" i="7"/>
  <c r="AG55" i="7"/>
  <c r="AE34" i="7"/>
  <c r="AG39" i="7"/>
  <c r="AG43" i="7" s="1"/>
  <c r="AG32" i="7"/>
  <c r="AG30" i="7"/>
  <c r="AC147" i="7"/>
  <c r="AC151" i="7" s="1"/>
  <c r="AF25" i="7"/>
  <c r="AF22" i="7"/>
  <c r="AF17" i="7"/>
  <c r="AF46" i="7" s="1"/>
  <c r="AF21" i="7"/>
  <c r="AF16" i="7"/>
  <c r="AF19" i="7"/>
  <c r="AF49" i="7" s="1"/>
  <c r="AF24" i="7"/>
  <c r="AF18" i="7"/>
  <c r="AF20" i="7"/>
  <c r="AF23" i="7"/>
  <c r="AE15" i="7"/>
  <c r="AG13" i="7"/>
  <c r="AG18" i="7" s="1"/>
  <c r="BE8" i="6"/>
  <c r="BE1" i="6"/>
  <c r="AH9" i="7"/>
  <c r="AH10" i="7" s="1"/>
  <c r="AG8" i="7"/>
  <c r="AG1" i="7"/>
  <c r="BF54" i="6" l="1"/>
  <c r="AH140" i="7"/>
  <c r="AG134" i="7"/>
  <c r="AH141" i="7"/>
  <c r="AH142" i="7"/>
  <c r="AH130" i="7"/>
  <c r="AH132" i="7" s="1"/>
  <c r="BG9" i="6"/>
  <c r="BG10" i="6" s="1"/>
  <c r="BG43" i="6" s="1"/>
  <c r="BF52" i="6"/>
  <c r="AF58" i="7"/>
  <c r="AH55" i="7"/>
  <c r="AH39" i="7"/>
  <c r="AH43" i="7" s="1"/>
  <c r="AF34" i="7"/>
  <c r="AH32" i="7"/>
  <c r="AH30" i="7"/>
  <c r="AD147" i="7"/>
  <c r="AD151" i="7" s="1"/>
  <c r="AG17" i="7"/>
  <c r="AG46" i="7" s="1"/>
  <c r="AG16" i="7"/>
  <c r="AG25" i="7"/>
  <c r="AG23" i="7"/>
  <c r="AG21" i="7"/>
  <c r="AG19" i="7"/>
  <c r="AG49" i="7" s="1"/>
  <c r="AG24" i="7"/>
  <c r="AF15" i="7"/>
  <c r="AG20" i="7"/>
  <c r="AG22" i="7"/>
  <c r="AH13" i="7"/>
  <c r="AH24" i="7" s="1"/>
  <c r="BF8" i="6"/>
  <c r="BF1" i="6"/>
  <c r="AI9" i="7"/>
  <c r="AI10" i="7" s="1"/>
  <c r="AH8" i="7"/>
  <c r="AH1" i="7"/>
  <c r="BG54" i="6" l="1"/>
  <c r="AI140" i="7"/>
  <c r="AH134" i="7"/>
  <c r="AI141" i="7"/>
  <c r="AI142" i="7"/>
  <c r="AI130" i="7"/>
  <c r="AI132" i="7" s="1"/>
  <c r="BH9" i="6"/>
  <c r="BH10" i="6" s="1"/>
  <c r="BH43" i="6" s="1"/>
  <c r="BG52" i="6"/>
  <c r="AG58" i="7"/>
  <c r="AI55" i="7"/>
  <c r="AI39" i="7"/>
  <c r="AI43" i="7" s="1"/>
  <c r="AG34" i="7"/>
  <c r="AI32" i="7"/>
  <c r="AI30" i="7"/>
  <c r="AE147" i="7"/>
  <c r="AE151" i="7" s="1"/>
  <c r="AH20" i="7"/>
  <c r="AG15" i="7"/>
  <c r="AH19" i="7"/>
  <c r="AH49" i="7" s="1"/>
  <c r="AH25" i="7"/>
  <c r="AH17" i="7"/>
  <c r="AH46" i="7" s="1"/>
  <c r="AH18" i="7"/>
  <c r="AH22" i="7"/>
  <c r="AH16" i="7"/>
  <c r="AH23" i="7"/>
  <c r="AH21" i="7"/>
  <c r="AI13" i="7"/>
  <c r="AI17" i="7" s="1"/>
  <c r="AI46" i="7" s="1"/>
  <c r="BG1" i="6"/>
  <c r="BG8" i="6"/>
  <c r="AJ9" i="7"/>
  <c r="AJ10" i="7" s="1"/>
  <c r="AI8" i="7"/>
  <c r="AI1" i="7"/>
  <c r="BH54" i="6" l="1"/>
  <c r="AJ140" i="7"/>
  <c r="AI134" i="7"/>
  <c r="AJ141" i="7"/>
  <c r="AJ142" i="7"/>
  <c r="AJ130" i="7"/>
  <c r="AJ132" i="7" s="1"/>
  <c r="BI9" i="6"/>
  <c r="BI10" i="6" s="1"/>
  <c r="BI43" i="6" s="1"/>
  <c r="BH52" i="6"/>
  <c r="AH58" i="7"/>
  <c r="AJ55" i="7"/>
  <c r="AH34" i="7"/>
  <c r="AJ39" i="7"/>
  <c r="AJ43" i="7" s="1"/>
  <c r="AJ32" i="7"/>
  <c r="AJ30" i="7"/>
  <c r="AF147" i="7"/>
  <c r="AF151" i="7" s="1"/>
  <c r="AI25" i="7"/>
  <c r="AH15" i="7"/>
  <c r="AI22" i="7"/>
  <c r="AI16" i="7"/>
  <c r="AI24" i="7"/>
  <c r="AI23" i="7"/>
  <c r="AI21" i="7"/>
  <c r="AI18" i="7"/>
  <c r="AI19" i="7"/>
  <c r="AI49" i="7" s="1"/>
  <c r="AI58" i="7" s="1"/>
  <c r="AI20" i="7"/>
  <c r="AJ13" i="7"/>
  <c r="BH8" i="6"/>
  <c r="BH1" i="6"/>
  <c r="AK9" i="7"/>
  <c r="AK10" i="7" s="1"/>
  <c r="AJ1" i="7"/>
  <c r="AJ8" i="7"/>
  <c r="BI54" i="6" l="1"/>
  <c r="AK140" i="7"/>
  <c r="AJ134" i="7"/>
  <c r="AK141" i="7"/>
  <c r="AK142" i="7"/>
  <c r="AK130" i="7"/>
  <c r="AK132" i="7" s="1"/>
  <c r="BJ9" i="6"/>
  <c r="BJ10" i="6" s="1"/>
  <c r="BJ43" i="6" s="1"/>
  <c r="BI52" i="6"/>
  <c r="AK55" i="7"/>
  <c r="AI34" i="7"/>
  <c r="AK39" i="7"/>
  <c r="AK43" i="7" s="1"/>
  <c r="AK32" i="7"/>
  <c r="AK30" i="7"/>
  <c r="AG147" i="7"/>
  <c r="AG151" i="7" s="1"/>
  <c r="AJ24" i="7"/>
  <c r="AJ20" i="7"/>
  <c r="AJ21" i="7"/>
  <c r="AJ19" i="7"/>
  <c r="AJ49" i="7" s="1"/>
  <c r="AJ23" i="7"/>
  <c r="AJ16" i="7"/>
  <c r="AJ17" i="7"/>
  <c r="AJ46" i="7" s="1"/>
  <c r="AJ18" i="7"/>
  <c r="AI15" i="7"/>
  <c r="AJ22" i="7"/>
  <c r="AJ25" i="7"/>
  <c r="AK13" i="7"/>
  <c r="AK20" i="7" s="1"/>
  <c r="BI1" i="6"/>
  <c r="BI8" i="6"/>
  <c r="AL9" i="7"/>
  <c r="AL10" i="7" s="1"/>
  <c r="AK8" i="7"/>
  <c r="AK1" i="7"/>
  <c r="BJ54" i="6" l="1"/>
  <c r="AL140" i="7"/>
  <c r="AK134" i="7"/>
  <c r="AL141" i="7"/>
  <c r="AL142" i="7"/>
  <c r="AL130" i="7"/>
  <c r="AL132" i="7" s="1"/>
  <c r="AJ58" i="7"/>
  <c r="BK9" i="6"/>
  <c r="BK10" i="6" s="1"/>
  <c r="BK43" i="6" s="1"/>
  <c r="BJ52" i="6"/>
  <c r="AL55" i="7"/>
  <c r="AL39" i="7"/>
  <c r="AL43" i="7" s="1"/>
  <c r="AJ34" i="7"/>
  <c r="AL32" i="7"/>
  <c r="AL30" i="7"/>
  <c r="AH147" i="7"/>
  <c r="AH151" i="7" s="1"/>
  <c r="AK21" i="7"/>
  <c r="AK25" i="7"/>
  <c r="AK18" i="7"/>
  <c r="AK19" i="7"/>
  <c r="AK49" i="7" s="1"/>
  <c r="AK16" i="7"/>
  <c r="AJ15" i="7"/>
  <c r="AK24" i="7"/>
  <c r="AK17" i="7"/>
  <c r="AK46" i="7" s="1"/>
  <c r="AK23" i="7"/>
  <c r="AK22" i="7"/>
  <c r="AL13" i="7"/>
  <c r="AL19" i="7" s="1"/>
  <c r="AL49" i="7" s="1"/>
  <c r="BJ8" i="6"/>
  <c r="BJ1" i="6"/>
  <c r="AM9" i="7"/>
  <c r="AM10" i="7" s="1"/>
  <c r="AL1" i="7"/>
  <c r="AL8" i="7"/>
  <c r="BK54" i="6" l="1"/>
  <c r="AM140" i="7"/>
  <c r="AL134" i="7"/>
  <c r="AM141" i="7"/>
  <c r="AM142" i="7"/>
  <c r="AM130" i="7"/>
  <c r="AM132" i="7" s="1"/>
  <c r="AK58" i="7"/>
  <c r="BL9" i="6"/>
  <c r="BL10" i="6" s="1"/>
  <c r="BL43" i="6" s="1"/>
  <c r="BK52" i="6"/>
  <c r="AM55" i="7"/>
  <c r="AM39" i="7"/>
  <c r="AM43" i="7" s="1"/>
  <c r="AK34" i="7"/>
  <c r="AM32" i="7"/>
  <c r="AM30" i="7"/>
  <c r="AI147" i="7"/>
  <c r="AI151" i="7" s="1"/>
  <c r="AL21" i="7"/>
  <c r="AL16" i="7"/>
  <c r="AK15" i="7"/>
  <c r="AL25" i="7"/>
  <c r="AL20" i="7"/>
  <c r="AL22" i="7"/>
  <c r="AL23" i="7"/>
  <c r="AL24" i="7"/>
  <c r="AL17" i="7"/>
  <c r="AL46" i="7" s="1"/>
  <c r="AL58" i="7" s="1"/>
  <c r="AL18" i="7"/>
  <c r="AM13" i="7"/>
  <c r="AM17" i="7" s="1"/>
  <c r="AM46" i="7" s="1"/>
  <c r="BK1" i="6"/>
  <c r="BK8" i="6"/>
  <c r="AN9" i="7"/>
  <c r="AN10" i="7" s="1"/>
  <c r="AM8" i="7"/>
  <c r="AM1" i="7"/>
  <c r="BL54" i="6" l="1"/>
  <c r="AN140" i="7"/>
  <c r="AM134" i="7"/>
  <c r="AN141" i="7"/>
  <c r="AN142" i="7"/>
  <c r="AN130" i="7"/>
  <c r="AN132" i="7" s="1"/>
  <c r="BM9" i="6"/>
  <c r="BM10" i="6" s="1"/>
  <c r="BM43" i="6" s="1"/>
  <c r="BL52" i="6"/>
  <c r="AN55" i="7"/>
  <c r="AL34" i="7"/>
  <c r="AN39" i="7"/>
  <c r="AN43" i="7" s="1"/>
  <c r="AN32" i="7"/>
  <c r="AN30" i="7"/>
  <c r="AJ147" i="7"/>
  <c r="AJ151" i="7" s="1"/>
  <c r="AL15" i="7"/>
  <c r="AM16" i="7"/>
  <c r="AM25" i="7"/>
  <c r="AM24" i="7"/>
  <c r="AM20" i="7"/>
  <c r="AM22" i="7"/>
  <c r="AM23" i="7"/>
  <c r="AM21" i="7"/>
  <c r="AM18" i="7"/>
  <c r="AM19" i="7"/>
  <c r="AM49" i="7" s="1"/>
  <c r="AM58" i="7" s="1"/>
  <c r="AN13" i="7"/>
  <c r="AN16" i="7" s="1"/>
  <c r="BL1" i="6"/>
  <c r="BL8" i="6"/>
  <c r="AO9" i="7"/>
  <c r="AO10" i="7" s="1"/>
  <c r="AN8" i="7"/>
  <c r="AN1" i="7"/>
  <c r="BM54" i="6" l="1"/>
  <c r="AO140" i="7"/>
  <c r="AN134" i="7"/>
  <c r="AO141" i="7"/>
  <c r="AO142" i="7"/>
  <c r="AO130" i="7"/>
  <c r="AO132" i="7" s="1"/>
  <c r="BN9" i="6"/>
  <c r="BN10" i="6" s="1"/>
  <c r="BN43" i="6" s="1"/>
  <c r="BM52" i="6"/>
  <c r="AO55" i="7"/>
  <c r="AM34" i="7"/>
  <c r="AO39" i="7"/>
  <c r="AO43" i="7" s="1"/>
  <c r="AO32" i="7"/>
  <c r="AO30" i="7"/>
  <c r="AK147" i="7"/>
  <c r="AK151" i="7" s="1"/>
  <c r="AN19" i="7"/>
  <c r="AN49" i="7" s="1"/>
  <c r="AN22" i="7"/>
  <c r="AN24" i="7"/>
  <c r="AM15" i="7"/>
  <c r="AN21" i="7"/>
  <c r="AN18" i="7"/>
  <c r="AN20" i="7"/>
  <c r="AN25" i="7"/>
  <c r="AN23" i="7"/>
  <c r="AN17" i="7"/>
  <c r="AN46" i="7" s="1"/>
  <c r="AO13" i="7"/>
  <c r="AO20" i="7" s="1"/>
  <c r="BM8" i="6"/>
  <c r="BM1" i="6"/>
  <c r="AP9" i="7"/>
  <c r="AP10" i="7" s="1"/>
  <c r="AO8" i="7"/>
  <c r="AO1" i="7"/>
  <c r="BN54" i="6" l="1"/>
  <c r="AP140" i="7"/>
  <c r="AO134" i="7"/>
  <c r="AP141" i="7"/>
  <c r="AP142" i="7"/>
  <c r="AP130" i="7"/>
  <c r="AP132" i="7" s="1"/>
  <c r="AN58" i="7"/>
  <c r="BO9" i="6"/>
  <c r="BO10" i="6" s="1"/>
  <c r="BO43" i="6" s="1"/>
  <c r="BN52" i="6"/>
  <c r="AP55" i="7"/>
  <c r="AP39" i="7"/>
  <c r="AP43" i="7" s="1"/>
  <c r="AN34" i="7"/>
  <c r="AP32" i="7"/>
  <c r="AP30" i="7"/>
  <c r="AL147" i="7"/>
  <c r="AL151" i="7" s="1"/>
  <c r="AO23" i="7"/>
  <c r="AO17" i="7"/>
  <c r="AO46" i="7" s="1"/>
  <c r="AO16" i="7"/>
  <c r="AO19" i="7"/>
  <c r="AO49" i="7" s="1"/>
  <c r="AO24" i="7"/>
  <c r="AO21" i="7"/>
  <c r="AN15" i="7"/>
  <c r="AO22" i="7"/>
  <c r="AO25" i="7"/>
  <c r="AO18" i="7"/>
  <c r="AP13" i="7"/>
  <c r="AP17" i="7" s="1"/>
  <c r="AP46" i="7" s="1"/>
  <c r="BN1" i="6"/>
  <c r="BN8" i="6"/>
  <c r="AQ9" i="7"/>
  <c r="AQ10" i="7" s="1"/>
  <c r="AP8" i="7"/>
  <c r="AP1" i="7"/>
  <c r="BO54" i="6" l="1"/>
  <c r="AQ140" i="7"/>
  <c r="AP134" i="7"/>
  <c r="AQ141" i="7"/>
  <c r="AQ142" i="7"/>
  <c r="AQ130" i="7"/>
  <c r="AQ132" i="7" s="1"/>
  <c r="BP9" i="6"/>
  <c r="BP10" i="6" s="1"/>
  <c r="BP43" i="6" s="1"/>
  <c r="BO52" i="6"/>
  <c r="AO58" i="7"/>
  <c r="AQ55" i="7"/>
  <c r="AO34" i="7"/>
  <c r="AQ39" i="7"/>
  <c r="AQ43" i="7" s="1"/>
  <c r="AQ32" i="7"/>
  <c r="AQ30" i="7"/>
  <c r="AM147" i="7"/>
  <c r="AM151" i="7" s="1"/>
  <c r="AP20" i="7"/>
  <c r="AP25" i="7"/>
  <c r="AO15" i="7"/>
  <c r="AP18" i="7"/>
  <c r="AP16" i="7"/>
  <c r="AP22" i="7"/>
  <c r="AP21" i="7"/>
  <c r="AP23" i="7"/>
  <c r="AP24" i="7"/>
  <c r="AP19" i="7"/>
  <c r="AP49" i="7" s="1"/>
  <c r="AP58" i="7" s="1"/>
  <c r="AQ13" i="7"/>
  <c r="AQ22" i="7" s="1"/>
  <c r="BO8" i="6"/>
  <c r="BO1" i="6"/>
  <c r="AR9" i="7"/>
  <c r="AR10" i="7" s="1"/>
  <c r="AQ8" i="7"/>
  <c r="AQ1" i="7"/>
  <c r="BP54" i="6" l="1"/>
  <c r="AR140" i="7"/>
  <c r="AQ134" i="7"/>
  <c r="AR141" i="7"/>
  <c r="AR142" i="7"/>
  <c r="AR130" i="7"/>
  <c r="AR132" i="7" s="1"/>
  <c r="BQ9" i="6"/>
  <c r="BQ10" i="6" s="1"/>
  <c r="BQ43" i="6" s="1"/>
  <c r="BP52" i="6"/>
  <c r="AR55" i="7"/>
  <c r="AR39" i="7"/>
  <c r="AR43" i="7" s="1"/>
  <c r="AP34" i="7"/>
  <c r="AR32" i="7"/>
  <c r="AR30" i="7"/>
  <c r="AN147" i="7"/>
  <c r="AN151" i="7" s="1"/>
  <c r="AQ17" i="7"/>
  <c r="AQ46" i="7" s="1"/>
  <c r="AQ24" i="7"/>
  <c r="AQ16" i="7"/>
  <c r="AQ23" i="7"/>
  <c r="AQ19" i="7"/>
  <c r="AQ49" i="7" s="1"/>
  <c r="AP15" i="7"/>
  <c r="AQ20" i="7"/>
  <c r="AQ21" i="7"/>
  <c r="AQ25" i="7"/>
  <c r="AQ18" i="7"/>
  <c r="AR13" i="7"/>
  <c r="AR24" i="7" s="1"/>
  <c r="BP1" i="6"/>
  <c r="BP8" i="6"/>
  <c r="AS9" i="7"/>
  <c r="AS10" i="7" s="1"/>
  <c r="AR1" i="7"/>
  <c r="AR8" i="7"/>
  <c r="BQ54" i="6" l="1"/>
  <c r="AS140" i="7"/>
  <c r="AR134" i="7"/>
  <c r="AS141" i="7"/>
  <c r="AS142" i="7"/>
  <c r="AS130" i="7"/>
  <c r="AS132" i="7" s="1"/>
  <c r="BR9" i="6"/>
  <c r="BR10" i="6" s="1"/>
  <c r="BR43" i="6" s="1"/>
  <c r="BQ52" i="6"/>
  <c r="AQ58" i="7"/>
  <c r="AS55" i="7"/>
  <c r="AS39" i="7"/>
  <c r="AS43" i="7" s="1"/>
  <c r="AQ34" i="7"/>
  <c r="AS32" i="7"/>
  <c r="AS30" i="7"/>
  <c r="AO147" i="7"/>
  <c r="AO151" i="7" s="1"/>
  <c r="AR17" i="7"/>
  <c r="AR46" i="7" s="1"/>
  <c r="AR16" i="7"/>
  <c r="AR20" i="7"/>
  <c r="AR19" i="7"/>
  <c r="AR49" i="7" s="1"/>
  <c r="AR21" i="7"/>
  <c r="AR23" i="7"/>
  <c r="AR25" i="7"/>
  <c r="AR18" i="7"/>
  <c r="AQ15" i="7"/>
  <c r="AR22" i="7"/>
  <c r="AS13" i="7"/>
  <c r="BQ1" i="6"/>
  <c r="BQ8" i="6"/>
  <c r="AT9" i="7"/>
  <c r="AT10" i="7" s="1"/>
  <c r="AS1" i="7"/>
  <c r="AS8" i="7"/>
  <c r="BR54" i="6" l="1"/>
  <c r="AT140" i="7"/>
  <c r="AS134" i="7"/>
  <c r="AT141" i="7"/>
  <c r="AT142" i="7"/>
  <c r="AT130" i="7"/>
  <c r="AT132" i="7" s="1"/>
  <c r="BS9" i="6"/>
  <c r="BS10" i="6" s="1"/>
  <c r="BS43" i="6" s="1"/>
  <c r="BR52" i="6"/>
  <c r="AR58" i="7"/>
  <c r="AT55" i="7"/>
  <c r="AT39" i="7"/>
  <c r="AT43" i="7" s="1"/>
  <c r="AR34" i="7"/>
  <c r="AT32" i="7"/>
  <c r="AT30" i="7"/>
  <c r="AP147" i="7"/>
  <c r="AP151" i="7" s="1"/>
  <c r="AS18" i="7"/>
  <c r="AS22" i="7"/>
  <c r="AS19" i="7"/>
  <c r="AS49" i="7" s="1"/>
  <c r="AS25" i="7"/>
  <c r="AS16" i="7"/>
  <c r="AS24" i="7"/>
  <c r="AR15" i="7"/>
  <c r="AS20" i="7"/>
  <c r="AS21" i="7"/>
  <c r="AS23" i="7"/>
  <c r="AS17" i="7"/>
  <c r="AS46" i="7" s="1"/>
  <c r="AT13" i="7"/>
  <c r="AT18" i="7" s="1"/>
  <c r="BR1" i="6"/>
  <c r="BR8" i="6"/>
  <c r="AU9" i="7"/>
  <c r="AU10" i="7" s="1"/>
  <c r="AT8" i="7"/>
  <c r="AT1" i="7"/>
  <c r="AS58" i="7" l="1"/>
  <c r="BS54" i="6"/>
  <c r="AU140" i="7"/>
  <c r="AT134" i="7"/>
  <c r="AU141" i="7"/>
  <c r="AU142" i="7"/>
  <c r="AU130" i="7"/>
  <c r="AU132" i="7" s="1"/>
  <c r="BT9" i="6"/>
  <c r="BT10" i="6" s="1"/>
  <c r="BT43" i="6" s="1"/>
  <c r="BS52" i="6"/>
  <c r="AU55" i="7"/>
  <c r="AU39" i="7"/>
  <c r="AU43" i="7" s="1"/>
  <c r="AS34" i="7"/>
  <c r="AU32" i="7"/>
  <c r="AU30" i="7"/>
  <c r="AQ147" i="7"/>
  <c r="AQ151" i="7" s="1"/>
  <c r="AT21" i="7"/>
  <c r="AT20" i="7"/>
  <c r="AT19" i="7"/>
  <c r="AT49" i="7" s="1"/>
  <c r="AT23" i="7"/>
  <c r="AS15" i="7"/>
  <c r="AT25" i="7"/>
  <c r="AT24" i="7"/>
  <c r="AT17" i="7"/>
  <c r="AT46" i="7" s="1"/>
  <c r="AT22" i="7"/>
  <c r="AT16" i="7"/>
  <c r="AU13" i="7"/>
  <c r="BS8" i="6"/>
  <c r="BS1" i="6"/>
  <c r="AV9" i="7"/>
  <c r="AV10" i="7" s="1"/>
  <c r="AU8" i="7"/>
  <c r="AU1" i="7"/>
  <c r="BT54" i="6" l="1"/>
  <c r="AV140" i="7"/>
  <c r="AU134" i="7"/>
  <c r="AV141" i="7"/>
  <c r="AV142" i="7"/>
  <c r="AV130" i="7"/>
  <c r="AV132" i="7" s="1"/>
  <c r="BU9" i="6"/>
  <c r="BU10" i="6" s="1"/>
  <c r="BU43" i="6" s="1"/>
  <c r="BT52" i="6"/>
  <c r="AT58" i="7"/>
  <c r="AV55" i="7"/>
  <c r="AT34" i="7"/>
  <c r="AV39" i="7"/>
  <c r="AV43" i="7" s="1"/>
  <c r="AV32" i="7"/>
  <c r="AV30" i="7"/>
  <c r="AR147" i="7"/>
  <c r="AR151" i="7" s="1"/>
  <c r="AU20" i="7"/>
  <c r="AU21" i="7"/>
  <c r="AU25" i="7"/>
  <c r="AU24" i="7"/>
  <c r="AU16" i="7"/>
  <c r="AU22" i="7"/>
  <c r="AT15" i="7"/>
  <c r="AU18" i="7"/>
  <c r="AU19" i="7"/>
  <c r="AU49" i="7" s="1"/>
  <c r="AU17" i="7"/>
  <c r="AU46" i="7" s="1"/>
  <c r="AU23" i="7"/>
  <c r="AV13" i="7"/>
  <c r="AV25" i="7" s="1"/>
  <c r="AW9" i="7"/>
  <c r="AW10" i="7" s="1"/>
  <c r="AV8" i="7"/>
  <c r="AV1" i="7"/>
  <c r="BU54" i="6" l="1"/>
  <c r="AW140" i="7"/>
  <c r="AV134" i="7"/>
  <c r="AW141" i="7"/>
  <c r="AW142" i="7"/>
  <c r="AW130" i="7"/>
  <c r="AW132" i="7" s="1"/>
  <c r="AU58" i="7"/>
  <c r="BV9" i="6"/>
  <c r="BV10" i="6" s="1"/>
  <c r="BV43" i="6" s="1"/>
  <c r="BU52" i="6"/>
  <c r="AW55" i="7"/>
  <c r="AU34" i="7"/>
  <c r="AW39" i="7"/>
  <c r="AW43" i="7" s="1"/>
  <c r="AW32" i="7"/>
  <c r="AW30" i="7"/>
  <c r="AS147" i="7"/>
  <c r="AS151" i="7" s="1"/>
  <c r="AV20" i="7"/>
  <c r="AV19" i="7"/>
  <c r="AV49" i="7" s="1"/>
  <c r="AV23" i="7"/>
  <c r="AV21" i="7"/>
  <c r="AV17" i="7"/>
  <c r="AV46" i="7" s="1"/>
  <c r="AV16" i="7"/>
  <c r="AV24" i="7"/>
  <c r="AV22" i="7"/>
  <c r="AV18" i="7"/>
  <c r="AU15" i="7"/>
  <c r="AW13" i="7"/>
  <c r="BT1" i="6"/>
  <c r="BT8" i="6"/>
  <c r="AX9" i="7"/>
  <c r="AX10" i="7" s="1"/>
  <c r="AW8" i="7"/>
  <c r="AW1" i="7"/>
  <c r="BV54" i="6" l="1"/>
  <c r="AX140" i="7"/>
  <c r="AW134" i="7"/>
  <c r="AX141" i="7"/>
  <c r="AX142" i="7"/>
  <c r="AV58" i="7"/>
  <c r="AX130" i="7"/>
  <c r="AX132" i="7" s="1"/>
  <c r="BW9" i="6"/>
  <c r="BW10" i="6" s="1"/>
  <c r="BW43" i="6" s="1"/>
  <c r="BV52" i="6"/>
  <c r="AX55" i="7"/>
  <c r="AX39" i="7"/>
  <c r="AX43" i="7" s="1"/>
  <c r="AV34" i="7"/>
  <c r="AX32" i="7"/>
  <c r="AX30" i="7"/>
  <c r="AT147" i="7"/>
  <c r="AT151" i="7" s="1"/>
  <c r="AV15" i="7"/>
  <c r="AW20" i="7"/>
  <c r="AW22" i="7"/>
  <c r="AW18" i="7"/>
  <c r="AW24" i="7"/>
  <c r="AW25" i="7"/>
  <c r="AW16" i="7"/>
  <c r="AW23" i="7"/>
  <c r="AW17" i="7"/>
  <c r="AW46" i="7" s="1"/>
  <c r="AW21" i="7"/>
  <c r="AW19" i="7"/>
  <c r="AW49" i="7" s="1"/>
  <c r="AX13" i="7"/>
  <c r="AY9" i="7"/>
  <c r="AY10" i="7" s="1"/>
  <c r="AX1" i="7"/>
  <c r="AX8" i="7"/>
  <c r="BW54" i="6" l="1"/>
  <c r="AX134" i="7"/>
  <c r="AY140" i="7"/>
  <c r="AY141" i="7"/>
  <c r="AY142" i="7"/>
  <c r="AY130" i="7"/>
  <c r="AY132" i="7" s="1"/>
  <c r="BX9" i="6"/>
  <c r="BX10" i="6" s="1"/>
  <c r="BX43" i="6" s="1"/>
  <c r="BW52" i="6"/>
  <c r="AW58" i="7"/>
  <c r="AY55" i="7"/>
  <c r="AY39" i="7"/>
  <c r="AY43" i="7" s="1"/>
  <c r="AW34" i="7"/>
  <c r="AY32" i="7"/>
  <c r="AY30" i="7"/>
  <c r="AU147" i="7"/>
  <c r="AU151" i="7" s="1"/>
  <c r="AX18" i="7"/>
  <c r="AX19" i="7"/>
  <c r="AX49" i="7" s="1"/>
  <c r="AX25" i="7"/>
  <c r="AX17" i="7"/>
  <c r="AX46" i="7" s="1"/>
  <c r="AW15" i="7"/>
  <c r="AX20" i="7"/>
  <c r="AX16" i="7"/>
  <c r="AX22" i="7"/>
  <c r="AX23" i="7"/>
  <c r="AX24" i="7"/>
  <c r="AX21" i="7"/>
  <c r="AY13" i="7"/>
  <c r="AY16" i="7" s="1"/>
  <c r="BU1" i="6"/>
  <c r="BU8" i="6"/>
  <c r="AZ9" i="7"/>
  <c r="AZ10" i="7" s="1"/>
  <c r="AY8" i="7"/>
  <c r="AY1" i="7"/>
  <c r="BX54" i="6" l="1"/>
  <c r="AY134" i="7"/>
  <c r="AZ140" i="7"/>
  <c r="AZ141" i="7"/>
  <c r="AZ142" i="7"/>
  <c r="AZ130" i="7"/>
  <c r="AZ132" i="7" s="1"/>
  <c r="AX58" i="7"/>
  <c r="BY9" i="6"/>
  <c r="BY10" i="6" s="1"/>
  <c r="BY43" i="6" s="1"/>
  <c r="BX52" i="6"/>
  <c r="AZ55" i="7"/>
  <c r="AZ39" i="7"/>
  <c r="AZ43" i="7" s="1"/>
  <c r="AX34" i="7"/>
  <c r="AZ32" i="7"/>
  <c r="AZ30" i="7"/>
  <c r="AV147" i="7"/>
  <c r="AV151" i="7" s="1"/>
  <c r="AY25" i="7"/>
  <c r="AY24" i="7"/>
  <c r="AY18" i="7"/>
  <c r="AY20" i="7"/>
  <c r="AY17" i="7"/>
  <c r="AY46" i="7" s="1"/>
  <c r="AY21" i="7"/>
  <c r="AY22" i="7"/>
  <c r="AY23" i="7"/>
  <c r="AX15" i="7"/>
  <c r="AY19" i="7"/>
  <c r="AY49" i="7" s="1"/>
  <c r="AZ13" i="7"/>
  <c r="AZ22" i="7" s="1"/>
  <c r="BA9" i="7"/>
  <c r="BA10" i="7" s="1"/>
  <c r="AZ8" i="7"/>
  <c r="AZ1" i="7"/>
  <c r="BY54" i="6" l="1"/>
  <c r="AZ134" i="7"/>
  <c r="BA140" i="7"/>
  <c r="BA141" i="7"/>
  <c r="BA142" i="7"/>
  <c r="BA130" i="7"/>
  <c r="BA132" i="7" s="1"/>
  <c r="AY58" i="7"/>
  <c r="BZ9" i="6"/>
  <c r="BZ10" i="6" s="1"/>
  <c r="BZ43" i="6" s="1"/>
  <c r="BY52" i="6"/>
  <c r="BA55" i="7"/>
  <c r="BA39" i="7"/>
  <c r="BA43" i="7" s="1"/>
  <c r="AY34" i="7"/>
  <c r="BA32" i="7"/>
  <c r="BA30" i="7"/>
  <c r="AW147" i="7"/>
  <c r="AW151" i="7" s="1"/>
  <c r="AY15" i="7"/>
  <c r="AZ19" i="7"/>
  <c r="AZ49" i="7" s="1"/>
  <c r="AZ17" i="7"/>
  <c r="AZ46" i="7" s="1"/>
  <c r="AZ23" i="7"/>
  <c r="AZ16" i="7"/>
  <c r="AZ24" i="7"/>
  <c r="AZ20" i="7"/>
  <c r="AZ21" i="7"/>
  <c r="BA13" i="7"/>
  <c r="AZ25" i="7"/>
  <c r="AZ18" i="7"/>
  <c r="BV1" i="6"/>
  <c r="BV8" i="6"/>
  <c r="BB9" i="7"/>
  <c r="BB10" i="7" s="1"/>
  <c r="BA1" i="7"/>
  <c r="BA8" i="7"/>
  <c r="BZ54" i="6" l="1"/>
  <c r="BB140" i="7"/>
  <c r="BA134" i="7"/>
  <c r="BB141" i="7"/>
  <c r="BB142" i="7"/>
  <c r="BB130" i="7"/>
  <c r="BB132" i="7" s="1"/>
  <c r="CA9" i="6"/>
  <c r="CA10" i="6" s="1"/>
  <c r="CA43" i="6" s="1"/>
  <c r="BZ52" i="6"/>
  <c r="AZ58" i="7"/>
  <c r="BB55" i="7"/>
  <c r="BB39" i="7"/>
  <c r="BB43" i="7" s="1"/>
  <c r="AZ34" i="7"/>
  <c r="BB32" i="7"/>
  <c r="BB30" i="7"/>
  <c r="AX147" i="7"/>
  <c r="AX151" i="7" s="1"/>
  <c r="AZ15" i="7"/>
  <c r="BA22" i="7"/>
  <c r="BA18" i="7"/>
  <c r="BA20" i="7"/>
  <c r="BA25" i="7"/>
  <c r="BA16" i="7"/>
  <c r="BA24" i="7"/>
  <c r="BA23" i="7"/>
  <c r="BA19" i="7"/>
  <c r="BA49" i="7" s="1"/>
  <c r="BA17" i="7"/>
  <c r="BA46" i="7" s="1"/>
  <c r="BA21" i="7"/>
  <c r="BB13" i="7"/>
  <c r="BB21" i="7" s="1"/>
  <c r="BC9" i="7"/>
  <c r="BC10" i="7" s="1"/>
  <c r="BB8" i="7"/>
  <c r="BB1" i="7"/>
  <c r="CA54" i="6" l="1"/>
  <c r="BC140" i="7"/>
  <c r="BB134" i="7"/>
  <c r="BC141" i="7"/>
  <c r="BC142" i="7"/>
  <c r="BC130" i="7"/>
  <c r="BC132" i="7" s="1"/>
  <c r="BA58" i="7"/>
  <c r="CB9" i="6"/>
  <c r="CB10" i="6" s="1"/>
  <c r="CB43" i="6" s="1"/>
  <c r="CA52" i="6"/>
  <c r="BC55" i="7"/>
  <c r="BC39" i="7"/>
  <c r="BC43" i="7" s="1"/>
  <c r="BA34" i="7"/>
  <c r="BC32" i="7"/>
  <c r="BC30" i="7"/>
  <c r="AY147" i="7"/>
  <c r="AY151" i="7" s="1"/>
  <c r="BB18" i="7"/>
  <c r="BB17" i="7"/>
  <c r="BB46" i="7" s="1"/>
  <c r="BB16" i="7"/>
  <c r="BB25" i="7"/>
  <c r="BB20" i="7"/>
  <c r="BB24" i="7"/>
  <c r="BB23" i="7"/>
  <c r="BA15" i="7"/>
  <c r="BB22" i="7"/>
  <c r="BB19" i="7"/>
  <c r="BB49" i="7" s="1"/>
  <c r="BC13" i="7"/>
  <c r="BC25" i="7" s="1"/>
  <c r="BW1" i="6"/>
  <c r="BW8" i="6"/>
  <c r="BD9" i="7"/>
  <c r="BD10" i="7" s="1"/>
  <c r="BC1" i="7"/>
  <c r="BC8" i="7"/>
  <c r="CB54" i="6" l="1"/>
  <c r="BC134" i="7"/>
  <c r="BD140" i="7"/>
  <c r="BD141" i="7"/>
  <c r="BD142" i="7"/>
  <c r="BD130" i="7"/>
  <c r="BD132" i="7" s="1"/>
  <c r="CC9" i="6"/>
  <c r="CC10" i="6" s="1"/>
  <c r="CC43" i="6" s="1"/>
  <c r="CB52" i="6"/>
  <c r="BB58" i="7"/>
  <c r="BD55" i="7"/>
  <c r="BB34" i="7"/>
  <c r="BD39" i="7"/>
  <c r="BD43" i="7" s="1"/>
  <c r="BD32" i="7"/>
  <c r="BD30" i="7"/>
  <c r="AZ147" i="7"/>
  <c r="AZ151" i="7" s="1"/>
  <c r="BC18" i="7"/>
  <c r="BB15" i="7"/>
  <c r="BC17" i="7"/>
  <c r="BC46" i="7" s="1"/>
  <c r="BC16" i="7"/>
  <c r="BC24" i="7"/>
  <c r="BC22" i="7"/>
  <c r="BC20" i="7"/>
  <c r="BC21" i="7"/>
  <c r="BC23" i="7"/>
  <c r="BC19" i="7"/>
  <c r="BC49" i="7" s="1"/>
  <c r="BD13" i="7"/>
  <c r="BD24" i="7" s="1"/>
  <c r="BE9" i="7"/>
  <c r="BE10" i="7" s="1"/>
  <c r="BD8" i="7"/>
  <c r="BD1" i="7"/>
  <c r="BE172" i="7" l="1"/>
  <c r="BE153" i="7"/>
  <c r="BE166" i="7"/>
  <c r="BE170" i="7"/>
  <c r="BE157" i="7"/>
  <c r="BE151" i="7"/>
  <c r="CC54" i="6"/>
  <c r="BE149" i="7"/>
  <c r="BE140" i="7"/>
  <c r="BD134" i="7"/>
  <c r="BE141" i="7"/>
  <c r="BE142" i="7"/>
  <c r="BE132" i="7"/>
  <c r="BE130" i="7"/>
  <c r="BC58" i="7"/>
  <c r="BE145" i="7"/>
  <c r="CD9" i="6"/>
  <c r="CD10" i="6" s="1"/>
  <c r="CD43" i="6" s="1"/>
  <c r="CC52" i="6"/>
  <c r="BE58" i="7"/>
  <c r="BE55" i="7"/>
  <c r="BC34" i="7"/>
  <c r="BE34" i="7"/>
  <c r="BE43" i="7"/>
  <c r="BE39" i="7"/>
  <c r="BE32" i="7"/>
  <c r="BE30" i="7"/>
  <c r="BA147" i="7"/>
  <c r="BA151" i="7" s="1"/>
  <c r="BE147" i="7"/>
  <c r="BE46" i="7"/>
  <c r="BE49" i="7"/>
  <c r="BD21" i="7"/>
  <c r="BD20" i="7"/>
  <c r="BC15" i="7"/>
  <c r="BE16" i="7"/>
  <c r="BE17" i="7"/>
  <c r="BE18" i="7"/>
  <c r="BE22" i="7"/>
  <c r="BE20" i="7"/>
  <c r="BE24" i="7"/>
  <c r="BE21" i="7"/>
  <c r="BE19" i="7"/>
  <c r="BE23" i="7"/>
  <c r="BE25" i="7"/>
  <c r="BD18" i="7"/>
  <c r="BD25" i="7"/>
  <c r="BD23" i="7"/>
  <c r="BD17" i="7"/>
  <c r="BD46" i="7" s="1"/>
  <c r="BD22" i="7"/>
  <c r="BD16" i="7"/>
  <c r="BD19" i="7"/>
  <c r="BD49" i="7" s="1"/>
  <c r="BE13" i="7"/>
  <c r="BX1" i="6"/>
  <c r="BX8" i="6"/>
  <c r="BF9" i="7"/>
  <c r="BF10" i="7" s="1"/>
  <c r="BE8" i="7"/>
  <c r="BE1" i="7"/>
  <c r="BF172" i="7" l="1"/>
  <c r="BF153" i="7"/>
  <c r="BF166" i="7"/>
  <c r="BF170" i="7"/>
  <c r="BF157" i="7"/>
  <c r="BF151" i="7"/>
  <c r="CD54" i="6"/>
  <c r="BE155" i="7"/>
  <c r="BE159" i="7" s="1"/>
  <c r="BF149" i="7"/>
  <c r="BF140" i="7"/>
  <c r="BE134" i="7"/>
  <c r="BF141" i="7"/>
  <c r="BF142" i="7"/>
  <c r="BF132" i="7"/>
  <c r="BF130" i="7"/>
  <c r="BF145" i="7"/>
  <c r="CE9" i="6"/>
  <c r="CE10" i="6" s="1"/>
  <c r="CE43" i="6" s="1"/>
  <c r="CD52" i="6"/>
  <c r="BD58" i="7"/>
  <c r="BF55" i="7"/>
  <c r="BF58" i="7"/>
  <c r="BD34" i="7"/>
  <c r="BF34" i="7"/>
  <c r="BF43" i="7"/>
  <c r="BF39" i="7"/>
  <c r="BF32" i="7"/>
  <c r="BF30" i="7"/>
  <c r="BB147" i="7"/>
  <c r="BB151" i="7" s="1"/>
  <c r="BF147" i="7"/>
  <c r="BF46" i="7"/>
  <c r="BF49" i="7"/>
  <c r="BE15" i="7"/>
  <c r="BD15" i="7"/>
  <c r="BF16" i="7"/>
  <c r="BF18" i="7"/>
  <c r="BF19" i="7"/>
  <c r="BF23" i="7"/>
  <c r="BF17" i="7"/>
  <c r="BF24" i="7"/>
  <c r="BF21" i="7"/>
  <c r="BF20" i="7"/>
  <c r="BF22" i="7"/>
  <c r="BF25" i="7"/>
  <c r="BF13" i="7"/>
  <c r="BG9" i="7"/>
  <c r="BG10" i="7" s="1"/>
  <c r="BF8" i="7"/>
  <c r="BF1" i="7"/>
  <c r="BG172" i="7" l="1"/>
  <c r="BG153" i="7"/>
  <c r="BG166" i="7"/>
  <c r="BG170" i="7"/>
  <c r="BG157" i="7"/>
  <c r="BG151" i="7"/>
  <c r="CE54" i="6"/>
  <c r="BF155" i="7"/>
  <c r="BF159" i="7" s="1"/>
  <c r="BG149" i="7"/>
  <c r="BG140" i="7"/>
  <c r="BF134" i="7"/>
  <c r="BG141" i="7"/>
  <c r="BG142" i="7"/>
  <c r="BG132" i="7"/>
  <c r="BG130" i="7"/>
  <c r="BG145" i="7"/>
  <c r="CF9" i="6"/>
  <c r="CF10" i="6" s="1"/>
  <c r="CF43" i="6" s="1"/>
  <c r="CE52" i="6"/>
  <c r="BG55" i="7"/>
  <c r="BG58" i="7"/>
  <c r="BG43" i="7"/>
  <c r="BG39" i="7"/>
  <c r="BG34" i="7"/>
  <c r="BG32" i="7"/>
  <c r="BG30" i="7"/>
  <c r="BC147" i="7"/>
  <c r="BC151" i="7" s="1"/>
  <c r="BG147" i="7"/>
  <c r="BG46" i="7"/>
  <c r="BG49" i="7"/>
  <c r="BG16" i="7"/>
  <c r="BG17" i="7"/>
  <c r="BG20" i="7"/>
  <c r="BG21" i="7"/>
  <c r="BG19" i="7"/>
  <c r="BG22" i="7"/>
  <c r="BG23" i="7"/>
  <c r="BG18" i="7"/>
  <c r="BG24" i="7"/>
  <c r="BG25" i="7"/>
  <c r="BF15" i="7"/>
  <c r="BG13" i="7"/>
  <c r="BY8" i="6"/>
  <c r="BY1" i="6"/>
  <c r="BH9" i="7"/>
  <c r="BH10" i="7" s="1"/>
  <c r="BG8" i="7"/>
  <c r="BG1" i="7"/>
  <c r="BH172" i="7" l="1"/>
  <c r="BH153" i="7"/>
  <c r="BH166" i="7"/>
  <c r="BH170" i="7"/>
  <c r="BH157" i="7"/>
  <c r="BH151" i="7"/>
  <c r="CF54" i="6"/>
  <c r="BG134" i="7"/>
  <c r="BG155" i="7"/>
  <c r="BG159" i="7" s="1"/>
  <c r="BH149" i="7"/>
  <c r="BH140" i="7"/>
  <c r="BH141" i="7"/>
  <c r="BH142" i="7"/>
  <c r="BH130" i="7"/>
  <c r="BH132" i="7"/>
  <c r="BH145" i="7"/>
  <c r="CG9" i="6"/>
  <c r="CG10" i="6" s="1"/>
  <c r="CG43" i="6" s="1"/>
  <c r="CF52" i="6"/>
  <c r="BH55" i="7"/>
  <c r="BH58" i="7"/>
  <c r="BH39" i="7"/>
  <c r="BH34" i="7"/>
  <c r="BH43" i="7"/>
  <c r="BH32" i="7"/>
  <c r="BH30" i="7"/>
  <c r="BD147" i="7"/>
  <c r="BD151" i="7" s="1"/>
  <c r="BH147" i="7"/>
  <c r="BH46" i="7"/>
  <c r="BH49" i="7"/>
  <c r="BH17" i="7"/>
  <c r="BH18" i="7"/>
  <c r="BH16" i="7"/>
  <c r="BH20" i="7"/>
  <c r="BH22" i="7"/>
  <c r="BH23" i="7"/>
  <c r="BH24" i="7"/>
  <c r="BH19" i="7"/>
  <c r="BH25" i="7"/>
  <c r="BH21" i="7"/>
  <c r="BG15" i="7"/>
  <c r="BH13" i="7"/>
  <c r="BI9" i="7"/>
  <c r="BI10" i="7" s="1"/>
  <c r="BH1" i="7"/>
  <c r="BH8" i="7"/>
  <c r="BI172" i="7" l="1"/>
  <c r="BI153" i="7"/>
  <c r="BI166" i="7"/>
  <c r="BI170" i="7"/>
  <c r="BI157" i="7"/>
  <c r="BI151" i="7"/>
  <c r="CG54" i="6"/>
  <c r="BH155" i="7"/>
  <c r="BH159" i="7" s="1"/>
  <c r="BI149" i="7"/>
  <c r="BI140" i="7"/>
  <c r="BH134" i="7"/>
  <c r="BI141" i="7"/>
  <c r="BI142" i="7"/>
  <c r="BI130" i="7"/>
  <c r="BI132" i="7"/>
  <c r="BI145" i="7"/>
  <c r="CH9" i="6"/>
  <c r="CH10" i="6" s="1"/>
  <c r="CH43" i="6" s="1"/>
  <c r="CG52" i="6"/>
  <c r="BI55" i="7"/>
  <c r="BI58" i="7"/>
  <c r="BI39" i="7"/>
  <c r="BI43" i="7"/>
  <c r="BI34" i="7"/>
  <c r="BI32" i="7"/>
  <c r="BI30" i="7"/>
  <c r="BI147" i="7"/>
  <c r="BI46" i="7"/>
  <c r="BI49" i="7"/>
  <c r="BH15" i="7"/>
  <c r="BI17" i="7"/>
  <c r="BI16" i="7"/>
  <c r="BI19" i="7"/>
  <c r="BI20" i="7"/>
  <c r="BI18" i="7"/>
  <c r="BI22" i="7"/>
  <c r="BI21" i="7"/>
  <c r="BI23" i="7"/>
  <c r="BI24" i="7"/>
  <c r="BI25" i="7"/>
  <c r="BI13" i="7"/>
  <c r="BZ1" i="6"/>
  <c r="BZ8" i="6"/>
  <c r="BJ9" i="7"/>
  <c r="BJ10" i="7" s="1"/>
  <c r="BI1" i="7"/>
  <c r="BI8" i="7"/>
  <c r="BJ172" i="7" l="1"/>
  <c r="BJ153" i="7"/>
  <c r="BJ166" i="7"/>
  <c r="BJ170" i="7"/>
  <c r="BJ157" i="7"/>
  <c r="BJ151" i="7"/>
  <c r="CH54" i="6"/>
  <c r="BI155" i="7"/>
  <c r="BI159" i="7" s="1"/>
  <c r="BJ149" i="7"/>
  <c r="BJ140" i="7"/>
  <c r="BI134" i="7"/>
  <c r="BJ141" i="7"/>
  <c r="BJ142" i="7"/>
  <c r="BJ130" i="7"/>
  <c r="BJ132" i="7"/>
  <c r="BJ145" i="7"/>
  <c r="CI9" i="6"/>
  <c r="CI10" i="6" s="1"/>
  <c r="CI43" i="6" s="1"/>
  <c r="CH52" i="6"/>
  <c r="BJ58" i="7"/>
  <c r="BJ55" i="7"/>
  <c r="BJ43" i="7"/>
  <c r="BJ39" i="7"/>
  <c r="BJ34" i="7"/>
  <c r="BJ32" i="7"/>
  <c r="BJ30" i="7"/>
  <c r="BJ147" i="7"/>
  <c r="BJ46" i="7"/>
  <c r="BJ49" i="7"/>
  <c r="BI15" i="7"/>
  <c r="BJ16" i="7"/>
  <c r="BJ17" i="7"/>
  <c r="BJ18" i="7"/>
  <c r="BJ19" i="7"/>
  <c r="BJ20" i="7"/>
  <c r="BJ21" i="7"/>
  <c r="BJ22" i="7"/>
  <c r="BJ23" i="7"/>
  <c r="BJ24" i="7"/>
  <c r="BJ25" i="7"/>
  <c r="BJ13" i="7"/>
  <c r="BK9" i="7"/>
  <c r="BK10" i="7" s="1"/>
  <c r="BJ8" i="7"/>
  <c r="BJ1" i="7"/>
  <c r="BK172" i="7" l="1"/>
  <c r="BK153" i="7"/>
  <c r="BK166" i="7"/>
  <c r="BK170" i="7"/>
  <c r="BK157" i="7"/>
  <c r="BK151" i="7"/>
  <c r="CI54" i="6"/>
  <c r="BJ155" i="7"/>
  <c r="BJ159" i="7" s="1"/>
  <c r="BK149" i="7"/>
  <c r="BK140" i="7"/>
  <c r="BJ134" i="7"/>
  <c r="BK141" i="7"/>
  <c r="BK142" i="7"/>
  <c r="BK132" i="7"/>
  <c r="BK130" i="7"/>
  <c r="BK145" i="7"/>
  <c r="CJ9" i="6"/>
  <c r="CJ10" i="6" s="1"/>
  <c r="CJ43" i="6" s="1"/>
  <c r="CI52" i="6"/>
  <c r="BK58" i="7"/>
  <c r="BK55" i="7"/>
  <c r="BK43" i="7"/>
  <c r="BK39" i="7"/>
  <c r="BK34" i="7"/>
  <c r="BK32" i="7"/>
  <c r="BK30" i="7"/>
  <c r="BK147" i="7"/>
  <c r="BK46" i="7"/>
  <c r="BK49" i="7"/>
  <c r="BK16" i="7"/>
  <c r="BK17" i="7"/>
  <c r="BK19" i="7"/>
  <c r="BK21" i="7"/>
  <c r="BK20" i="7"/>
  <c r="BK18" i="7"/>
  <c r="BK22" i="7"/>
  <c r="BK23" i="7"/>
  <c r="BK25" i="7"/>
  <c r="BK24" i="7"/>
  <c r="BJ15" i="7"/>
  <c r="BK13" i="7"/>
  <c r="CA8" i="6"/>
  <c r="CA1" i="6"/>
  <c r="BL9" i="7"/>
  <c r="BL10" i="7" s="1"/>
  <c r="BK8" i="7"/>
  <c r="BK1" i="7"/>
  <c r="BL172" i="7" l="1"/>
  <c r="BL153" i="7"/>
  <c r="BL166" i="7"/>
  <c r="BL170" i="7"/>
  <c r="BL157" i="7"/>
  <c r="BL151" i="7"/>
  <c r="CJ54" i="6"/>
  <c r="BK155" i="7"/>
  <c r="BK159" i="7" s="1"/>
  <c r="BL149" i="7"/>
  <c r="BL140" i="7"/>
  <c r="BK134" i="7"/>
  <c r="BL141" i="7"/>
  <c r="BL142" i="7"/>
  <c r="BL132" i="7"/>
  <c r="BL130" i="7"/>
  <c r="BL145" i="7"/>
  <c r="CK9" i="6"/>
  <c r="CK10" i="6" s="1"/>
  <c r="CK43" i="6" s="1"/>
  <c r="CJ52" i="6"/>
  <c r="BL58" i="7"/>
  <c r="BL55" i="7"/>
  <c r="BL34" i="7"/>
  <c r="BL43" i="7"/>
  <c r="BL39" i="7"/>
  <c r="BL32" i="7"/>
  <c r="BL30" i="7"/>
  <c r="BL147" i="7"/>
  <c r="BL46" i="7"/>
  <c r="BL49" i="7"/>
  <c r="BL16" i="7"/>
  <c r="BL17" i="7"/>
  <c r="BL18" i="7"/>
  <c r="BL20" i="7"/>
  <c r="BL24" i="7"/>
  <c r="BL19" i="7"/>
  <c r="BL21" i="7"/>
  <c r="BL22" i="7"/>
  <c r="BL23" i="7"/>
  <c r="BL25" i="7"/>
  <c r="BK15" i="7"/>
  <c r="BL13" i="7"/>
  <c r="BM9" i="7"/>
  <c r="BM10" i="7" s="1"/>
  <c r="BL1" i="7"/>
  <c r="BL8" i="7"/>
  <c r="BM172" i="7" l="1"/>
  <c r="BM153" i="7"/>
  <c r="BM166" i="7"/>
  <c r="BM170" i="7"/>
  <c r="BM157" i="7"/>
  <c r="BM151" i="7"/>
  <c r="CK54" i="6"/>
  <c r="BL155" i="7"/>
  <c r="BL159" i="7" s="1"/>
  <c r="BM149" i="7"/>
  <c r="BM140" i="7"/>
  <c r="BL134" i="7"/>
  <c r="BM142" i="7"/>
  <c r="BM141" i="7"/>
  <c r="BM132" i="7"/>
  <c r="BM130" i="7"/>
  <c r="BM145" i="7"/>
  <c r="CL9" i="6"/>
  <c r="CL10" i="6" s="1"/>
  <c r="CL43" i="6" s="1"/>
  <c r="CK52" i="6"/>
  <c r="BM58" i="7"/>
  <c r="BM55" i="7"/>
  <c r="BM34" i="7"/>
  <c r="BM43" i="7"/>
  <c r="BM39" i="7"/>
  <c r="BM32" i="7"/>
  <c r="BM30" i="7"/>
  <c r="BM147" i="7"/>
  <c r="BM46" i="7"/>
  <c r="BM49" i="7"/>
  <c r="BL15" i="7"/>
  <c r="BM16" i="7"/>
  <c r="BM17" i="7"/>
  <c r="BM18" i="7"/>
  <c r="BM20" i="7"/>
  <c r="BM24" i="7"/>
  <c r="BM19" i="7"/>
  <c r="BM21" i="7"/>
  <c r="BM22" i="7"/>
  <c r="BM23" i="7"/>
  <c r="BM25" i="7"/>
  <c r="BM13" i="7"/>
  <c r="CB1" i="6"/>
  <c r="CB8" i="6"/>
  <c r="BN9" i="7"/>
  <c r="BN10" i="7" s="1"/>
  <c r="BM8" i="7"/>
  <c r="BM1" i="7"/>
  <c r="BN172" i="7" l="1"/>
  <c r="BN153" i="7"/>
  <c r="BN166" i="7"/>
  <c r="BN170" i="7"/>
  <c r="BN157" i="7"/>
  <c r="BN151" i="7"/>
  <c r="CL54" i="6"/>
  <c r="BM155" i="7"/>
  <c r="BM159" i="7" s="1"/>
  <c r="BN149" i="7"/>
  <c r="BN140" i="7"/>
  <c r="BM134" i="7"/>
  <c r="BN141" i="7"/>
  <c r="BN142" i="7"/>
  <c r="BN132" i="7"/>
  <c r="BN130" i="7"/>
  <c r="BN145" i="7"/>
  <c r="CM9" i="6"/>
  <c r="CM10" i="6" s="1"/>
  <c r="CM43" i="6" s="1"/>
  <c r="CL52" i="6"/>
  <c r="BN55" i="7"/>
  <c r="BN58" i="7"/>
  <c r="BN34" i="7"/>
  <c r="BN43" i="7"/>
  <c r="BN39" i="7"/>
  <c r="BN32" i="7"/>
  <c r="BN30" i="7"/>
  <c r="BN147" i="7"/>
  <c r="BN46" i="7"/>
  <c r="BN49" i="7"/>
  <c r="BM15" i="7"/>
  <c r="BN16" i="7"/>
  <c r="BN18" i="7"/>
  <c r="BN17" i="7"/>
  <c r="BN19" i="7"/>
  <c r="BN23" i="7"/>
  <c r="BN24" i="7"/>
  <c r="BN20" i="7"/>
  <c r="BN21" i="7"/>
  <c r="BN22" i="7"/>
  <c r="BN25" i="7"/>
  <c r="BN13" i="7"/>
  <c r="BO9" i="7"/>
  <c r="BO10" i="7" s="1"/>
  <c r="BN1" i="7"/>
  <c r="BN8" i="7"/>
  <c r="BO172" i="7" l="1"/>
  <c r="BO153" i="7"/>
  <c r="BO166" i="7"/>
  <c r="BO170" i="7"/>
  <c r="BO157" i="7"/>
  <c r="BO151" i="7"/>
  <c r="CM54" i="6"/>
  <c r="BN155" i="7"/>
  <c r="BN159" i="7" s="1"/>
  <c r="BO149" i="7"/>
  <c r="BO140" i="7"/>
  <c r="BN134" i="7"/>
  <c r="BO141" i="7"/>
  <c r="BO142" i="7"/>
  <c r="BO130" i="7"/>
  <c r="BO132" i="7"/>
  <c r="BO145" i="7"/>
  <c r="CN9" i="6"/>
  <c r="CN10" i="6" s="1"/>
  <c r="CN43" i="6" s="1"/>
  <c r="CM52" i="6"/>
  <c r="BO55" i="7"/>
  <c r="BO58" i="7"/>
  <c r="BO43" i="7"/>
  <c r="BO39" i="7"/>
  <c r="BO34" i="7"/>
  <c r="BO32" i="7"/>
  <c r="BO30" i="7"/>
  <c r="BO147" i="7"/>
  <c r="BO46" i="7"/>
  <c r="BO49" i="7"/>
  <c r="BO16" i="7"/>
  <c r="BO17" i="7"/>
  <c r="BO18" i="7"/>
  <c r="BO21" i="7"/>
  <c r="BO19" i="7"/>
  <c r="BO23" i="7"/>
  <c r="BO24" i="7"/>
  <c r="BO20" i="7"/>
  <c r="BO22" i="7"/>
  <c r="BO25" i="7"/>
  <c r="BN15" i="7"/>
  <c r="BO13" i="7"/>
  <c r="CC8" i="6"/>
  <c r="CC1" i="6"/>
  <c r="BP9" i="7"/>
  <c r="BP10" i="7" s="1"/>
  <c r="BO8" i="7"/>
  <c r="BO1" i="7"/>
  <c r="BP172" i="7" l="1"/>
  <c r="BP153" i="7"/>
  <c r="BP166" i="7"/>
  <c r="BP170" i="7"/>
  <c r="BP157" i="7"/>
  <c r="BP151" i="7"/>
  <c r="CN54" i="6"/>
  <c r="BO155" i="7"/>
  <c r="BO159" i="7" s="1"/>
  <c r="BP149" i="7"/>
  <c r="BP140" i="7"/>
  <c r="BO134" i="7"/>
  <c r="BP141" i="7"/>
  <c r="BP142" i="7"/>
  <c r="BP130" i="7"/>
  <c r="BP132" i="7"/>
  <c r="BP145" i="7"/>
  <c r="CO9" i="6"/>
  <c r="CO10" i="6" s="1"/>
  <c r="CO43" i="6" s="1"/>
  <c r="CN52" i="6"/>
  <c r="BP55" i="7"/>
  <c r="BP58" i="7"/>
  <c r="BP39" i="7"/>
  <c r="BP34" i="7"/>
  <c r="BP43" i="7"/>
  <c r="BP32" i="7"/>
  <c r="BP30" i="7"/>
  <c r="BP147" i="7"/>
  <c r="BP46" i="7"/>
  <c r="BP49" i="7"/>
  <c r="BO15" i="7"/>
  <c r="BP17" i="7"/>
  <c r="BP18" i="7"/>
  <c r="BP16" i="7"/>
  <c r="BP22" i="7"/>
  <c r="BP23" i="7"/>
  <c r="BP19" i="7"/>
  <c r="BP24" i="7"/>
  <c r="BP20" i="7"/>
  <c r="BP21" i="7"/>
  <c r="BP25" i="7"/>
  <c r="BP13" i="7"/>
  <c r="BQ9" i="7"/>
  <c r="BQ10" i="7" s="1"/>
  <c r="BP8" i="7"/>
  <c r="BP1" i="7"/>
  <c r="BQ172" i="7" l="1"/>
  <c r="BQ153" i="7"/>
  <c r="BQ166" i="7"/>
  <c r="BQ170" i="7"/>
  <c r="BQ157" i="7"/>
  <c r="BQ151" i="7"/>
  <c r="CO54" i="6"/>
  <c r="BP155" i="7"/>
  <c r="BP159" i="7" s="1"/>
  <c r="BQ149" i="7"/>
  <c r="BQ140" i="7"/>
  <c r="BP134" i="7"/>
  <c r="BQ141" i="7"/>
  <c r="BQ142" i="7"/>
  <c r="BQ130" i="7"/>
  <c r="BQ132" i="7"/>
  <c r="BQ145" i="7"/>
  <c r="CP9" i="6"/>
  <c r="CP10" i="6" s="1"/>
  <c r="CP43" i="6" s="1"/>
  <c r="CO52" i="6"/>
  <c r="BQ55" i="7"/>
  <c r="BQ58" i="7"/>
  <c r="BQ39" i="7"/>
  <c r="BQ43" i="7"/>
  <c r="BQ34" i="7"/>
  <c r="BQ32" i="7"/>
  <c r="BQ30" i="7"/>
  <c r="BQ147" i="7"/>
  <c r="BQ46" i="7"/>
  <c r="BQ49" i="7"/>
  <c r="BP15" i="7"/>
  <c r="BQ17" i="7"/>
  <c r="BQ16" i="7"/>
  <c r="BQ19" i="7"/>
  <c r="BQ20" i="7"/>
  <c r="BQ18" i="7"/>
  <c r="BQ22" i="7"/>
  <c r="BQ23" i="7"/>
  <c r="BQ24" i="7"/>
  <c r="BQ21" i="7"/>
  <c r="BQ25" i="7"/>
  <c r="BQ13" i="7"/>
  <c r="CD1" i="6"/>
  <c r="CD8" i="6"/>
  <c r="BR9" i="7"/>
  <c r="BR10" i="7" s="1"/>
  <c r="BQ8" i="7"/>
  <c r="BQ1" i="7"/>
  <c r="BR172" i="7" l="1"/>
  <c r="BR153" i="7"/>
  <c r="BR166" i="7"/>
  <c r="BR170" i="7"/>
  <c r="BR157" i="7"/>
  <c r="BR151" i="7"/>
  <c r="CP54" i="6"/>
  <c r="BQ155" i="7"/>
  <c r="BQ159" i="7" s="1"/>
  <c r="BR149" i="7"/>
  <c r="BR140" i="7"/>
  <c r="BQ134" i="7"/>
  <c r="BR141" i="7"/>
  <c r="BR142" i="7"/>
  <c r="BR130" i="7"/>
  <c r="BR132" i="7"/>
  <c r="BR145" i="7"/>
  <c r="CQ9" i="6"/>
  <c r="CQ10" i="6" s="1"/>
  <c r="CQ43" i="6" s="1"/>
  <c r="CP52" i="6"/>
  <c r="BR58" i="7"/>
  <c r="BR55" i="7"/>
  <c r="BR43" i="7"/>
  <c r="BR39" i="7"/>
  <c r="BR34" i="7"/>
  <c r="BR32" i="7"/>
  <c r="BR30" i="7"/>
  <c r="BR147" i="7"/>
  <c r="BR46" i="7"/>
  <c r="BR49" i="7"/>
  <c r="BR16" i="7"/>
  <c r="BR17" i="7"/>
  <c r="BR22" i="7"/>
  <c r="BR18" i="7"/>
  <c r="BR19" i="7"/>
  <c r="BR23" i="7"/>
  <c r="BR20" i="7"/>
  <c r="BR24" i="7"/>
  <c r="BR21" i="7"/>
  <c r="BR25" i="7"/>
  <c r="BQ15" i="7"/>
  <c r="BR13" i="7"/>
  <c r="BS9" i="7"/>
  <c r="BS10" i="7" s="1"/>
  <c r="BR8" i="7"/>
  <c r="BR1" i="7"/>
  <c r="BS172" i="7" l="1"/>
  <c r="BS153" i="7"/>
  <c r="BS166" i="7"/>
  <c r="BS170" i="7"/>
  <c r="BS157" i="7"/>
  <c r="BS151" i="7"/>
  <c r="CQ54" i="6"/>
  <c r="BR155" i="7"/>
  <c r="BR159" i="7" s="1"/>
  <c r="BS149" i="7"/>
  <c r="BS140" i="7"/>
  <c r="BR134" i="7"/>
  <c r="BS141" i="7"/>
  <c r="BS142" i="7"/>
  <c r="BS132" i="7"/>
  <c r="BS130" i="7"/>
  <c r="BS145" i="7"/>
  <c r="CR9" i="6"/>
  <c r="CR10" i="6" s="1"/>
  <c r="CR43" i="6" s="1"/>
  <c r="CQ52" i="6"/>
  <c r="BS58" i="7"/>
  <c r="BS55" i="7"/>
  <c r="BS43" i="7"/>
  <c r="BS39" i="7"/>
  <c r="BS34" i="7"/>
  <c r="BS32" i="7"/>
  <c r="BS30" i="7"/>
  <c r="BS147" i="7"/>
  <c r="BS46" i="7"/>
  <c r="BS49" i="7"/>
  <c r="BR15" i="7"/>
  <c r="BS16" i="7"/>
  <c r="BS17" i="7"/>
  <c r="BS19" i="7"/>
  <c r="BS18" i="7"/>
  <c r="BS21" i="7"/>
  <c r="BS22" i="7"/>
  <c r="BS23" i="7"/>
  <c r="BS20" i="7"/>
  <c r="BS25" i="7"/>
  <c r="BS24" i="7"/>
  <c r="BS13" i="7"/>
  <c r="CE8" i="6"/>
  <c r="CE1" i="6"/>
  <c r="BT9" i="7"/>
  <c r="BT10" i="7" s="1"/>
  <c r="BS8" i="7"/>
  <c r="BS1" i="7"/>
  <c r="BT172" i="7" l="1"/>
  <c r="BT153" i="7"/>
  <c r="BT166" i="7"/>
  <c r="BT170" i="7"/>
  <c r="BT157" i="7"/>
  <c r="BT151" i="7"/>
  <c r="CR54" i="6"/>
  <c r="BS155" i="7"/>
  <c r="BS159" i="7" s="1"/>
  <c r="BT149" i="7"/>
  <c r="BT140" i="7"/>
  <c r="BS134" i="7"/>
  <c r="BT141" i="7"/>
  <c r="BT142" i="7"/>
  <c r="BT132" i="7"/>
  <c r="BT130" i="7"/>
  <c r="BT145" i="7"/>
  <c r="CS9" i="6"/>
  <c r="CS10" i="6" s="1"/>
  <c r="CS43" i="6" s="1"/>
  <c r="CR52" i="6"/>
  <c r="BT58" i="7"/>
  <c r="BT55" i="7"/>
  <c r="BT34" i="7"/>
  <c r="BT43" i="7"/>
  <c r="BT39" i="7"/>
  <c r="BT32" i="7"/>
  <c r="BT30" i="7"/>
  <c r="BT147" i="7"/>
  <c r="BT46" i="7"/>
  <c r="BT49" i="7"/>
  <c r="BS15" i="7"/>
  <c r="BT16" i="7"/>
  <c r="BT17" i="7"/>
  <c r="BT20" i="7"/>
  <c r="BT18" i="7"/>
  <c r="BT21" i="7"/>
  <c r="BT24" i="7"/>
  <c r="BT22" i="7"/>
  <c r="BT19" i="7"/>
  <c r="BT23" i="7"/>
  <c r="BT25" i="7"/>
  <c r="BT13" i="7"/>
  <c r="BU9" i="7"/>
  <c r="BU10" i="7" s="1"/>
  <c r="BT8" i="7"/>
  <c r="BT1" i="7"/>
  <c r="BU172" i="7" l="1"/>
  <c r="BU153" i="7"/>
  <c r="BU166" i="7"/>
  <c r="BU170" i="7"/>
  <c r="BU157" i="7"/>
  <c r="BU151" i="7"/>
  <c r="CS54" i="6"/>
  <c r="BT155" i="7"/>
  <c r="BT159" i="7" s="1"/>
  <c r="BU149" i="7"/>
  <c r="BU140" i="7"/>
  <c r="BT134" i="7"/>
  <c r="BU141" i="7"/>
  <c r="BU142" i="7"/>
  <c r="BU132" i="7"/>
  <c r="BU130" i="7"/>
  <c r="BU145" i="7"/>
  <c r="CT9" i="6"/>
  <c r="CT10" i="6" s="1"/>
  <c r="CT43" i="6" s="1"/>
  <c r="CS52" i="6"/>
  <c r="BU58" i="7"/>
  <c r="BU55" i="7"/>
  <c r="BU34" i="7"/>
  <c r="BU43" i="7"/>
  <c r="BU39" i="7"/>
  <c r="BU32" i="7"/>
  <c r="BU30" i="7"/>
  <c r="BU147" i="7"/>
  <c r="BU46" i="7"/>
  <c r="BU49" i="7"/>
  <c r="BU16" i="7"/>
  <c r="BU17" i="7"/>
  <c r="BU18" i="7"/>
  <c r="BU20" i="7"/>
  <c r="BU21" i="7"/>
  <c r="BU24" i="7"/>
  <c r="BU22" i="7"/>
  <c r="BU19" i="7"/>
  <c r="BU23" i="7"/>
  <c r="BU25" i="7"/>
  <c r="BT15" i="7"/>
  <c r="BU13" i="7"/>
  <c r="CF1" i="6"/>
  <c r="CF8" i="6"/>
  <c r="BV9" i="7"/>
  <c r="BV10" i="7" s="1"/>
  <c r="BU1" i="7"/>
  <c r="BU8" i="7"/>
  <c r="BV172" i="7" l="1"/>
  <c r="BV153" i="7"/>
  <c r="BV166" i="7"/>
  <c r="BV170" i="7"/>
  <c r="BV157" i="7"/>
  <c r="BV151" i="7"/>
  <c r="CT54" i="6"/>
  <c r="BU155" i="7"/>
  <c r="BU159" i="7" s="1"/>
  <c r="BV149" i="7"/>
  <c r="BV140" i="7"/>
  <c r="BU134" i="7"/>
  <c r="BV141" i="7"/>
  <c r="BV142" i="7"/>
  <c r="BV132" i="7"/>
  <c r="BV130" i="7"/>
  <c r="BV145" i="7"/>
  <c r="CU9" i="6"/>
  <c r="CU10" i="6" s="1"/>
  <c r="CU43" i="6" s="1"/>
  <c r="CT52" i="6"/>
  <c r="BV55" i="7"/>
  <c r="BV58" i="7"/>
  <c r="BV34" i="7"/>
  <c r="BV43" i="7"/>
  <c r="BV39" i="7"/>
  <c r="BV32" i="7"/>
  <c r="BV30" i="7"/>
  <c r="BV147" i="7"/>
  <c r="BV46" i="7"/>
  <c r="BV49" i="7"/>
  <c r="BU15" i="7"/>
  <c r="BV16" i="7"/>
  <c r="BV19" i="7"/>
  <c r="BV17" i="7"/>
  <c r="BV20" i="7"/>
  <c r="BV23" i="7"/>
  <c r="BV21" i="7"/>
  <c r="BV24" i="7"/>
  <c r="BV18" i="7"/>
  <c r="BV22" i="7"/>
  <c r="BV25" i="7"/>
  <c r="BV13" i="7"/>
  <c r="BW9" i="7"/>
  <c r="BW10" i="7" s="1"/>
  <c r="BV1" i="7"/>
  <c r="BV8" i="7"/>
  <c r="BW172" i="7" l="1"/>
  <c r="BW153" i="7"/>
  <c r="BW166" i="7"/>
  <c r="BW170" i="7"/>
  <c r="BW157" i="7"/>
  <c r="BW151" i="7"/>
  <c r="CU54" i="6"/>
  <c r="BV155" i="7"/>
  <c r="BV159" i="7" s="1"/>
  <c r="BW149" i="7"/>
  <c r="BW140" i="7"/>
  <c r="BV134" i="7"/>
  <c r="BW141" i="7"/>
  <c r="BW142" i="7"/>
  <c r="BW132" i="7"/>
  <c r="BW130" i="7"/>
  <c r="BW145" i="7"/>
  <c r="CV9" i="6"/>
  <c r="CV10" i="6" s="1"/>
  <c r="CV43" i="6" s="1"/>
  <c r="CU52" i="6"/>
  <c r="BW55" i="7"/>
  <c r="BW58" i="7"/>
  <c r="BW43" i="7"/>
  <c r="BW39" i="7"/>
  <c r="BW34" i="7"/>
  <c r="BW32" i="7"/>
  <c r="BW30" i="7"/>
  <c r="BW147" i="7"/>
  <c r="BW46" i="7"/>
  <c r="BW49" i="7"/>
  <c r="BW16" i="7"/>
  <c r="BW17" i="7"/>
  <c r="BW18" i="7"/>
  <c r="BW21" i="7"/>
  <c r="BW19" i="7"/>
  <c r="BW20" i="7"/>
  <c r="BW23" i="7"/>
  <c r="BW24" i="7"/>
  <c r="BW22" i="7"/>
  <c r="BW25" i="7"/>
  <c r="BV15" i="7"/>
  <c r="BW13" i="7"/>
  <c r="CG1" i="6"/>
  <c r="CG8" i="6"/>
  <c r="BX9" i="7"/>
  <c r="BX10" i="7" s="1"/>
  <c r="BW8" i="7"/>
  <c r="BW1" i="7"/>
  <c r="BX172" i="7" l="1"/>
  <c r="BX153" i="7"/>
  <c r="BX166" i="7"/>
  <c r="BX170" i="7"/>
  <c r="BX157" i="7"/>
  <c r="BX151" i="7"/>
  <c r="CV54" i="6"/>
  <c r="BW155" i="7"/>
  <c r="BW159" i="7" s="1"/>
  <c r="BX149" i="7"/>
  <c r="BX140" i="7"/>
  <c r="BW134" i="7"/>
  <c r="BX141" i="7"/>
  <c r="BX142" i="7"/>
  <c r="BX130" i="7"/>
  <c r="BX132" i="7"/>
  <c r="BX145" i="7"/>
  <c r="CW9" i="6"/>
  <c r="CW10" i="6" s="1"/>
  <c r="CW43" i="6" s="1"/>
  <c r="CV52" i="6"/>
  <c r="BX55" i="7"/>
  <c r="BX58" i="7"/>
  <c r="BX39" i="7"/>
  <c r="BX34" i="7"/>
  <c r="BX43" i="7"/>
  <c r="BX32" i="7"/>
  <c r="BX30" i="7"/>
  <c r="BX147" i="7"/>
  <c r="BX46" i="7"/>
  <c r="BX49" i="7"/>
  <c r="BW15" i="7"/>
  <c r="BX17" i="7"/>
  <c r="BX18" i="7"/>
  <c r="BX16" i="7"/>
  <c r="BX22" i="7"/>
  <c r="BX20" i="7"/>
  <c r="BX23" i="7"/>
  <c r="BX21" i="7"/>
  <c r="BX24" i="7"/>
  <c r="BX25" i="7"/>
  <c r="BX19" i="7"/>
  <c r="BX13" i="7"/>
  <c r="BY9" i="7"/>
  <c r="BY10" i="7" s="1"/>
  <c r="BX1" i="7"/>
  <c r="BX8" i="7"/>
  <c r="BY172" i="7" l="1"/>
  <c r="BY153" i="7"/>
  <c r="BY166" i="7"/>
  <c r="BY170" i="7"/>
  <c r="BY157" i="7"/>
  <c r="BY151" i="7"/>
  <c r="CW54" i="6"/>
  <c r="BX155" i="7"/>
  <c r="BX159" i="7" s="1"/>
  <c r="BY149" i="7"/>
  <c r="BY140" i="7"/>
  <c r="BX134" i="7"/>
  <c r="BY141" i="7"/>
  <c r="BY142" i="7"/>
  <c r="BY130" i="7"/>
  <c r="BY132" i="7"/>
  <c r="BY145" i="7"/>
  <c r="CX9" i="6"/>
  <c r="CX10" i="6" s="1"/>
  <c r="CX43" i="6" s="1"/>
  <c r="CW52" i="6"/>
  <c r="BY55" i="7"/>
  <c r="BY58" i="7"/>
  <c r="BY39" i="7"/>
  <c r="BY43" i="7"/>
  <c r="BY34" i="7"/>
  <c r="BY32" i="7"/>
  <c r="BY30" i="7"/>
  <c r="BY147" i="7"/>
  <c r="BY46" i="7"/>
  <c r="BY49" i="7"/>
  <c r="BX15" i="7"/>
  <c r="BY17" i="7"/>
  <c r="BY16" i="7"/>
  <c r="BY19" i="7"/>
  <c r="BY18" i="7"/>
  <c r="BY20" i="7"/>
  <c r="BY22" i="7"/>
  <c r="BY23" i="7"/>
  <c r="BY21" i="7"/>
  <c r="BY24" i="7"/>
  <c r="BY25" i="7"/>
  <c r="BY13" i="7"/>
  <c r="CH1" i="6"/>
  <c r="CH8" i="6"/>
  <c r="BZ9" i="7"/>
  <c r="BZ10" i="7" s="1"/>
  <c r="BY1" i="7"/>
  <c r="BY8" i="7"/>
  <c r="BZ172" i="7" l="1"/>
  <c r="BZ153" i="7"/>
  <c r="BZ166" i="7"/>
  <c r="BZ170" i="7"/>
  <c r="BZ157" i="7"/>
  <c r="BZ151" i="7"/>
  <c r="CX54" i="6"/>
  <c r="BY155" i="7"/>
  <c r="BY159" i="7" s="1"/>
  <c r="BZ149" i="7"/>
  <c r="BZ140" i="7"/>
  <c r="BY134" i="7"/>
  <c r="BZ141" i="7"/>
  <c r="BZ142" i="7"/>
  <c r="BZ130" i="7"/>
  <c r="BZ132" i="7"/>
  <c r="BZ145" i="7"/>
  <c r="CY9" i="6"/>
  <c r="CY10" i="6" s="1"/>
  <c r="CY43" i="6" s="1"/>
  <c r="CX52" i="6"/>
  <c r="BZ58" i="7"/>
  <c r="BZ55" i="7"/>
  <c r="BZ43" i="7"/>
  <c r="BZ39" i="7"/>
  <c r="BZ34" i="7"/>
  <c r="BZ32" i="7"/>
  <c r="BZ30" i="7"/>
  <c r="BZ147" i="7"/>
  <c r="BZ46" i="7"/>
  <c r="BZ49" i="7"/>
  <c r="BY15" i="7"/>
  <c r="BZ16" i="7"/>
  <c r="BZ17" i="7"/>
  <c r="BZ18" i="7"/>
  <c r="BZ19" i="7"/>
  <c r="BZ22" i="7"/>
  <c r="BZ20" i="7"/>
  <c r="BZ23" i="7"/>
  <c r="BZ21" i="7"/>
  <c r="BZ24" i="7"/>
  <c r="BZ25" i="7"/>
  <c r="BZ13" i="7"/>
  <c r="CA9" i="7"/>
  <c r="CA10" i="7" s="1"/>
  <c r="BZ8" i="7"/>
  <c r="BZ1" i="7"/>
  <c r="CA172" i="7" l="1"/>
  <c r="CA153" i="7"/>
  <c r="CA166" i="7"/>
  <c r="CA170" i="7"/>
  <c r="CA157" i="7"/>
  <c r="CA151" i="7"/>
  <c r="CY54" i="6"/>
  <c r="BZ155" i="7"/>
  <c r="BZ159" i="7" s="1"/>
  <c r="CA149" i="7"/>
  <c r="CA140" i="7"/>
  <c r="BZ134" i="7"/>
  <c r="CA141" i="7"/>
  <c r="CA142" i="7"/>
  <c r="CA132" i="7"/>
  <c r="CA130" i="7"/>
  <c r="CA145" i="7"/>
  <c r="CZ9" i="6"/>
  <c r="CZ10" i="6" s="1"/>
  <c r="CZ43" i="6" s="1"/>
  <c r="CY52" i="6"/>
  <c r="CA58" i="7"/>
  <c r="CA55" i="7"/>
  <c r="CA43" i="7"/>
  <c r="CA39" i="7"/>
  <c r="CA34" i="7"/>
  <c r="CA32" i="7"/>
  <c r="CA30" i="7"/>
  <c r="CA147" i="7"/>
  <c r="CA46" i="7"/>
  <c r="CA49" i="7"/>
  <c r="BZ15" i="7"/>
  <c r="CA16" i="7"/>
  <c r="CA17" i="7"/>
  <c r="CA19" i="7"/>
  <c r="CA18" i="7"/>
  <c r="CA21" i="7"/>
  <c r="CA22" i="7"/>
  <c r="CA20" i="7"/>
  <c r="CA23" i="7"/>
  <c r="CA25" i="7"/>
  <c r="CA24" i="7"/>
  <c r="CA13" i="7"/>
  <c r="CI1" i="6"/>
  <c r="CI8" i="6"/>
  <c r="CB9" i="7"/>
  <c r="CB10" i="7" s="1"/>
  <c r="CA8" i="7"/>
  <c r="CA1" i="7"/>
  <c r="CB172" i="7" l="1"/>
  <c r="CB153" i="7"/>
  <c r="CB166" i="7"/>
  <c r="CB170" i="7"/>
  <c r="CB157" i="7"/>
  <c r="CB151" i="7"/>
  <c r="CZ54" i="6"/>
  <c r="CA155" i="7"/>
  <c r="CA159" i="7" s="1"/>
  <c r="CB149" i="7"/>
  <c r="CB140" i="7"/>
  <c r="CA134" i="7"/>
  <c r="CB141" i="7"/>
  <c r="CB142" i="7"/>
  <c r="CB132" i="7"/>
  <c r="CB130" i="7"/>
  <c r="CB145" i="7"/>
  <c r="DA9" i="6"/>
  <c r="DA10" i="6" s="1"/>
  <c r="DA43" i="6" s="1"/>
  <c r="CZ52" i="6"/>
  <c r="CB58" i="7"/>
  <c r="CB55" i="7"/>
  <c r="CB34" i="7"/>
  <c r="CB43" i="7"/>
  <c r="CB39" i="7"/>
  <c r="CB32" i="7"/>
  <c r="CB30" i="7"/>
  <c r="CB147" i="7"/>
  <c r="CB46" i="7"/>
  <c r="CB49" i="7"/>
  <c r="CA15" i="7"/>
  <c r="CB16" i="7"/>
  <c r="CB17" i="7"/>
  <c r="CB20" i="7"/>
  <c r="CB24" i="7"/>
  <c r="CB19" i="7"/>
  <c r="CB22" i="7"/>
  <c r="CB18" i="7"/>
  <c r="CB21" i="7"/>
  <c r="CB23" i="7"/>
  <c r="CB25" i="7"/>
  <c r="CB13" i="7"/>
  <c r="CC9" i="7"/>
  <c r="CC10" i="7" s="1"/>
  <c r="CB8" i="7"/>
  <c r="CB1" i="7"/>
  <c r="CC172" i="7" l="1"/>
  <c r="CC153" i="7"/>
  <c r="CC166" i="7"/>
  <c r="CC170" i="7"/>
  <c r="CC157" i="7"/>
  <c r="CC151" i="7"/>
  <c r="DA54" i="6"/>
  <c r="CB155" i="7"/>
  <c r="CB159" i="7" s="1"/>
  <c r="CC149" i="7"/>
  <c r="CC140" i="7"/>
  <c r="CB134" i="7"/>
  <c r="CC141" i="7"/>
  <c r="CC142" i="7"/>
  <c r="CC132" i="7"/>
  <c r="CC130" i="7"/>
  <c r="CC145" i="7"/>
  <c r="DB9" i="6"/>
  <c r="DB10" i="6" s="1"/>
  <c r="DB43" i="6" s="1"/>
  <c r="DA52" i="6"/>
  <c r="CC58" i="7"/>
  <c r="CC55" i="7"/>
  <c r="CC34" i="7"/>
  <c r="CC43" i="7"/>
  <c r="CC39" i="7"/>
  <c r="CC32" i="7"/>
  <c r="CC30" i="7"/>
  <c r="CC147" i="7"/>
  <c r="CC46" i="7"/>
  <c r="CC49" i="7"/>
  <c r="CB15" i="7"/>
  <c r="CC16" i="7"/>
  <c r="CC17" i="7"/>
  <c r="CC18" i="7"/>
  <c r="CC20" i="7"/>
  <c r="CC24" i="7"/>
  <c r="CC19" i="7"/>
  <c r="CC22" i="7"/>
  <c r="CC21" i="7"/>
  <c r="CC23" i="7"/>
  <c r="CC25" i="7"/>
  <c r="CC13" i="7"/>
  <c r="CJ1" i="6"/>
  <c r="CJ8" i="6"/>
  <c r="CD9" i="7"/>
  <c r="CD10" i="7" s="1"/>
  <c r="CC8" i="7"/>
  <c r="CC1" i="7"/>
  <c r="CD172" i="7" l="1"/>
  <c r="CD153" i="7"/>
  <c r="CD166" i="7"/>
  <c r="CD170" i="7"/>
  <c r="CD157" i="7"/>
  <c r="CD151" i="7"/>
  <c r="DB54" i="6"/>
  <c r="CC155" i="7"/>
  <c r="CC159" i="7" s="1"/>
  <c r="CD149" i="7"/>
  <c r="CD140" i="7"/>
  <c r="CC134" i="7"/>
  <c r="CD141" i="7"/>
  <c r="CD142" i="7"/>
  <c r="CD132" i="7"/>
  <c r="CD130" i="7"/>
  <c r="CD145" i="7"/>
  <c r="DC9" i="6"/>
  <c r="DC10" i="6" s="1"/>
  <c r="DC43" i="6" s="1"/>
  <c r="DB52" i="6"/>
  <c r="CD55" i="7"/>
  <c r="CD58" i="7"/>
  <c r="CD34" i="7"/>
  <c r="CD43" i="7"/>
  <c r="CD39" i="7"/>
  <c r="CD32" i="7"/>
  <c r="CD30" i="7"/>
  <c r="CD147" i="7"/>
  <c r="CD46" i="7"/>
  <c r="CD49" i="7"/>
  <c r="CC15" i="7"/>
  <c r="CD16" i="7"/>
  <c r="CD18" i="7"/>
  <c r="CD19" i="7"/>
  <c r="CD21" i="7"/>
  <c r="CD23" i="7"/>
  <c r="CD24" i="7"/>
  <c r="CD17" i="7"/>
  <c r="CD20" i="7"/>
  <c r="CD22" i="7"/>
  <c r="CD25" i="7"/>
  <c r="CD13" i="7"/>
  <c r="CE9" i="7"/>
  <c r="CE10" i="7" s="1"/>
  <c r="CD1" i="7"/>
  <c r="CD8" i="7"/>
  <c r="CE172" i="7" l="1"/>
  <c r="CE153" i="7"/>
  <c r="CE166" i="7"/>
  <c r="CE170" i="7"/>
  <c r="CE157" i="7"/>
  <c r="CE151" i="7"/>
  <c r="DC54" i="6"/>
  <c r="CD155" i="7"/>
  <c r="CD159" i="7" s="1"/>
  <c r="CE149" i="7"/>
  <c r="CE140" i="7"/>
  <c r="CD134" i="7"/>
  <c r="CE141" i="7"/>
  <c r="CE142" i="7"/>
  <c r="CE132" i="7"/>
  <c r="CE130" i="7"/>
  <c r="CE145" i="7"/>
  <c r="DD9" i="6"/>
  <c r="DD10" i="6" s="1"/>
  <c r="DD43" i="6" s="1"/>
  <c r="DC52" i="6"/>
  <c r="CE55" i="7"/>
  <c r="CE58" i="7"/>
  <c r="CE43" i="7"/>
  <c r="CE39" i="7"/>
  <c r="CE34" i="7"/>
  <c r="CE32" i="7"/>
  <c r="CE30" i="7"/>
  <c r="CE147" i="7"/>
  <c r="CE46" i="7"/>
  <c r="CE49" i="7"/>
  <c r="CE16" i="7"/>
  <c r="CE17" i="7"/>
  <c r="CE21" i="7"/>
  <c r="CE18" i="7"/>
  <c r="CE19" i="7"/>
  <c r="CE23" i="7"/>
  <c r="CE24" i="7"/>
  <c r="CE20" i="7"/>
  <c r="CE22" i="7"/>
  <c r="CE25" i="7"/>
  <c r="CD15" i="7"/>
  <c r="CE13" i="7"/>
  <c r="CK1" i="6"/>
  <c r="CK8" i="6"/>
  <c r="CF9" i="7"/>
  <c r="CF10" i="7" s="1"/>
  <c r="CE8" i="7"/>
  <c r="CE1" i="7"/>
  <c r="CF172" i="7" l="1"/>
  <c r="CF153" i="7"/>
  <c r="CF166" i="7"/>
  <c r="CF170" i="7"/>
  <c r="CF157" i="7"/>
  <c r="CF151" i="7"/>
  <c r="DD54" i="6"/>
  <c r="CE134" i="7"/>
  <c r="CE155" i="7"/>
  <c r="CE159" i="7" s="1"/>
  <c r="CF149" i="7"/>
  <c r="CF140" i="7"/>
  <c r="CF141" i="7"/>
  <c r="CF142" i="7"/>
  <c r="CF130" i="7"/>
  <c r="CF132" i="7"/>
  <c r="CF145" i="7"/>
  <c r="DE9" i="6"/>
  <c r="DE10" i="6" s="1"/>
  <c r="DE43" i="6" s="1"/>
  <c r="DD52" i="6"/>
  <c r="CF55" i="7"/>
  <c r="CF58" i="7"/>
  <c r="CF39" i="7"/>
  <c r="CF34" i="7"/>
  <c r="CF43" i="7"/>
  <c r="CF32" i="7"/>
  <c r="CF30" i="7"/>
  <c r="CF147" i="7"/>
  <c r="CF46" i="7"/>
  <c r="CF49" i="7"/>
  <c r="CE15" i="7"/>
  <c r="CF17" i="7"/>
  <c r="CF18" i="7"/>
  <c r="CF16" i="7"/>
  <c r="CF22" i="7"/>
  <c r="CF21" i="7"/>
  <c r="CF23" i="7"/>
  <c r="CF19" i="7"/>
  <c r="CF24" i="7"/>
  <c r="CF25" i="7"/>
  <c r="CF20" i="7"/>
  <c r="CF13" i="7"/>
  <c r="CG9" i="7"/>
  <c r="CG10" i="7" s="1"/>
  <c r="CF1" i="7"/>
  <c r="CF8" i="7"/>
  <c r="CG172" i="7" l="1"/>
  <c r="CG153" i="7"/>
  <c r="CG166" i="7"/>
  <c r="CG170" i="7"/>
  <c r="CG157" i="7"/>
  <c r="CG151" i="7"/>
  <c r="DE54" i="6"/>
  <c r="CF155" i="7"/>
  <c r="CF159" i="7" s="1"/>
  <c r="CG149" i="7"/>
  <c r="CG140" i="7"/>
  <c r="CF134" i="7"/>
  <c r="CG141" i="7"/>
  <c r="CG142" i="7"/>
  <c r="CG130" i="7"/>
  <c r="CG132" i="7"/>
  <c r="CG145" i="7"/>
  <c r="DF9" i="6"/>
  <c r="DF10" i="6" s="1"/>
  <c r="DF43" i="6" s="1"/>
  <c r="DE52" i="6"/>
  <c r="CG55" i="7"/>
  <c r="CG58" i="7"/>
  <c r="CG39" i="7"/>
  <c r="CG43" i="7"/>
  <c r="CG34" i="7"/>
  <c r="CG32" i="7"/>
  <c r="CG30" i="7"/>
  <c r="CG147" i="7"/>
  <c r="CG46" i="7"/>
  <c r="CG49" i="7"/>
  <c r="CF15" i="7"/>
  <c r="CG17" i="7"/>
  <c r="CG16" i="7"/>
  <c r="CG19" i="7"/>
  <c r="CG20" i="7"/>
  <c r="CG22" i="7"/>
  <c r="CG21" i="7"/>
  <c r="CG23" i="7"/>
  <c r="CG24" i="7"/>
  <c r="CG25" i="7"/>
  <c r="CG18" i="7"/>
  <c r="CG13" i="7"/>
  <c r="CL1" i="6"/>
  <c r="CL8" i="6"/>
  <c r="CH9" i="7"/>
  <c r="CH10" i="7" s="1"/>
  <c r="CG8" i="7"/>
  <c r="CG1" i="7"/>
  <c r="CH172" i="7" l="1"/>
  <c r="CH153" i="7"/>
  <c r="CH166" i="7"/>
  <c r="CH170" i="7"/>
  <c r="CH157" i="7"/>
  <c r="CH151" i="7"/>
  <c r="DF54" i="6"/>
  <c r="CG155" i="7"/>
  <c r="CG159" i="7" s="1"/>
  <c r="CH149" i="7"/>
  <c r="CH140" i="7"/>
  <c r="CG134" i="7"/>
  <c r="CH141" i="7"/>
  <c r="CH142" i="7"/>
  <c r="CH130" i="7"/>
  <c r="CH132" i="7"/>
  <c r="CH145" i="7"/>
  <c r="DG9" i="6"/>
  <c r="DG10" i="6" s="1"/>
  <c r="DG43" i="6" s="1"/>
  <c r="DF52" i="6"/>
  <c r="CH58" i="7"/>
  <c r="CH55" i="7"/>
  <c r="CH43" i="7"/>
  <c r="CH39" i="7"/>
  <c r="CH34" i="7"/>
  <c r="CH32" i="7"/>
  <c r="CH30" i="7"/>
  <c r="CH147" i="7"/>
  <c r="CH46" i="7"/>
  <c r="CH49" i="7"/>
  <c r="CG15" i="7"/>
  <c r="CH16" i="7"/>
  <c r="CH17" i="7"/>
  <c r="CH18" i="7"/>
  <c r="CH20" i="7"/>
  <c r="CH22" i="7"/>
  <c r="CH21" i="7"/>
  <c r="CH19" i="7"/>
  <c r="CH23" i="7"/>
  <c r="CH24" i="7"/>
  <c r="CH25" i="7"/>
  <c r="CH13" i="7"/>
  <c r="CI9" i="7"/>
  <c r="CI10" i="7" s="1"/>
  <c r="CH8" i="7"/>
  <c r="CH1" i="7"/>
  <c r="CI172" i="7" l="1"/>
  <c r="CI153" i="7"/>
  <c r="CI166" i="7"/>
  <c r="CI170" i="7"/>
  <c r="CI157" i="7"/>
  <c r="CI151" i="7"/>
  <c r="DG54" i="6"/>
  <c r="CH155" i="7"/>
  <c r="CH159" i="7" s="1"/>
  <c r="CI149" i="7"/>
  <c r="CI140" i="7"/>
  <c r="CH134" i="7"/>
  <c r="CI141" i="7"/>
  <c r="CI142" i="7"/>
  <c r="CI132" i="7"/>
  <c r="CI130" i="7"/>
  <c r="CI145" i="7"/>
  <c r="DH9" i="6"/>
  <c r="DH10" i="6" s="1"/>
  <c r="DH43" i="6" s="1"/>
  <c r="DG52" i="6"/>
  <c r="CI58" i="7"/>
  <c r="CI55" i="7"/>
  <c r="CI43" i="7"/>
  <c r="CI39" i="7"/>
  <c r="CI34" i="7"/>
  <c r="CI32" i="7"/>
  <c r="CI30" i="7"/>
  <c r="CI147" i="7"/>
  <c r="CI46" i="7"/>
  <c r="CI49" i="7"/>
  <c r="CI16" i="7"/>
  <c r="CI17" i="7"/>
  <c r="CI18" i="7"/>
  <c r="CI19" i="7"/>
  <c r="CI21" i="7"/>
  <c r="CI20" i="7"/>
  <c r="CI22" i="7"/>
  <c r="CI23" i="7"/>
  <c r="CI24" i="7"/>
  <c r="CI25" i="7"/>
  <c r="CH15" i="7"/>
  <c r="CI13" i="7"/>
  <c r="CM1" i="6"/>
  <c r="CM8" i="6"/>
  <c r="CJ9" i="7"/>
  <c r="CJ10" i="7" s="1"/>
  <c r="CI8" i="7"/>
  <c r="CI1" i="7"/>
  <c r="CJ172" i="7" l="1"/>
  <c r="CJ153" i="7"/>
  <c r="CJ166" i="7"/>
  <c r="CJ170" i="7"/>
  <c r="CJ157" i="7"/>
  <c r="CJ151" i="7"/>
  <c r="DH54" i="6"/>
  <c r="CI155" i="7"/>
  <c r="CI159" i="7" s="1"/>
  <c r="CJ149" i="7"/>
  <c r="CJ140" i="7"/>
  <c r="CI134" i="7"/>
  <c r="CJ141" i="7"/>
  <c r="CJ142" i="7"/>
  <c r="CJ132" i="7"/>
  <c r="CJ130" i="7"/>
  <c r="CJ145" i="7"/>
  <c r="DI9" i="6"/>
  <c r="DI10" i="6" s="1"/>
  <c r="DI43" i="6" s="1"/>
  <c r="DH52" i="6"/>
  <c r="CJ58" i="7"/>
  <c r="CJ55" i="7"/>
  <c r="CJ34" i="7"/>
  <c r="CJ43" i="7"/>
  <c r="CJ39" i="7"/>
  <c r="CJ32" i="7"/>
  <c r="CJ30" i="7"/>
  <c r="CJ147" i="7"/>
  <c r="CJ46" i="7"/>
  <c r="CJ49" i="7"/>
  <c r="CI15" i="7"/>
  <c r="CJ16" i="7"/>
  <c r="CJ17" i="7"/>
  <c r="CJ18" i="7"/>
  <c r="CJ20" i="7"/>
  <c r="CJ24" i="7"/>
  <c r="CJ21" i="7"/>
  <c r="CJ22" i="7"/>
  <c r="CJ19" i="7"/>
  <c r="CJ23" i="7"/>
  <c r="CJ25" i="7"/>
  <c r="CJ13" i="7"/>
  <c r="CK9" i="7"/>
  <c r="CK10" i="7" s="1"/>
  <c r="CJ8" i="7"/>
  <c r="CJ1" i="7"/>
  <c r="CK172" i="7" l="1"/>
  <c r="CK153" i="7"/>
  <c r="CK166" i="7"/>
  <c r="CK170" i="7"/>
  <c r="CK157" i="7"/>
  <c r="CK151" i="7"/>
  <c r="DI54" i="6"/>
  <c r="CJ155" i="7"/>
  <c r="CJ159" i="7" s="1"/>
  <c r="CK149" i="7"/>
  <c r="CK140" i="7"/>
  <c r="CJ134" i="7"/>
  <c r="CK141" i="7"/>
  <c r="CK142" i="7"/>
  <c r="CK132" i="7"/>
  <c r="CK130" i="7"/>
  <c r="CK145" i="7"/>
  <c r="DJ9" i="6"/>
  <c r="DJ10" i="6" s="1"/>
  <c r="DJ43" i="6" s="1"/>
  <c r="DI52" i="6"/>
  <c r="CK58" i="7"/>
  <c r="CK55" i="7"/>
  <c r="CK34" i="7"/>
  <c r="CK43" i="7"/>
  <c r="CK39" i="7"/>
  <c r="CK32" i="7"/>
  <c r="CK30" i="7"/>
  <c r="CK147" i="7"/>
  <c r="CK46" i="7"/>
  <c r="CK49" i="7"/>
  <c r="CJ15" i="7"/>
  <c r="CK16" i="7"/>
  <c r="CK17" i="7"/>
  <c r="CK18" i="7"/>
  <c r="CK20" i="7"/>
  <c r="CK24" i="7"/>
  <c r="CK21" i="7"/>
  <c r="CK22" i="7"/>
  <c r="CK19" i="7"/>
  <c r="CK23" i="7"/>
  <c r="CK25" i="7"/>
  <c r="CK13" i="7"/>
  <c r="CN1" i="6"/>
  <c r="CN8" i="6"/>
  <c r="CL9" i="7"/>
  <c r="CL10" i="7" s="1"/>
  <c r="CK1" i="7"/>
  <c r="CK8" i="7"/>
  <c r="CL172" i="7" l="1"/>
  <c r="CL153" i="7"/>
  <c r="CL166" i="7"/>
  <c r="CL170" i="7"/>
  <c r="CL157" i="7"/>
  <c r="CL151" i="7"/>
  <c r="DJ54" i="6"/>
  <c r="CK155" i="7"/>
  <c r="CK159" i="7" s="1"/>
  <c r="CL149" i="7"/>
  <c r="CL140" i="7"/>
  <c r="CK134" i="7"/>
  <c r="CL141" i="7"/>
  <c r="CL142" i="7"/>
  <c r="CL132" i="7"/>
  <c r="CL130" i="7"/>
  <c r="CL145" i="7"/>
  <c r="DK9" i="6"/>
  <c r="DK10" i="6" s="1"/>
  <c r="DK43" i="6" s="1"/>
  <c r="DJ52" i="6"/>
  <c r="CL55" i="7"/>
  <c r="CL58" i="7"/>
  <c r="CL34" i="7"/>
  <c r="CL43" i="7"/>
  <c r="CL39" i="7"/>
  <c r="CL32" i="7"/>
  <c r="CL30" i="7"/>
  <c r="CL147" i="7"/>
  <c r="CL46" i="7"/>
  <c r="CL49" i="7"/>
  <c r="CK15" i="7"/>
  <c r="CL16" i="7"/>
  <c r="CL17" i="7"/>
  <c r="CL18" i="7"/>
  <c r="CL19" i="7"/>
  <c r="CL23" i="7"/>
  <c r="CL20" i="7"/>
  <c r="CL24" i="7"/>
  <c r="CL21" i="7"/>
  <c r="CL22" i="7"/>
  <c r="CL25" i="7"/>
  <c r="CL13" i="7"/>
  <c r="CM9" i="7"/>
  <c r="CM10" i="7" s="1"/>
  <c r="CL1" i="7"/>
  <c r="CL8" i="7"/>
  <c r="CM172" i="7" l="1"/>
  <c r="CM153" i="7"/>
  <c r="CM166" i="7"/>
  <c r="CM170" i="7"/>
  <c r="CM157" i="7"/>
  <c r="CM151" i="7"/>
  <c r="DK54" i="6"/>
  <c r="CL155" i="7"/>
  <c r="CL159" i="7" s="1"/>
  <c r="CM149" i="7"/>
  <c r="CM140" i="7"/>
  <c r="CL134" i="7"/>
  <c r="CM141" i="7"/>
  <c r="CM142" i="7"/>
  <c r="CM130" i="7"/>
  <c r="CM132" i="7"/>
  <c r="CM145" i="7"/>
  <c r="DL9" i="6"/>
  <c r="DL10" i="6" s="1"/>
  <c r="DL43" i="6" s="1"/>
  <c r="DK52" i="6"/>
  <c r="CM55" i="7"/>
  <c r="CM58" i="7"/>
  <c r="CM43" i="7"/>
  <c r="CM39" i="7"/>
  <c r="CM34" i="7"/>
  <c r="CM32" i="7"/>
  <c r="CM30" i="7"/>
  <c r="CM147" i="7"/>
  <c r="CM46" i="7"/>
  <c r="CM49" i="7"/>
  <c r="CM16" i="7"/>
  <c r="CM17" i="7"/>
  <c r="CM21" i="7"/>
  <c r="CM19" i="7"/>
  <c r="CM18" i="7"/>
  <c r="CM23" i="7"/>
  <c r="CM20" i="7"/>
  <c r="CM24" i="7"/>
  <c r="CM22" i="7"/>
  <c r="CM25" i="7"/>
  <c r="CL15" i="7"/>
  <c r="CM13" i="7"/>
  <c r="CO1" i="6"/>
  <c r="CO8" i="6"/>
  <c r="CN9" i="7"/>
  <c r="CN10" i="7" s="1"/>
  <c r="CM1" i="7"/>
  <c r="CM8" i="7"/>
  <c r="CN172" i="7" l="1"/>
  <c r="CN153" i="7"/>
  <c r="CN166" i="7"/>
  <c r="CN170" i="7"/>
  <c r="CN157" i="7"/>
  <c r="CN151" i="7"/>
  <c r="DL54" i="6"/>
  <c r="CM155" i="7"/>
  <c r="CM159" i="7" s="1"/>
  <c r="CN149" i="7"/>
  <c r="CN140" i="7"/>
  <c r="CM134" i="7"/>
  <c r="CN141" i="7"/>
  <c r="CN142" i="7"/>
  <c r="CN130" i="7"/>
  <c r="CN132" i="7"/>
  <c r="CN145" i="7"/>
  <c r="DM9" i="6"/>
  <c r="DM10" i="6" s="1"/>
  <c r="DM43" i="6" s="1"/>
  <c r="DL52" i="6"/>
  <c r="CN55" i="7"/>
  <c r="CN58" i="7"/>
  <c r="CN43" i="7"/>
  <c r="CN39" i="7"/>
  <c r="CN34" i="7"/>
  <c r="CN32" i="7"/>
  <c r="CN30" i="7"/>
  <c r="CN147" i="7"/>
  <c r="CN46" i="7"/>
  <c r="CN49" i="7"/>
  <c r="CM15" i="7"/>
  <c r="CN17" i="7"/>
  <c r="CN18" i="7"/>
  <c r="CN22" i="7"/>
  <c r="CN16" i="7"/>
  <c r="CN23" i="7"/>
  <c r="CN20" i="7"/>
  <c r="CN24" i="7"/>
  <c r="CN25" i="7"/>
  <c r="CN19" i="7"/>
  <c r="CN21" i="7"/>
  <c r="CN13" i="7"/>
  <c r="CO9" i="7"/>
  <c r="CO10" i="7" s="1"/>
  <c r="CN8" i="7"/>
  <c r="CN1" i="7"/>
  <c r="CO172" i="7" l="1"/>
  <c r="CO153" i="7"/>
  <c r="CO166" i="7"/>
  <c r="CO170" i="7"/>
  <c r="CO157" i="7"/>
  <c r="CO151" i="7"/>
  <c r="DM54" i="6"/>
  <c r="CN155" i="7"/>
  <c r="CN159" i="7" s="1"/>
  <c r="CO149" i="7"/>
  <c r="CO140" i="7"/>
  <c r="CN134" i="7"/>
  <c r="CO141" i="7"/>
  <c r="CO142" i="7"/>
  <c r="CO130" i="7"/>
  <c r="CO132" i="7"/>
  <c r="CO145" i="7"/>
  <c r="DN9" i="6"/>
  <c r="DN10" i="6" s="1"/>
  <c r="DN43" i="6" s="1"/>
  <c r="DM52" i="6"/>
  <c r="CO55" i="7"/>
  <c r="CO58" i="7"/>
  <c r="CO39" i="7"/>
  <c r="CO43" i="7"/>
  <c r="CO34" i="7"/>
  <c r="CO32" i="7"/>
  <c r="CO30" i="7"/>
  <c r="CO147" i="7"/>
  <c r="CO46" i="7"/>
  <c r="CO49" i="7"/>
  <c r="CN15" i="7"/>
  <c r="CO17" i="7"/>
  <c r="CO16" i="7"/>
  <c r="CO19" i="7"/>
  <c r="CO20" i="7"/>
  <c r="CO18" i="7"/>
  <c r="CO21" i="7"/>
  <c r="CO22" i="7"/>
  <c r="CO23" i="7"/>
  <c r="CO24" i="7"/>
  <c r="CO25" i="7"/>
  <c r="CO13" i="7"/>
  <c r="CP1" i="6"/>
  <c r="CP8" i="6"/>
  <c r="CP9" i="7"/>
  <c r="CP10" i="7" s="1"/>
  <c r="CO1" i="7"/>
  <c r="CO8" i="7"/>
  <c r="CP172" i="7" l="1"/>
  <c r="CP153" i="7"/>
  <c r="CP166" i="7"/>
  <c r="CP170" i="7"/>
  <c r="CP157" i="7"/>
  <c r="CP151" i="7"/>
  <c r="DN54" i="6"/>
  <c r="CO155" i="7"/>
  <c r="CO159" i="7" s="1"/>
  <c r="CP149" i="7"/>
  <c r="CP140" i="7"/>
  <c r="CO134" i="7"/>
  <c r="CP141" i="7"/>
  <c r="CP142" i="7"/>
  <c r="CP130" i="7"/>
  <c r="CP132" i="7"/>
  <c r="CP145" i="7"/>
  <c r="DO9" i="6"/>
  <c r="DO10" i="6" s="1"/>
  <c r="DO43" i="6" s="1"/>
  <c r="DN52" i="6"/>
  <c r="CP58" i="7"/>
  <c r="CP55" i="7"/>
  <c r="CP43" i="7"/>
  <c r="CP39" i="7"/>
  <c r="CP34" i="7"/>
  <c r="CP32" i="7"/>
  <c r="CP30" i="7"/>
  <c r="CP147" i="7"/>
  <c r="CP46" i="7"/>
  <c r="CP49" i="7"/>
  <c r="CO15" i="7"/>
  <c r="CP16" i="7"/>
  <c r="CP17" i="7"/>
  <c r="CP18" i="7"/>
  <c r="CP19" i="7"/>
  <c r="CP21" i="7"/>
  <c r="CP22" i="7"/>
  <c r="CP23" i="7"/>
  <c r="CP20" i="7"/>
  <c r="CP24" i="7"/>
  <c r="CP25" i="7"/>
  <c r="CP13" i="7"/>
  <c r="CQ9" i="7"/>
  <c r="CQ10" i="7" s="1"/>
  <c r="CP1" i="7"/>
  <c r="CP8" i="7"/>
  <c r="CQ172" i="7" l="1"/>
  <c r="CQ153" i="7"/>
  <c r="CQ166" i="7"/>
  <c r="CQ170" i="7"/>
  <c r="CQ157" i="7"/>
  <c r="CQ151" i="7"/>
  <c r="DO54" i="6"/>
  <c r="CP155" i="7"/>
  <c r="CP159" i="7" s="1"/>
  <c r="CQ149" i="7"/>
  <c r="CQ140" i="7"/>
  <c r="CP134" i="7"/>
  <c r="CQ141" i="7"/>
  <c r="CQ142" i="7"/>
  <c r="CQ132" i="7"/>
  <c r="CQ130" i="7"/>
  <c r="CQ145" i="7"/>
  <c r="DP9" i="6"/>
  <c r="DP10" i="6" s="1"/>
  <c r="DP43" i="6" s="1"/>
  <c r="DO52" i="6"/>
  <c r="CQ58" i="7"/>
  <c r="CQ55" i="7"/>
  <c r="CQ43" i="7"/>
  <c r="CQ39" i="7"/>
  <c r="CQ34" i="7"/>
  <c r="CQ32" i="7"/>
  <c r="CQ30" i="7"/>
  <c r="CQ147" i="7"/>
  <c r="CQ46" i="7"/>
  <c r="CQ49" i="7"/>
  <c r="CQ16" i="7"/>
  <c r="CQ17" i="7"/>
  <c r="CQ19" i="7"/>
  <c r="CQ21" i="7"/>
  <c r="CQ18" i="7"/>
  <c r="CQ22" i="7"/>
  <c r="CQ23" i="7"/>
  <c r="CQ20" i="7"/>
  <c r="CQ24" i="7"/>
  <c r="CQ25" i="7"/>
  <c r="CP15" i="7"/>
  <c r="CQ13" i="7"/>
  <c r="CQ1" i="6"/>
  <c r="CQ8" i="6"/>
  <c r="CR9" i="7"/>
  <c r="CR10" i="7" s="1"/>
  <c r="CQ8" i="7"/>
  <c r="CQ1" i="7"/>
  <c r="CR172" i="7" l="1"/>
  <c r="CR153" i="7"/>
  <c r="CR166" i="7"/>
  <c r="CR170" i="7"/>
  <c r="CR157" i="7"/>
  <c r="CR151" i="7"/>
  <c r="DP54" i="6"/>
  <c r="CQ155" i="7"/>
  <c r="CQ159" i="7" s="1"/>
  <c r="CR149" i="7"/>
  <c r="CR140" i="7"/>
  <c r="CQ134" i="7"/>
  <c r="CR141" i="7"/>
  <c r="CR142" i="7"/>
  <c r="CR132" i="7"/>
  <c r="CR130" i="7"/>
  <c r="CR145" i="7"/>
  <c r="DQ9" i="6"/>
  <c r="DQ10" i="6" s="1"/>
  <c r="DQ43" i="6" s="1"/>
  <c r="DP52" i="6"/>
  <c r="CR58" i="7"/>
  <c r="CR55" i="7"/>
  <c r="CR34" i="7"/>
  <c r="CR43" i="7"/>
  <c r="CR39" i="7"/>
  <c r="CR32" i="7"/>
  <c r="CR30" i="7"/>
  <c r="CR147" i="7"/>
  <c r="CR46" i="7"/>
  <c r="CR49" i="7"/>
  <c r="CQ15" i="7"/>
  <c r="CR16" i="7"/>
  <c r="CR17" i="7"/>
  <c r="CR18" i="7"/>
  <c r="CR20" i="7"/>
  <c r="CR24" i="7"/>
  <c r="CR19" i="7"/>
  <c r="CR21" i="7"/>
  <c r="CR22" i="7"/>
  <c r="CR23" i="7"/>
  <c r="CR25" i="7"/>
  <c r="CR13" i="7"/>
  <c r="CS9" i="7"/>
  <c r="CS10" i="7" s="1"/>
  <c r="CR8" i="7"/>
  <c r="CR1" i="7"/>
  <c r="CS172" i="7" l="1"/>
  <c r="CS153" i="7"/>
  <c r="CS166" i="7"/>
  <c r="CS170" i="7"/>
  <c r="CS157" i="7"/>
  <c r="CS151" i="7"/>
  <c r="DQ54" i="6"/>
  <c r="CR155" i="7"/>
  <c r="CR159" i="7" s="1"/>
  <c r="CS149" i="7"/>
  <c r="CS140" i="7"/>
  <c r="CR134" i="7"/>
  <c r="CS141" i="7"/>
  <c r="CS142" i="7"/>
  <c r="CS132" i="7"/>
  <c r="CS130" i="7"/>
  <c r="CS145" i="7"/>
  <c r="DR9" i="6"/>
  <c r="DR10" i="6" s="1"/>
  <c r="DR43" i="6" s="1"/>
  <c r="DQ52" i="6"/>
  <c r="CS58" i="7"/>
  <c r="CS55" i="7"/>
  <c r="CS43" i="7"/>
  <c r="CS39" i="7"/>
  <c r="CS34" i="7"/>
  <c r="CS32" i="7"/>
  <c r="CS30" i="7"/>
  <c r="CS147" i="7"/>
  <c r="CS46" i="7"/>
  <c r="CS49" i="7"/>
  <c r="CS16" i="7"/>
  <c r="CS17" i="7"/>
  <c r="CS18" i="7"/>
  <c r="CS20" i="7"/>
  <c r="CS19" i="7"/>
  <c r="CS21" i="7"/>
  <c r="CS22" i="7"/>
  <c r="CS24" i="7"/>
  <c r="CS23" i="7"/>
  <c r="CS25" i="7"/>
  <c r="CR15" i="7"/>
  <c r="CS13" i="7"/>
  <c r="CR1" i="6"/>
  <c r="CR8" i="6"/>
  <c r="CT9" i="7"/>
  <c r="CT10" i="7" s="1"/>
  <c r="CS1" i="7"/>
  <c r="CS8" i="7"/>
  <c r="CT172" i="7" l="1"/>
  <c r="CT153" i="7"/>
  <c r="CT166" i="7"/>
  <c r="CT170" i="7"/>
  <c r="CT157" i="7"/>
  <c r="CT151" i="7"/>
  <c r="DR54" i="6"/>
  <c r="CS155" i="7"/>
  <c r="CS159" i="7" s="1"/>
  <c r="CT149" i="7"/>
  <c r="CT140" i="7"/>
  <c r="CS134" i="7"/>
  <c r="CT141" i="7"/>
  <c r="CT142" i="7"/>
  <c r="CT132" i="7"/>
  <c r="CT130" i="7"/>
  <c r="CT145" i="7"/>
  <c r="DS9" i="6"/>
  <c r="DS10" i="6" s="1"/>
  <c r="DS43" i="6" s="1"/>
  <c r="DR52" i="6"/>
  <c r="CT55" i="7"/>
  <c r="CT58" i="7"/>
  <c r="CT43" i="7"/>
  <c r="CT34" i="7"/>
  <c r="CT39" i="7"/>
  <c r="CT32" i="7"/>
  <c r="CT30" i="7"/>
  <c r="CT147" i="7"/>
  <c r="CT46" i="7"/>
  <c r="CT49" i="7"/>
  <c r="CS15" i="7"/>
  <c r="CT16" i="7"/>
  <c r="CT17" i="7"/>
  <c r="CT18" i="7"/>
  <c r="CT19" i="7"/>
  <c r="CT23" i="7"/>
  <c r="CT24" i="7"/>
  <c r="CT21" i="7"/>
  <c r="CT22" i="7"/>
  <c r="CT20" i="7"/>
  <c r="CT25" i="7"/>
  <c r="CT13" i="7"/>
  <c r="CU9" i="7"/>
  <c r="CU10" i="7" s="1"/>
  <c r="CT8" i="7"/>
  <c r="CT1" i="7"/>
  <c r="CU172" i="7" l="1"/>
  <c r="CU153" i="7"/>
  <c r="CU166" i="7"/>
  <c r="CU170" i="7"/>
  <c r="CU157" i="7"/>
  <c r="CU151" i="7"/>
  <c r="DS54" i="6"/>
  <c r="CT155" i="7"/>
  <c r="CT159" i="7" s="1"/>
  <c r="CU149" i="7"/>
  <c r="CU140" i="7"/>
  <c r="CT134" i="7"/>
  <c r="CU141" i="7"/>
  <c r="CU142" i="7"/>
  <c r="CU130" i="7"/>
  <c r="CU132" i="7"/>
  <c r="CU145" i="7"/>
  <c r="DT9" i="6"/>
  <c r="DT10" i="6" s="1"/>
  <c r="DT43" i="6" s="1"/>
  <c r="DS52" i="6"/>
  <c r="CU55" i="7"/>
  <c r="CU58" i="7"/>
  <c r="CU43" i="7"/>
  <c r="CU39" i="7"/>
  <c r="CU34" i="7"/>
  <c r="CU32" i="7"/>
  <c r="CU30" i="7"/>
  <c r="CU147" i="7"/>
  <c r="CU46" i="7"/>
  <c r="CU49" i="7"/>
  <c r="CU16" i="7"/>
  <c r="CU17" i="7"/>
  <c r="CU18" i="7"/>
  <c r="CU21" i="7"/>
  <c r="CU19" i="7"/>
  <c r="CU20" i="7"/>
  <c r="CU23" i="7"/>
  <c r="CU22" i="7"/>
  <c r="CU24" i="7"/>
  <c r="CU25" i="7"/>
  <c r="CT15" i="7"/>
  <c r="CU13" i="7"/>
  <c r="CS1" i="6"/>
  <c r="CS8" i="6"/>
  <c r="CV9" i="7"/>
  <c r="CV10" i="7" s="1"/>
  <c r="CU8" i="7"/>
  <c r="CU1" i="7"/>
  <c r="CV172" i="7" l="1"/>
  <c r="CV153" i="7"/>
  <c r="CV166" i="7"/>
  <c r="CV170" i="7"/>
  <c r="CV157" i="7"/>
  <c r="CV151" i="7"/>
  <c r="DT54" i="6"/>
  <c r="CU155" i="7"/>
  <c r="CU159" i="7" s="1"/>
  <c r="CV149" i="7"/>
  <c r="CV140" i="7"/>
  <c r="CU134" i="7"/>
  <c r="CV141" i="7"/>
  <c r="CV142" i="7"/>
  <c r="CV130" i="7"/>
  <c r="CV132" i="7"/>
  <c r="CV145" i="7"/>
  <c r="DU9" i="6"/>
  <c r="DU10" i="6" s="1"/>
  <c r="DU43" i="6" s="1"/>
  <c r="DT52" i="6"/>
  <c r="CV55" i="7"/>
  <c r="CV58" i="7"/>
  <c r="CV39" i="7"/>
  <c r="CV43" i="7"/>
  <c r="CV34" i="7"/>
  <c r="CV32" i="7"/>
  <c r="CV30" i="7"/>
  <c r="CV147" i="7"/>
  <c r="CV46" i="7"/>
  <c r="CV49" i="7"/>
  <c r="CU15" i="7"/>
  <c r="CV17" i="7"/>
  <c r="CV18" i="7"/>
  <c r="CV16" i="7"/>
  <c r="CV22" i="7"/>
  <c r="CV20" i="7"/>
  <c r="CV23" i="7"/>
  <c r="CV19" i="7"/>
  <c r="CV24" i="7"/>
  <c r="CV21" i="7"/>
  <c r="CV25" i="7"/>
  <c r="CV13" i="7"/>
  <c r="CW9" i="7"/>
  <c r="CW10" i="7" s="1"/>
  <c r="CV1" i="7"/>
  <c r="CV8" i="7"/>
  <c r="CW172" i="7" l="1"/>
  <c r="CW153" i="7"/>
  <c r="CW166" i="7"/>
  <c r="CW170" i="7"/>
  <c r="CW157" i="7"/>
  <c r="CW151" i="7"/>
  <c r="DU54" i="6"/>
  <c r="CV155" i="7"/>
  <c r="CV159" i="7" s="1"/>
  <c r="CW149" i="7"/>
  <c r="CW140" i="7"/>
  <c r="CV134" i="7"/>
  <c r="CW141" i="7"/>
  <c r="CW142" i="7"/>
  <c r="CW130" i="7"/>
  <c r="CW132" i="7"/>
  <c r="CW145" i="7"/>
  <c r="DV9" i="6"/>
  <c r="DV10" i="6" s="1"/>
  <c r="DV43" i="6" s="1"/>
  <c r="DU52" i="6"/>
  <c r="CW55" i="7"/>
  <c r="CW58" i="7"/>
  <c r="CW39" i="7"/>
  <c r="CW43" i="7"/>
  <c r="CW34" i="7"/>
  <c r="CW32" i="7"/>
  <c r="CW30" i="7"/>
  <c r="CW147" i="7"/>
  <c r="CW46" i="7"/>
  <c r="CW49" i="7"/>
  <c r="CV15" i="7"/>
  <c r="CW17" i="7"/>
  <c r="CW16" i="7"/>
  <c r="CW19" i="7"/>
  <c r="CW20" i="7"/>
  <c r="CW18" i="7"/>
  <c r="CW22" i="7"/>
  <c r="CW23" i="7"/>
  <c r="CW24" i="7"/>
  <c r="CW21" i="7"/>
  <c r="CW25" i="7"/>
  <c r="CW13" i="7"/>
  <c r="CT1" i="6"/>
  <c r="CT8" i="6"/>
  <c r="CX9" i="7"/>
  <c r="CX10" i="7" s="1"/>
  <c r="CW8" i="7"/>
  <c r="CW1" i="7"/>
  <c r="CX172" i="7" l="1"/>
  <c r="CX153" i="7"/>
  <c r="CX166" i="7"/>
  <c r="CX170" i="7"/>
  <c r="CX157" i="7"/>
  <c r="CX151" i="7"/>
  <c r="DV54" i="6"/>
  <c r="CW155" i="7"/>
  <c r="CW159" i="7" s="1"/>
  <c r="CX149" i="7"/>
  <c r="CX140" i="7"/>
  <c r="CW134" i="7"/>
  <c r="CX141" i="7"/>
  <c r="CX142" i="7"/>
  <c r="CX130" i="7"/>
  <c r="CX132" i="7"/>
  <c r="CX145" i="7"/>
  <c r="DW9" i="6"/>
  <c r="DW10" i="6" s="1"/>
  <c r="DW43" i="6" s="1"/>
  <c r="DV52" i="6"/>
  <c r="CX58" i="7"/>
  <c r="CX55" i="7"/>
  <c r="CX43" i="7"/>
  <c r="CX39" i="7"/>
  <c r="CX34" i="7"/>
  <c r="CX32" i="7"/>
  <c r="CX30" i="7"/>
  <c r="CX147" i="7"/>
  <c r="CX46" i="7"/>
  <c r="CX49" i="7"/>
  <c r="CW15" i="7"/>
  <c r="CX16" i="7"/>
  <c r="CX17" i="7"/>
  <c r="CX18" i="7"/>
  <c r="CX20" i="7"/>
  <c r="CX22" i="7"/>
  <c r="CX19" i="7"/>
  <c r="CX23" i="7"/>
  <c r="CX24" i="7"/>
  <c r="CX25" i="7"/>
  <c r="CX21" i="7"/>
  <c r="CX13" i="7"/>
  <c r="CY9" i="7"/>
  <c r="CY10" i="7" s="1"/>
  <c r="CX8" i="7"/>
  <c r="CX1" i="7"/>
  <c r="CY172" i="7" l="1"/>
  <c r="CY153" i="7"/>
  <c r="CY166" i="7"/>
  <c r="CY170" i="7"/>
  <c r="CY157" i="7"/>
  <c r="CY151" i="7"/>
  <c r="DW54" i="6"/>
  <c r="CX155" i="7"/>
  <c r="CX159" i="7" s="1"/>
  <c r="CY149" i="7"/>
  <c r="CY140" i="7"/>
  <c r="CX134" i="7"/>
  <c r="CY141" i="7"/>
  <c r="CY142" i="7"/>
  <c r="CY132" i="7"/>
  <c r="CY130" i="7"/>
  <c r="CY145" i="7"/>
  <c r="DX9" i="6"/>
  <c r="DX10" i="6" s="1"/>
  <c r="DX43" i="6" s="1"/>
  <c r="DW52" i="6"/>
  <c r="CY58" i="7"/>
  <c r="CY55" i="7"/>
  <c r="CY43" i="7"/>
  <c r="CY39" i="7"/>
  <c r="CY34" i="7"/>
  <c r="CY32" i="7"/>
  <c r="CY30" i="7"/>
  <c r="CY147" i="7"/>
  <c r="CY46" i="7"/>
  <c r="CY49" i="7"/>
  <c r="CX15" i="7"/>
  <c r="CY16" i="7"/>
  <c r="CY17" i="7"/>
  <c r="CY19" i="7"/>
  <c r="CY18" i="7"/>
  <c r="CY21" i="7"/>
  <c r="CY20" i="7"/>
  <c r="CY22" i="7"/>
  <c r="CY23" i="7"/>
  <c r="CY25" i="7"/>
  <c r="CY24" i="7"/>
  <c r="CY13" i="7"/>
  <c r="CU1" i="6"/>
  <c r="CU8" i="6"/>
  <c r="CZ9" i="7"/>
  <c r="CZ10" i="7" s="1"/>
  <c r="CY1" i="7"/>
  <c r="CY8" i="7"/>
  <c r="CZ172" i="7" l="1"/>
  <c r="CZ153" i="7"/>
  <c r="CZ166" i="7"/>
  <c r="CZ170" i="7"/>
  <c r="CZ157" i="7"/>
  <c r="CZ151" i="7"/>
  <c r="DX54" i="6"/>
  <c r="CY155" i="7"/>
  <c r="CY159" i="7" s="1"/>
  <c r="CZ149" i="7"/>
  <c r="CZ140" i="7"/>
  <c r="CY134" i="7"/>
  <c r="CZ141" i="7"/>
  <c r="CZ142" i="7"/>
  <c r="CZ132" i="7"/>
  <c r="CZ130" i="7"/>
  <c r="CZ145" i="7"/>
  <c r="DY9" i="6"/>
  <c r="DY10" i="6" s="1"/>
  <c r="DY43" i="6" s="1"/>
  <c r="DX52" i="6"/>
  <c r="CZ58" i="7"/>
  <c r="CZ55" i="7"/>
  <c r="CZ43" i="7"/>
  <c r="CZ39" i="7"/>
  <c r="CZ34" i="7"/>
  <c r="CZ32" i="7"/>
  <c r="CZ30" i="7"/>
  <c r="CZ147" i="7"/>
  <c r="CZ46" i="7"/>
  <c r="CZ49" i="7"/>
  <c r="CY15" i="7"/>
  <c r="CZ16" i="7"/>
  <c r="CZ17" i="7"/>
  <c r="CZ20" i="7"/>
  <c r="CZ18" i="7"/>
  <c r="CZ21" i="7"/>
  <c r="CZ24" i="7"/>
  <c r="CZ22" i="7"/>
  <c r="CZ19" i="7"/>
  <c r="CZ23" i="7"/>
  <c r="CZ25" i="7"/>
  <c r="CZ13" i="7"/>
  <c r="DA9" i="7"/>
  <c r="DA10" i="7" s="1"/>
  <c r="CZ8" i="7"/>
  <c r="CZ1" i="7"/>
  <c r="DA172" i="7" l="1"/>
  <c r="DA153" i="7"/>
  <c r="DA166" i="7"/>
  <c r="DA170" i="7"/>
  <c r="DA157" i="7"/>
  <c r="DA151" i="7"/>
  <c r="DY54" i="6"/>
  <c r="CZ155" i="7"/>
  <c r="CZ159" i="7" s="1"/>
  <c r="DA149" i="7"/>
  <c r="DA140" i="7"/>
  <c r="CZ134" i="7"/>
  <c r="DA141" i="7"/>
  <c r="DA142" i="7"/>
  <c r="DA132" i="7"/>
  <c r="DA130" i="7"/>
  <c r="DA145" i="7"/>
  <c r="DZ9" i="6"/>
  <c r="DZ10" i="6" s="1"/>
  <c r="DZ43" i="6" s="1"/>
  <c r="DY52" i="6"/>
  <c r="DA58" i="7"/>
  <c r="DA55" i="7"/>
  <c r="DA43" i="7"/>
  <c r="DA39" i="7"/>
  <c r="DA34" i="7"/>
  <c r="DA32" i="7"/>
  <c r="DA30" i="7"/>
  <c r="DA147" i="7"/>
  <c r="DA46" i="7"/>
  <c r="DA49" i="7"/>
  <c r="CZ15" i="7"/>
  <c r="DA16" i="7"/>
  <c r="DA17" i="7"/>
  <c r="DA18" i="7"/>
  <c r="DA20" i="7"/>
  <c r="DA21" i="7"/>
  <c r="DA22" i="7"/>
  <c r="DA19" i="7"/>
  <c r="DA24" i="7"/>
  <c r="DA25" i="7"/>
  <c r="DA23" i="7"/>
  <c r="DA13" i="7"/>
  <c r="CV1" i="6"/>
  <c r="CV8" i="6"/>
  <c r="DB9" i="7"/>
  <c r="DB10" i="7" s="1"/>
  <c r="DA8" i="7"/>
  <c r="DA1" i="7"/>
  <c r="DB172" i="7" l="1"/>
  <c r="DB153" i="7"/>
  <c r="DB166" i="7"/>
  <c r="DB170" i="7"/>
  <c r="DB157" i="7"/>
  <c r="DB151" i="7"/>
  <c r="DZ54" i="6"/>
  <c r="DA155" i="7"/>
  <c r="DA159" i="7" s="1"/>
  <c r="DB149" i="7"/>
  <c r="DB140" i="7"/>
  <c r="DA134" i="7"/>
  <c r="DB141" i="7"/>
  <c r="DB142" i="7"/>
  <c r="DB132" i="7"/>
  <c r="DB130" i="7"/>
  <c r="DB145" i="7"/>
  <c r="EA9" i="6"/>
  <c r="EA10" i="6" s="1"/>
  <c r="EA43" i="6" s="1"/>
  <c r="DZ52" i="6"/>
  <c r="DB55" i="7"/>
  <c r="DB58" i="7"/>
  <c r="DB43" i="7"/>
  <c r="DB34" i="7"/>
  <c r="DB39" i="7"/>
  <c r="DB32" i="7"/>
  <c r="DB30" i="7"/>
  <c r="DB147" i="7"/>
  <c r="DB46" i="7"/>
  <c r="DB49" i="7"/>
  <c r="DA15" i="7"/>
  <c r="DB16" i="7"/>
  <c r="DB17" i="7"/>
  <c r="DB19" i="7"/>
  <c r="DB23" i="7"/>
  <c r="DB21" i="7"/>
  <c r="DB24" i="7"/>
  <c r="DB18" i="7"/>
  <c r="DB20" i="7"/>
  <c r="DB22" i="7"/>
  <c r="DB25" i="7"/>
  <c r="DB13" i="7"/>
  <c r="DC9" i="7"/>
  <c r="DC10" i="7" s="1"/>
  <c r="DB8" i="7"/>
  <c r="DB1" i="7"/>
  <c r="DC172" i="7" l="1"/>
  <c r="DC153" i="7"/>
  <c r="DC166" i="7"/>
  <c r="DC170" i="7"/>
  <c r="DC157" i="7"/>
  <c r="DC151" i="7"/>
  <c r="EA54" i="6"/>
  <c r="DB155" i="7"/>
  <c r="DB159" i="7" s="1"/>
  <c r="DC149" i="7"/>
  <c r="DC140" i="7"/>
  <c r="DB134" i="7"/>
  <c r="DC141" i="7"/>
  <c r="DC142" i="7"/>
  <c r="DC132" i="7"/>
  <c r="DC130" i="7"/>
  <c r="DC145" i="7"/>
  <c r="EB9" i="6"/>
  <c r="EB10" i="6" s="1"/>
  <c r="EB43" i="6" s="1"/>
  <c r="EA52" i="6"/>
  <c r="DC55" i="7"/>
  <c r="DC58" i="7"/>
  <c r="DC43" i="7"/>
  <c r="DC39" i="7"/>
  <c r="DC34" i="7"/>
  <c r="DC32" i="7"/>
  <c r="DC30" i="7"/>
  <c r="DC147" i="7"/>
  <c r="DC46" i="7"/>
  <c r="DC49" i="7"/>
  <c r="DB15" i="7"/>
  <c r="DC16" i="7"/>
  <c r="DC17" i="7"/>
  <c r="DC18" i="7"/>
  <c r="DC21" i="7"/>
  <c r="DC19" i="7"/>
  <c r="DC23" i="7"/>
  <c r="DC20" i="7"/>
  <c r="DC22" i="7"/>
  <c r="DC24" i="7"/>
  <c r="DC25" i="7"/>
  <c r="DC13" i="7"/>
  <c r="CW1" i="6"/>
  <c r="CW8" i="6"/>
  <c r="DD9" i="7"/>
  <c r="DD10" i="7" s="1"/>
  <c r="DC8" i="7"/>
  <c r="DC1" i="7"/>
  <c r="DD172" i="7" l="1"/>
  <c r="DD153" i="7"/>
  <c r="DD166" i="7"/>
  <c r="DD170" i="7"/>
  <c r="DD157" i="7"/>
  <c r="DD151" i="7"/>
  <c r="EB54" i="6"/>
  <c r="DC155" i="7"/>
  <c r="DC159" i="7" s="1"/>
  <c r="DD149" i="7"/>
  <c r="DD140" i="7"/>
  <c r="DC134" i="7"/>
  <c r="DD142" i="7"/>
  <c r="DD141" i="7"/>
  <c r="DD130" i="7"/>
  <c r="DD132" i="7"/>
  <c r="DD145" i="7"/>
  <c r="EC9" i="6"/>
  <c r="EC10" i="6" s="1"/>
  <c r="EC43" i="6" s="1"/>
  <c r="EB52" i="6"/>
  <c r="DD55" i="7"/>
  <c r="DD58" i="7"/>
  <c r="DD43" i="7"/>
  <c r="DD39" i="7"/>
  <c r="DD34" i="7"/>
  <c r="DD32" i="7"/>
  <c r="DD30" i="7"/>
  <c r="DD147" i="7"/>
  <c r="DD46" i="7"/>
  <c r="DD49" i="7"/>
  <c r="DC15" i="7"/>
  <c r="DD17" i="7"/>
  <c r="DD18" i="7"/>
  <c r="DD16" i="7"/>
  <c r="DD22" i="7"/>
  <c r="DD23" i="7"/>
  <c r="DD21" i="7"/>
  <c r="DD24" i="7"/>
  <c r="DD20" i="7"/>
  <c r="DD25" i="7"/>
  <c r="DD19" i="7"/>
  <c r="DD13" i="7"/>
  <c r="DE9" i="7"/>
  <c r="DE10" i="7" s="1"/>
  <c r="DD8" i="7"/>
  <c r="DD1" i="7"/>
  <c r="DE172" i="7" l="1"/>
  <c r="DE153" i="7"/>
  <c r="DE166" i="7"/>
  <c r="DE170" i="7"/>
  <c r="DE157" i="7"/>
  <c r="DE151" i="7"/>
  <c r="EC54" i="6"/>
  <c r="DD155" i="7"/>
  <c r="DD159" i="7" s="1"/>
  <c r="DE149" i="7"/>
  <c r="DE140" i="7"/>
  <c r="DD134" i="7"/>
  <c r="DE142" i="7"/>
  <c r="DE141" i="7"/>
  <c r="DE130" i="7"/>
  <c r="DE132" i="7"/>
  <c r="DE145" i="7"/>
  <c r="ED9" i="6"/>
  <c r="ED10" i="6" s="1"/>
  <c r="ED43" i="6" s="1"/>
  <c r="EC52" i="6"/>
  <c r="DE55" i="7"/>
  <c r="DE58" i="7"/>
  <c r="DE39" i="7"/>
  <c r="DE43" i="7"/>
  <c r="DE34" i="7"/>
  <c r="DE32" i="7"/>
  <c r="DE30" i="7"/>
  <c r="DE147" i="7"/>
  <c r="DE46" i="7"/>
  <c r="DE49" i="7"/>
  <c r="DD15" i="7"/>
  <c r="DE17" i="7"/>
  <c r="DE16" i="7"/>
  <c r="DE19" i="7"/>
  <c r="DE20" i="7"/>
  <c r="DE22" i="7"/>
  <c r="DE23" i="7"/>
  <c r="DE18" i="7"/>
  <c r="DE21" i="7"/>
  <c r="DE25" i="7"/>
  <c r="DE24" i="7"/>
  <c r="DE13" i="7"/>
  <c r="CX1" i="6"/>
  <c r="CX8" i="6"/>
  <c r="DF9" i="7"/>
  <c r="DF10" i="7" s="1"/>
  <c r="DE1" i="7"/>
  <c r="DE8" i="7"/>
  <c r="DF172" i="7" l="1"/>
  <c r="DF153" i="7"/>
  <c r="DF166" i="7"/>
  <c r="DF170" i="7"/>
  <c r="DF157" i="7"/>
  <c r="DF151" i="7"/>
  <c r="ED54" i="6"/>
  <c r="DE155" i="7"/>
  <c r="DE159" i="7" s="1"/>
  <c r="DF149" i="7"/>
  <c r="DF140" i="7"/>
  <c r="DE134" i="7"/>
  <c r="DF141" i="7"/>
  <c r="DF142" i="7"/>
  <c r="DF130" i="7"/>
  <c r="DF132" i="7"/>
  <c r="DF145" i="7"/>
  <c r="EE9" i="6"/>
  <c r="EE10" i="6" s="1"/>
  <c r="EE43" i="6" s="1"/>
  <c r="ED52" i="6"/>
  <c r="DF58" i="7"/>
  <c r="DF55" i="7"/>
  <c r="DF43" i="7"/>
  <c r="DF39" i="7"/>
  <c r="DF34" i="7"/>
  <c r="DF32" i="7"/>
  <c r="DF30" i="7"/>
  <c r="DF147" i="7"/>
  <c r="DF46" i="7"/>
  <c r="DF49" i="7"/>
  <c r="DE15" i="7"/>
  <c r="DF16" i="7"/>
  <c r="DF17" i="7"/>
  <c r="DF18" i="7"/>
  <c r="DF19" i="7"/>
  <c r="DF22" i="7"/>
  <c r="DF23" i="7"/>
  <c r="DF21" i="7"/>
  <c r="DF24" i="7"/>
  <c r="DF20" i="7"/>
  <c r="DF25" i="7"/>
  <c r="DF13" i="7"/>
  <c r="DG9" i="7"/>
  <c r="DG10" i="7" s="1"/>
  <c r="DF1" i="7"/>
  <c r="DF8" i="7"/>
  <c r="DG172" i="7" l="1"/>
  <c r="DG153" i="7"/>
  <c r="DG166" i="7"/>
  <c r="DG170" i="7"/>
  <c r="DG157" i="7"/>
  <c r="DG151" i="7"/>
  <c r="EE54" i="6"/>
  <c r="DF155" i="7"/>
  <c r="DF159" i="7" s="1"/>
  <c r="DG149" i="7"/>
  <c r="DG140" i="7"/>
  <c r="DF134" i="7"/>
  <c r="DG141" i="7"/>
  <c r="DG142" i="7"/>
  <c r="DG132" i="7"/>
  <c r="DG130" i="7"/>
  <c r="DG145" i="7"/>
  <c r="EF9" i="6"/>
  <c r="EF10" i="6" s="1"/>
  <c r="EF43" i="6" s="1"/>
  <c r="EE52" i="6"/>
  <c r="DG58" i="7"/>
  <c r="DG55" i="7"/>
  <c r="DG43" i="7"/>
  <c r="DG39" i="7"/>
  <c r="DG34" i="7"/>
  <c r="DG32" i="7"/>
  <c r="DG30" i="7"/>
  <c r="DG147" i="7"/>
  <c r="DG46" i="7"/>
  <c r="DG49" i="7"/>
  <c r="DG16" i="7"/>
  <c r="DG17" i="7"/>
  <c r="DG19" i="7"/>
  <c r="DG21" i="7"/>
  <c r="DG20" i="7"/>
  <c r="DG22" i="7"/>
  <c r="DG18" i="7"/>
  <c r="DG23" i="7"/>
  <c r="DG24" i="7"/>
  <c r="DG25" i="7"/>
  <c r="DF15" i="7"/>
  <c r="DG13" i="7"/>
  <c r="CY1" i="6"/>
  <c r="CY8" i="6"/>
  <c r="DH9" i="7"/>
  <c r="DH10" i="7" s="1"/>
  <c r="DG1" i="7"/>
  <c r="DG8" i="7"/>
  <c r="DH172" i="7" l="1"/>
  <c r="DH153" i="7"/>
  <c r="DH166" i="7"/>
  <c r="DH170" i="7"/>
  <c r="DH157" i="7"/>
  <c r="DH151" i="7"/>
  <c r="EF54" i="6"/>
  <c r="DG155" i="7"/>
  <c r="DG159" i="7" s="1"/>
  <c r="DH149" i="7"/>
  <c r="DH140" i="7"/>
  <c r="DG134" i="7"/>
  <c r="DH141" i="7"/>
  <c r="DH142" i="7"/>
  <c r="DH132" i="7"/>
  <c r="DH130" i="7"/>
  <c r="DH145" i="7"/>
  <c r="EG9" i="6"/>
  <c r="EG10" i="6" s="1"/>
  <c r="EG43" i="6" s="1"/>
  <c r="EF52" i="6"/>
  <c r="DH58" i="7"/>
  <c r="DH55" i="7"/>
  <c r="DH43" i="7"/>
  <c r="DH39" i="7"/>
  <c r="DH34" i="7"/>
  <c r="DH32" i="7"/>
  <c r="DH30" i="7"/>
  <c r="DH147" i="7"/>
  <c r="DH46" i="7"/>
  <c r="DH49" i="7"/>
  <c r="DG15" i="7"/>
  <c r="DH16" i="7"/>
  <c r="DH17" i="7"/>
  <c r="DH20" i="7"/>
  <c r="DH24" i="7"/>
  <c r="DH19" i="7"/>
  <c r="DH22" i="7"/>
  <c r="DH18" i="7"/>
  <c r="DH21" i="7"/>
  <c r="DH23" i="7"/>
  <c r="DH25" i="7"/>
  <c r="DH13" i="7"/>
  <c r="DI9" i="7"/>
  <c r="DI10" i="7" s="1"/>
  <c r="DH1" i="7"/>
  <c r="DH8" i="7"/>
  <c r="DI172" i="7" l="1"/>
  <c r="DI153" i="7"/>
  <c r="DI166" i="7"/>
  <c r="DI170" i="7"/>
  <c r="DI157" i="7"/>
  <c r="DI151" i="7"/>
  <c r="EG54" i="6"/>
  <c r="DH155" i="7"/>
  <c r="DH159" i="7" s="1"/>
  <c r="DI149" i="7"/>
  <c r="DI140" i="7"/>
  <c r="DH134" i="7"/>
  <c r="DI141" i="7"/>
  <c r="DI142" i="7"/>
  <c r="DI132" i="7"/>
  <c r="DI130" i="7"/>
  <c r="DI145" i="7"/>
  <c r="EH9" i="6"/>
  <c r="EH10" i="6" s="1"/>
  <c r="EH43" i="6" s="1"/>
  <c r="EG52" i="6"/>
  <c r="DI58" i="7"/>
  <c r="DI55" i="7"/>
  <c r="DI43" i="7"/>
  <c r="DI39" i="7"/>
  <c r="DI34" i="7"/>
  <c r="DI32" i="7"/>
  <c r="DI30" i="7"/>
  <c r="DI147" i="7"/>
  <c r="DI46" i="7"/>
  <c r="DI49" i="7"/>
  <c r="DI16" i="7"/>
  <c r="DI17" i="7"/>
  <c r="DI18" i="7"/>
  <c r="DI20" i="7"/>
  <c r="DI19" i="7"/>
  <c r="DI22" i="7"/>
  <c r="DI24" i="7"/>
  <c r="DI21" i="7"/>
  <c r="DI25" i="7"/>
  <c r="DI23" i="7"/>
  <c r="DH15" i="7"/>
  <c r="DI13" i="7"/>
  <c r="CZ1" i="6"/>
  <c r="CZ8" i="6"/>
  <c r="DJ9" i="7"/>
  <c r="DJ10" i="7" s="1"/>
  <c r="DI1" i="7"/>
  <c r="DI8" i="7"/>
  <c r="DJ172" i="7" l="1"/>
  <c r="DJ153" i="7"/>
  <c r="DJ166" i="7"/>
  <c r="DJ170" i="7"/>
  <c r="DJ157" i="7"/>
  <c r="DJ151" i="7"/>
  <c r="EH54" i="6"/>
  <c r="DI155" i="7"/>
  <c r="DI159" i="7" s="1"/>
  <c r="DJ149" i="7"/>
  <c r="DJ140" i="7"/>
  <c r="DI134" i="7"/>
  <c r="DJ141" i="7"/>
  <c r="DJ142" i="7"/>
  <c r="DJ132" i="7"/>
  <c r="DJ130" i="7"/>
  <c r="DJ145" i="7"/>
  <c r="EI9" i="6"/>
  <c r="EI10" i="6" s="1"/>
  <c r="EI43" i="6" s="1"/>
  <c r="EH52" i="6"/>
  <c r="DJ55" i="7"/>
  <c r="DJ58" i="7"/>
  <c r="DJ43" i="7"/>
  <c r="DJ34" i="7"/>
  <c r="DJ39" i="7"/>
  <c r="DJ32" i="7"/>
  <c r="DJ30" i="7"/>
  <c r="DJ147" i="7"/>
  <c r="DJ46" i="7"/>
  <c r="DJ49" i="7"/>
  <c r="DI15" i="7"/>
  <c r="DJ16" i="7"/>
  <c r="DJ17" i="7"/>
  <c r="DJ18" i="7"/>
  <c r="DJ19" i="7"/>
  <c r="DJ21" i="7"/>
  <c r="DJ23" i="7"/>
  <c r="DJ20" i="7"/>
  <c r="DJ24" i="7"/>
  <c r="DJ22" i="7"/>
  <c r="DJ25" i="7"/>
  <c r="DJ13" i="7"/>
  <c r="DK9" i="7"/>
  <c r="DK10" i="7" s="1"/>
  <c r="DJ1" i="7"/>
  <c r="DJ8" i="7"/>
  <c r="DK172" i="7" l="1"/>
  <c r="DK153" i="7"/>
  <c r="DK166" i="7"/>
  <c r="DK170" i="7"/>
  <c r="DK157" i="7"/>
  <c r="DK151" i="7"/>
  <c r="EI54" i="6"/>
  <c r="DJ155" i="7"/>
  <c r="DJ159" i="7" s="1"/>
  <c r="DK149" i="7"/>
  <c r="DK140" i="7"/>
  <c r="DJ134" i="7"/>
  <c r="DK141" i="7"/>
  <c r="DK142" i="7"/>
  <c r="DK132" i="7"/>
  <c r="DK130" i="7"/>
  <c r="DK145" i="7"/>
  <c r="EJ9" i="6"/>
  <c r="EJ10" i="6" s="1"/>
  <c r="EJ43" i="6" s="1"/>
  <c r="EI52" i="6"/>
  <c r="DK55" i="7"/>
  <c r="DK58" i="7"/>
  <c r="DK43" i="7"/>
  <c r="DK39" i="7"/>
  <c r="DK34" i="7"/>
  <c r="DK32" i="7"/>
  <c r="DK30" i="7"/>
  <c r="DK147" i="7"/>
  <c r="DK46" i="7"/>
  <c r="DK49" i="7"/>
  <c r="DK16" i="7"/>
  <c r="DK17" i="7"/>
  <c r="DK21" i="7"/>
  <c r="DK18" i="7"/>
  <c r="DK19" i="7"/>
  <c r="DK23" i="7"/>
  <c r="DK20" i="7"/>
  <c r="DK24" i="7"/>
  <c r="DK22" i="7"/>
  <c r="DK25" i="7"/>
  <c r="DJ15" i="7"/>
  <c r="DK13" i="7"/>
  <c r="DA8" i="6"/>
  <c r="DA1" i="6"/>
  <c r="DL9" i="7"/>
  <c r="DL10" i="7" s="1"/>
  <c r="DK8" i="7"/>
  <c r="DK1" i="7"/>
  <c r="DL172" i="7" l="1"/>
  <c r="DL153" i="7"/>
  <c r="DL166" i="7"/>
  <c r="DL170" i="7"/>
  <c r="DL157" i="7"/>
  <c r="DL151" i="7"/>
  <c r="EJ54" i="6"/>
  <c r="DK155" i="7"/>
  <c r="DK159" i="7" s="1"/>
  <c r="DL149" i="7"/>
  <c r="DL140" i="7"/>
  <c r="DK134" i="7"/>
  <c r="DL142" i="7"/>
  <c r="DL141" i="7"/>
  <c r="DL130" i="7"/>
  <c r="DL132" i="7"/>
  <c r="DL145" i="7"/>
  <c r="EK9" i="6"/>
  <c r="EK10" i="6" s="1"/>
  <c r="EK43" i="6" s="1"/>
  <c r="EJ52" i="6"/>
  <c r="DL55" i="7"/>
  <c r="DL58" i="7"/>
  <c r="DL43" i="7"/>
  <c r="DL34" i="7"/>
  <c r="DL39" i="7"/>
  <c r="DL32" i="7"/>
  <c r="DL30" i="7"/>
  <c r="DL147" i="7"/>
  <c r="DL46" i="7"/>
  <c r="DL49" i="7"/>
  <c r="DK15" i="7"/>
  <c r="DL17" i="7"/>
  <c r="DL18" i="7"/>
  <c r="DL22" i="7"/>
  <c r="DL21" i="7"/>
  <c r="DL23" i="7"/>
  <c r="DL16" i="7"/>
  <c r="DL19" i="7"/>
  <c r="DL20" i="7"/>
  <c r="DL24" i="7"/>
  <c r="DL25" i="7"/>
  <c r="DL13" i="7"/>
  <c r="DM9" i="7"/>
  <c r="DM10" i="7" s="1"/>
  <c r="DL1" i="7"/>
  <c r="DL8" i="7"/>
  <c r="DM172" i="7" l="1"/>
  <c r="DM153" i="7"/>
  <c r="DM166" i="7"/>
  <c r="DM170" i="7"/>
  <c r="DM157" i="7"/>
  <c r="DM151" i="7"/>
  <c r="EK54" i="6"/>
  <c r="DL155" i="7"/>
  <c r="DL159" i="7" s="1"/>
  <c r="DM149" i="7"/>
  <c r="DM140" i="7"/>
  <c r="DL134" i="7"/>
  <c r="DM141" i="7"/>
  <c r="DM142" i="7"/>
  <c r="DM130" i="7"/>
  <c r="DM132" i="7"/>
  <c r="DM145" i="7"/>
  <c r="EL9" i="6"/>
  <c r="EL10" i="6" s="1"/>
  <c r="EL43" i="6" s="1"/>
  <c r="EK52" i="6"/>
  <c r="DM55" i="7"/>
  <c r="DM58" i="7"/>
  <c r="DM39" i="7"/>
  <c r="DM43" i="7"/>
  <c r="DM34" i="7"/>
  <c r="DM32" i="7"/>
  <c r="DM30" i="7"/>
  <c r="DM147" i="7"/>
  <c r="DM46" i="7"/>
  <c r="DM49" i="7"/>
  <c r="DM17" i="7"/>
  <c r="DM16" i="7"/>
  <c r="DM19" i="7"/>
  <c r="DM20" i="7"/>
  <c r="DM22" i="7"/>
  <c r="DM21" i="7"/>
  <c r="DM23" i="7"/>
  <c r="DM25" i="7"/>
  <c r="DM18" i="7"/>
  <c r="DM24" i="7"/>
  <c r="DL15" i="7"/>
  <c r="DM13" i="7"/>
  <c r="DB8" i="6"/>
  <c r="DB1" i="6"/>
  <c r="DN9" i="7"/>
  <c r="DN10" i="7" s="1"/>
  <c r="DM8" i="7"/>
  <c r="DM1" i="7"/>
  <c r="DN172" i="7" l="1"/>
  <c r="DN153" i="7"/>
  <c r="DN166" i="7"/>
  <c r="DN170" i="7"/>
  <c r="DN157" i="7"/>
  <c r="DN151" i="7"/>
  <c r="EL54" i="6"/>
  <c r="DM155" i="7"/>
  <c r="DM159" i="7" s="1"/>
  <c r="DN149" i="7"/>
  <c r="DN140" i="7"/>
  <c r="DM134" i="7"/>
  <c r="DN141" i="7"/>
  <c r="DN142" i="7"/>
  <c r="DN130" i="7"/>
  <c r="DN132" i="7"/>
  <c r="DN145" i="7"/>
  <c r="EM9" i="6"/>
  <c r="EM10" i="6" s="1"/>
  <c r="EM43" i="6" s="1"/>
  <c r="EL52" i="6"/>
  <c r="DN58" i="7"/>
  <c r="DN55" i="7"/>
  <c r="DN43" i="7"/>
  <c r="DN39" i="7"/>
  <c r="DN34" i="7"/>
  <c r="DN32" i="7"/>
  <c r="DN30" i="7"/>
  <c r="DN147" i="7"/>
  <c r="DN46" i="7"/>
  <c r="DN49" i="7"/>
  <c r="DM15" i="7"/>
  <c r="DN16" i="7"/>
  <c r="DN17" i="7"/>
  <c r="DN18" i="7"/>
  <c r="DN22" i="7"/>
  <c r="DN21" i="7"/>
  <c r="DN19" i="7"/>
  <c r="DN20" i="7"/>
  <c r="DN23" i="7"/>
  <c r="DN24" i="7"/>
  <c r="DN25" i="7"/>
  <c r="DN13" i="7"/>
  <c r="DO9" i="7"/>
  <c r="DO10" i="7" s="1"/>
  <c r="DN8" i="7"/>
  <c r="DN1" i="7"/>
  <c r="DO172" i="7" l="1"/>
  <c r="DO153" i="7"/>
  <c r="DO166" i="7"/>
  <c r="DO170" i="7"/>
  <c r="DO157" i="7"/>
  <c r="DO151" i="7"/>
  <c r="EM54" i="6"/>
  <c r="DN155" i="7"/>
  <c r="DN159" i="7" s="1"/>
  <c r="DO149" i="7"/>
  <c r="DO140" i="7"/>
  <c r="DN134" i="7"/>
  <c r="DO141" i="7"/>
  <c r="DO142" i="7"/>
  <c r="DO132" i="7"/>
  <c r="DO130" i="7"/>
  <c r="DO145" i="7"/>
  <c r="EN9" i="6"/>
  <c r="EN10" i="6" s="1"/>
  <c r="EN43" i="6" s="1"/>
  <c r="EM52" i="6"/>
  <c r="DO58" i="7"/>
  <c r="DO55" i="7"/>
  <c r="DO43" i="7"/>
  <c r="DO39" i="7"/>
  <c r="DO34" i="7"/>
  <c r="DO32" i="7"/>
  <c r="DO30" i="7"/>
  <c r="DO147" i="7"/>
  <c r="DO46" i="7"/>
  <c r="DO49" i="7"/>
  <c r="DO16" i="7"/>
  <c r="DO17" i="7"/>
  <c r="DO19" i="7"/>
  <c r="DO21" i="7"/>
  <c r="DO18" i="7"/>
  <c r="DO22" i="7"/>
  <c r="DO20" i="7"/>
  <c r="DO23" i="7"/>
  <c r="DO25" i="7"/>
  <c r="DO24" i="7"/>
  <c r="DN15" i="7"/>
  <c r="DO13" i="7"/>
  <c r="DC1" i="6"/>
  <c r="DC8" i="6"/>
  <c r="DP9" i="7"/>
  <c r="DP10" i="7" s="1"/>
  <c r="DO8" i="7"/>
  <c r="DO1" i="7"/>
  <c r="DP172" i="7" l="1"/>
  <c r="DP153" i="7"/>
  <c r="DP166" i="7"/>
  <c r="DP170" i="7"/>
  <c r="DP157" i="7"/>
  <c r="DP151" i="7"/>
  <c r="EN54" i="6"/>
  <c r="DO155" i="7"/>
  <c r="DO159" i="7" s="1"/>
  <c r="DP149" i="7"/>
  <c r="DP140" i="7"/>
  <c r="DO134" i="7"/>
  <c r="DP141" i="7"/>
  <c r="DP142" i="7"/>
  <c r="DP132" i="7"/>
  <c r="DP130" i="7"/>
  <c r="DP145" i="7"/>
  <c r="EO9" i="6"/>
  <c r="EO10" i="6" s="1"/>
  <c r="EO43" i="6" s="1"/>
  <c r="EN52" i="6"/>
  <c r="DP58" i="7"/>
  <c r="DP55" i="7"/>
  <c r="DP43" i="7"/>
  <c r="DP39" i="7"/>
  <c r="DP34" i="7"/>
  <c r="DP32" i="7"/>
  <c r="DP30" i="7"/>
  <c r="DP147" i="7"/>
  <c r="DP46" i="7"/>
  <c r="DP49" i="7"/>
  <c r="DO15" i="7"/>
  <c r="DP16" i="7"/>
  <c r="DP17" i="7"/>
  <c r="DP18" i="7"/>
  <c r="DP20" i="7"/>
  <c r="DP24" i="7"/>
  <c r="DP21" i="7"/>
  <c r="DP22" i="7"/>
  <c r="DP19" i="7"/>
  <c r="DP23" i="7"/>
  <c r="DP25" i="7"/>
  <c r="DP13" i="7"/>
  <c r="DQ9" i="7"/>
  <c r="DQ10" i="7" s="1"/>
  <c r="DP8" i="7"/>
  <c r="DP1" i="7"/>
  <c r="DQ172" i="7" l="1"/>
  <c r="DQ153" i="7"/>
  <c r="DQ166" i="7"/>
  <c r="DQ170" i="7"/>
  <c r="DQ157" i="7"/>
  <c r="DQ151" i="7"/>
  <c r="EO54" i="6"/>
  <c r="DP155" i="7"/>
  <c r="DP159" i="7" s="1"/>
  <c r="DQ149" i="7"/>
  <c r="DQ140" i="7"/>
  <c r="DP134" i="7"/>
  <c r="DQ141" i="7"/>
  <c r="DQ142" i="7"/>
  <c r="DQ132" i="7"/>
  <c r="DQ130" i="7"/>
  <c r="DQ145" i="7"/>
  <c r="EP9" i="6"/>
  <c r="EP10" i="6" s="1"/>
  <c r="EP43" i="6" s="1"/>
  <c r="EO52" i="6"/>
  <c r="DQ58" i="7"/>
  <c r="DQ55" i="7"/>
  <c r="DQ43" i="7"/>
  <c r="DQ39" i="7"/>
  <c r="DQ34" i="7"/>
  <c r="DQ32" i="7"/>
  <c r="DQ30" i="7"/>
  <c r="DQ147" i="7"/>
  <c r="DQ46" i="7"/>
  <c r="DQ49" i="7"/>
  <c r="DQ16" i="7"/>
  <c r="DQ17" i="7"/>
  <c r="DQ18" i="7"/>
  <c r="DQ20" i="7"/>
  <c r="DQ21" i="7"/>
  <c r="DQ22" i="7"/>
  <c r="DQ19" i="7"/>
  <c r="DQ23" i="7"/>
  <c r="DQ24" i="7"/>
  <c r="DQ25" i="7"/>
  <c r="DP15" i="7"/>
  <c r="DQ13" i="7"/>
  <c r="DD1" i="6"/>
  <c r="DD8" i="6"/>
  <c r="DR9" i="7"/>
  <c r="DR10" i="7" s="1"/>
  <c r="DQ8" i="7"/>
  <c r="DQ1" i="7"/>
  <c r="DR172" i="7" l="1"/>
  <c r="DR153" i="7"/>
  <c r="DR166" i="7"/>
  <c r="DR170" i="7"/>
  <c r="DR157" i="7"/>
  <c r="DR151" i="7"/>
  <c r="EP54" i="6"/>
  <c r="DQ155" i="7"/>
  <c r="DQ159" i="7" s="1"/>
  <c r="DR149" i="7"/>
  <c r="DR140" i="7"/>
  <c r="DQ134" i="7"/>
  <c r="DR141" i="7"/>
  <c r="DR142" i="7"/>
  <c r="DR132" i="7"/>
  <c r="DR130" i="7"/>
  <c r="DR145" i="7"/>
  <c r="EQ9" i="6"/>
  <c r="EQ10" i="6" s="1"/>
  <c r="EQ43" i="6" s="1"/>
  <c r="EP52" i="6"/>
  <c r="DR55" i="7"/>
  <c r="DR58" i="7"/>
  <c r="DR43" i="7"/>
  <c r="DR39" i="7"/>
  <c r="DR34" i="7"/>
  <c r="DR32" i="7"/>
  <c r="DR30" i="7"/>
  <c r="DR147" i="7"/>
  <c r="DR46" i="7"/>
  <c r="DR49" i="7"/>
  <c r="DR16" i="7"/>
  <c r="DR19" i="7"/>
  <c r="DR23" i="7"/>
  <c r="DR18" i="7"/>
  <c r="DR24" i="7"/>
  <c r="DR17" i="7"/>
  <c r="DR20" i="7"/>
  <c r="DR21" i="7"/>
  <c r="DR22" i="7"/>
  <c r="DR25" i="7"/>
  <c r="DQ15" i="7"/>
  <c r="DR13" i="7"/>
  <c r="DS9" i="7"/>
  <c r="DS10" i="7" s="1"/>
  <c r="DR1" i="7"/>
  <c r="DR8" i="7"/>
  <c r="DS172" i="7" l="1"/>
  <c r="DS153" i="7"/>
  <c r="DS166" i="7"/>
  <c r="DS170" i="7"/>
  <c r="DS157" i="7"/>
  <c r="DS151" i="7"/>
  <c r="EQ54" i="6"/>
  <c r="DR155" i="7"/>
  <c r="DR159" i="7" s="1"/>
  <c r="DS149" i="7"/>
  <c r="DS140" i="7"/>
  <c r="DR134" i="7"/>
  <c r="DS141" i="7"/>
  <c r="DS142" i="7"/>
  <c r="DS132" i="7"/>
  <c r="DS130" i="7"/>
  <c r="DS145" i="7"/>
  <c r="ER9" i="6"/>
  <c r="ER10" i="6" s="1"/>
  <c r="ER43" i="6" s="1"/>
  <c r="EQ52" i="6"/>
  <c r="DS55" i="7"/>
  <c r="DS58" i="7"/>
  <c r="DS43" i="7"/>
  <c r="DS39" i="7"/>
  <c r="DS34" i="7"/>
  <c r="DS32" i="7"/>
  <c r="DS30" i="7"/>
  <c r="DS147" i="7"/>
  <c r="DS46" i="7"/>
  <c r="DS49" i="7"/>
  <c r="DS16" i="7"/>
  <c r="DS17" i="7"/>
  <c r="DS21" i="7"/>
  <c r="DS19" i="7"/>
  <c r="DS23" i="7"/>
  <c r="DS18" i="7"/>
  <c r="DS22" i="7"/>
  <c r="DS24" i="7"/>
  <c r="DS20" i="7"/>
  <c r="DS25" i="7"/>
  <c r="DR15" i="7"/>
  <c r="DS13" i="7"/>
  <c r="DE1" i="6"/>
  <c r="DE8" i="6"/>
  <c r="DT9" i="7"/>
  <c r="DT10" i="7" s="1"/>
  <c r="DS8" i="7"/>
  <c r="DS1" i="7"/>
  <c r="DT172" i="7" l="1"/>
  <c r="DT153" i="7"/>
  <c r="DT166" i="7"/>
  <c r="DT170" i="7"/>
  <c r="DT157" i="7"/>
  <c r="DT151" i="7"/>
  <c r="ER54" i="6"/>
  <c r="DS155" i="7"/>
  <c r="DS159" i="7" s="1"/>
  <c r="DT149" i="7"/>
  <c r="DT140" i="7"/>
  <c r="DS134" i="7"/>
  <c r="DT142" i="7"/>
  <c r="DT141" i="7"/>
  <c r="DT130" i="7"/>
  <c r="DT132" i="7"/>
  <c r="DT145" i="7"/>
  <c r="ES9" i="6"/>
  <c r="ES10" i="6" s="1"/>
  <c r="ES43" i="6" s="1"/>
  <c r="ER52" i="6"/>
  <c r="DT55" i="7"/>
  <c r="DT58" i="7"/>
  <c r="DT39" i="7"/>
  <c r="DT34" i="7"/>
  <c r="DT43" i="7"/>
  <c r="DT32" i="7"/>
  <c r="DT30" i="7"/>
  <c r="DT147" i="7"/>
  <c r="DT46" i="7"/>
  <c r="DT49" i="7"/>
  <c r="DS15" i="7"/>
  <c r="DT17" i="7"/>
  <c r="DT18" i="7"/>
  <c r="DT16" i="7"/>
  <c r="DT20" i="7"/>
  <c r="DT22" i="7"/>
  <c r="DT23" i="7"/>
  <c r="DT25" i="7"/>
  <c r="DT19" i="7"/>
  <c r="DT21" i="7"/>
  <c r="DT24" i="7"/>
  <c r="DT13" i="7"/>
  <c r="DU9" i="7"/>
  <c r="DU10" i="7" s="1"/>
  <c r="DT1" i="7"/>
  <c r="DT8" i="7"/>
  <c r="DU172" i="7" l="1"/>
  <c r="DU153" i="7"/>
  <c r="DU166" i="7"/>
  <c r="DU170" i="7"/>
  <c r="DU157" i="7"/>
  <c r="DU151" i="7"/>
  <c r="ES54" i="6"/>
  <c r="DT155" i="7"/>
  <c r="DT159" i="7" s="1"/>
  <c r="DU149" i="7"/>
  <c r="DU140" i="7"/>
  <c r="DT134" i="7"/>
  <c r="DU141" i="7"/>
  <c r="DU142" i="7"/>
  <c r="DU130" i="7"/>
  <c r="DU132" i="7"/>
  <c r="DU145" i="7"/>
  <c r="ET9" i="6"/>
  <c r="ET10" i="6" s="1"/>
  <c r="ET43" i="6" s="1"/>
  <c r="ES52" i="6"/>
  <c r="DU55" i="7"/>
  <c r="DU58" i="7"/>
  <c r="DU39" i="7"/>
  <c r="DU43" i="7"/>
  <c r="DU34" i="7"/>
  <c r="DU32" i="7"/>
  <c r="DU30" i="7"/>
  <c r="DU147" i="7"/>
  <c r="DU46" i="7"/>
  <c r="DU49" i="7"/>
  <c r="DT15" i="7"/>
  <c r="DU17" i="7"/>
  <c r="DU16" i="7"/>
  <c r="DU19" i="7"/>
  <c r="DU20" i="7"/>
  <c r="DU18" i="7"/>
  <c r="DU21" i="7"/>
  <c r="DU22" i="7"/>
  <c r="DU23" i="7"/>
  <c r="DU24" i="7"/>
  <c r="DU25" i="7"/>
  <c r="DU13" i="7"/>
  <c r="DF1" i="6"/>
  <c r="DF8" i="6"/>
  <c r="DV9" i="7"/>
  <c r="DV10" i="7" s="1"/>
  <c r="DU8" i="7"/>
  <c r="DU1" i="7"/>
  <c r="DV172" i="7" l="1"/>
  <c r="DV153" i="7"/>
  <c r="DV166" i="7"/>
  <c r="DV170" i="7"/>
  <c r="DV157" i="7"/>
  <c r="DV151" i="7"/>
  <c r="ET54" i="6"/>
  <c r="DU155" i="7"/>
  <c r="DU159" i="7" s="1"/>
  <c r="DV149" i="7"/>
  <c r="DV140" i="7"/>
  <c r="DU134" i="7"/>
  <c r="DV141" i="7"/>
  <c r="DV142" i="7"/>
  <c r="DV130" i="7"/>
  <c r="DV132" i="7"/>
  <c r="DV145" i="7"/>
  <c r="EU9" i="6"/>
  <c r="EU10" i="6" s="1"/>
  <c r="EU43" i="6" s="1"/>
  <c r="ET52" i="6"/>
  <c r="DV58" i="7"/>
  <c r="DV55" i="7"/>
  <c r="DV43" i="7"/>
  <c r="DV39" i="7"/>
  <c r="DV34" i="7"/>
  <c r="DV32" i="7"/>
  <c r="DV30" i="7"/>
  <c r="DV147" i="7"/>
  <c r="DV46" i="7"/>
  <c r="DV49" i="7"/>
  <c r="DU15" i="7"/>
  <c r="DV16" i="7"/>
  <c r="DV17" i="7"/>
  <c r="DV18" i="7"/>
  <c r="DV19" i="7"/>
  <c r="DV20" i="7"/>
  <c r="DV21" i="7"/>
  <c r="DV22" i="7"/>
  <c r="DV23" i="7"/>
  <c r="DV24" i="7"/>
  <c r="DV25" i="7"/>
  <c r="DV13" i="7"/>
  <c r="DW9" i="7"/>
  <c r="DW10" i="7" s="1"/>
  <c r="DV1" i="7"/>
  <c r="DV8" i="7"/>
  <c r="DW172" i="7" l="1"/>
  <c r="DW153" i="7"/>
  <c r="DW166" i="7"/>
  <c r="DW170" i="7"/>
  <c r="DW157" i="7"/>
  <c r="DW151" i="7"/>
  <c r="EU54" i="6"/>
  <c r="DV155" i="7"/>
  <c r="DV159" i="7" s="1"/>
  <c r="DW149" i="7"/>
  <c r="DW140" i="7"/>
  <c r="DV134" i="7"/>
  <c r="DW141" i="7"/>
  <c r="DW142" i="7"/>
  <c r="DW132" i="7"/>
  <c r="DW130" i="7"/>
  <c r="DW145" i="7"/>
  <c r="EV9" i="6"/>
  <c r="EV10" i="6" s="1"/>
  <c r="EV43" i="6" s="1"/>
  <c r="EU52" i="6"/>
  <c r="DW58" i="7"/>
  <c r="DW55" i="7"/>
  <c r="DW43" i="7"/>
  <c r="DW39" i="7"/>
  <c r="DW34" i="7"/>
  <c r="DW32" i="7"/>
  <c r="DW30" i="7"/>
  <c r="DW147" i="7"/>
  <c r="DW46" i="7"/>
  <c r="DW49" i="7"/>
  <c r="DV15" i="7"/>
  <c r="DW16" i="7"/>
  <c r="DW17" i="7"/>
  <c r="DW19" i="7"/>
  <c r="DW21" i="7"/>
  <c r="DW20" i="7"/>
  <c r="DW18" i="7"/>
  <c r="DW22" i="7"/>
  <c r="DW23" i="7"/>
  <c r="DW24" i="7"/>
  <c r="DW25" i="7"/>
  <c r="DW13" i="7"/>
  <c r="DG1" i="6"/>
  <c r="DG8" i="6"/>
  <c r="DX9" i="7"/>
  <c r="DX10" i="7" s="1"/>
  <c r="DW1" i="7"/>
  <c r="DW8" i="7"/>
  <c r="DX172" i="7" l="1"/>
  <c r="DX153" i="7"/>
  <c r="DX166" i="7"/>
  <c r="DX170" i="7"/>
  <c r="DX157" i="7"/>
  <c r="DX151" i="7"/>
  <c r="EV54" i="6"/>
  <c r="DW155" i="7"/>
  <c r="DW159" i="7" s="1"/>
  <c r="DX149" i="7"/>
  <c r="DX140" i="7"/>
  <c r="DW134" i="7"/>
  <c r="DX141" i="7"/>
  <c r="DX142" i="7"/>
  <c r="DX132" i="7"/>
  <c r="DX130" i="7"/>
  <c r="DX145" i="7"/>
  <c r="EW9" i="6"/>
  <c r="EW10" i="6" s="1"/>
  <c r="EW43" i="6" s="1"/>
  <c r="EV52" i="6"/>
  <c r="DX58" i="7"/>
  <c r="DX55" i="7"/>
  <c r="DX43" i="7"/>
  <c r="DX39" i="7"/>
  <c r="DX34" i="7"/>
  <c r="DX32" i="7"/>
  <c r="DX30" i="7"/>
  <c r="DX147" i="7"/>
  <c r="DX46" i="7"/>
  <c r="DX49" i="7"/>
  <c r="DW15" i="7"/>
  <c r="DX16" i="7"/>
  <c r="DX17" i="7"/>
  <c r="DX18" i="7"/>
  <c r="DX20" i="7"/>
  <c r="DX19" i="7"/>
  <c r="DX21" i="7"/>
  <c r="DX22" i="7"/>
  <c r="DX23" i="7"/>
  <c r="DX24" i="7"/>
  <c r="DX25" i="7"/>
  <c r="DX13" i="7"/>
  <c r="DY9" i="7"/>
  <c r="DY10" i="7" s="1"/>
  <c r="DX8" i="7"/>
  <c r="DX1" i="7"/>
  <c r="DY172" i="7" l="1"/>
  <c r="DY153" i="7"/>
  <c r="DY166" i="7"/>
  <c r="DY170" i="7"/>
  <c r="DY157" i="7"/>
  <c r="DY151" i="7"/>
  <c r="EW54" i="6"/>
  <c r="DX155" i="7"/>
  <c r="DX159" i="7" s="1"/>
  <c r="DY149" i="7"/>
  <c r="DY140" i="7"/>
  <c r="DX134" i="7"/>
  <c r="DY141" i="7"/>
  <c r="DY142" i="7"/>
  <c r="DY132" i="7"/>
  <c r="DY130" i="7"/>
  <c r="DY145" i="7"/>
  <c r="EX9" i="6"/>
  <c r="EX10" i="6" s="1"/>
  <c r="EX43" i="6" s="1"/>
  <c r="EW52" i="6"/>
  <c r="DY58" i="7"/>
  <c r="DY55" i="7"/>
  <c r="DY43" i="7"/>
  <c r="DY39" i="7"/>
  <c r="DY34" i="7"/>
  <c r="DY32" i="7"/>
  <c r="DY30" i="7"/>
  <c r="DY147" i="7"/>
  <c r="DY46" i="7"/>
  <c r="DY49" i="7"/>
  <c r="DY16" i="7"/>
  <c r="DY17" i="7"/>
  <c r="DY18" i="7"/>
  <c r="DY20" i="7"/>
  <c r="DY19" i="7"/>
  <c r="DY21" i="7"/>
  <c r="DY22" i="7"/>
  <c r="DY23" i="7"/>
  <c r="DY24" i="7"/>
  <c r="DY25" i="7"/>
  <c r="DX15" i="7"/>
  <c r="DY13" i="7"/>
  <c r="DH1" i="6"/>
  <c r="DH8" i="6"/>
  <c r="DZ9" i="7"/>
  <c r="DZ10" i="7" s="1"/>
  <c r="DY1" i="7"/>
  <c r="DY8" i="7"/>
  <c r="DZ172" i="7" l="1"/>
  <c r="DZ153" i="7"/>
  <c r="DZ166" i="7"/>
  <c r="DZ170" i="7"/>
  <c r="DZ157" i="7"/>
  <c r="DZ151" i="7"/>
  <c r="EX54" i="6"/>
  <c r="DY155" i="7"/>
  <c r="DY159" i="7" s="1"/>
  <c r="DZ149" i="7"/>
  <c r="DZ140" i="7"/>
  <c r="DY134" i="7"/>
  <c r="DZ141" i="7"/>
  <c r="DZ142" i="7"/>
  <c r="DZ132" i="7"/>
  <c r="DZ130" i="7"/>
  <c r="DZ145" i="7"/>
  <c r="EY9" i="6"/>
  <c r="EY10" i="6" s="1"/>
  <c r="EY43" i="6" s="1"/>
  <c r="EX52" i="6"/>
  <c r="DZ55" i="7"/>
  <c r="DZ58" i="7"/>
  <c r="DZ43" i="7"/>
  <c r="DZ34" i="7"/>
  <c r="DZ39" i="7"/>
  <c r="DZ32" i="7"/>
  <c r="DZ30" i="7"/>
  <c r="DZ147" i="7"/>
  <c r="DZ46" i="7"/>
  <c r="DZ49" i="7"/>
  <c r="DY15" i="7"/>
  <c r="DZ16" i="7"/>
  <c r="DZ17" i="7"/>
  <c r="DZ19" i="7"/>
  <c r="DZ23" i="7"/>
  <c r="DZ20" i="7"/>
  <c r="DZ18" i="7"/>
  <c r="DZ21" i="7"/>
  <c r="DZ22" i="7"/>
  <c r="DZ25" i="7"/>
  <c r="DZ24" i="7"/>
  <c r="DZ13" i="7"/>
  <c r="EA9" i="7"/>
  <c r="EA10" i="7" s="1"/>
  <c r="DZ8" i="7"/>
  <c r="DZ1" i="7"/>
  <c r="EA172" i="7" l="1"/>
  <c r="EA153" i="7"/>
  <c r="EA166" i="7"/>
  <c r="EA170" i="7"/>
  <c r="EA157" i="7"/>
  <c r="EA151" i="7"/>
  <c r="EY54" i="6"/>
  <c r="DZ155" i="7"/>
  <c r="DZ159" i="7" s="1"/>
  <c r="EA149" i="7"/>
  <c r="EA140" i="7"/>
  <c r="DZ134" i="7"/>
  <c r="EA141" i="7"/>
  <c r="EA142" i="7"/>
  <c r="EA130" i="7"/>
  <c r="EA132" i="7"/>
  <c r="EA145" i="7"/>
  <c r="EZ9" i="6"/>
  <c r="EZ10" i="6" s="1"/>
  <c r="EZ43" i="6" s="1"/>
  <c r="EY52" i="6"/>
  <c r="EA55" i="7"/>
  <c r="EA58" i="7"/>
  <c r="EA43" i="7"/>
  <c r="EA39" i="7"/>
  <c r="EA34" i="7"/>
  <c r="EA32" i="7"/>
  <c r="EA30" i="7"/>
  <c r="EA147" i="7"/>
  <c r="EA46" i="7"/>
  <c r="EA49" i="7"/>
  <c r="EA16" i="7"/>
  <c r="EA17" i="7"/>
  <c r="EA18" i="7"/>
  <c r="EA21" i="7"/>
  <c r="EA19" i="7"/>
  <c r="EA23" i="7"/>
  <c r="EA20" i="7"/>
  <c r="EA22" i="7"/>
  <c r="EA24" i="7"/>
  <c r="EA25" i="7"/>
  <c r="DZ15" i="7"/>
  <c r="EA13" i="7"/>
  <c r="DI1" i="6"/>
  <c r="DI8" i="6"/>
  <c r="EB9" i="7"/>
  <c r="EB10" i="7" s="1"/>
  <c r="EA8" i="7"/>
  <c r="EA1" i="7"/>
  <c r="EB172" i="7" l="1"/>
  <c r="EB153" i="7"/>
  <c r="EB166" i="7"/>
  <c r="EB170" i="7"/>
  <c r="EB157" i="7"/>
  <c r="EB151" i="7"/>
  <c r="EZ54" i="6"/>
  <c r="EA155" i="7"/>
  <c r="EA159" i="7" s="1"/>
  <c r="EB149" i="7"/>
  <c r="EB140" i="7"/>
  <c r="EA134" i="7"/>
  <c r="EB142" i="7"/>
  <c r="EB141" i="7"/>
  <c r="EB130" i="7"/>
  <c r="EB132" i="7"/>
  <c r="EB145" i="7"/>
  <c r="FA9" i="6"/>
  <c r="FA10" i="6" s="1"/>
  <c r="FA43" i="6" s="1"/>
  <c r="EZ52" i="6"/>
  <c r="EB55" i="7"/>
  <c r="EB58" i="7"/>
  <c r="EB34" i="7"/>
  <c r="EB39" i="7"/>
  <c r="EB43" i="7"/>
  <c r="EB32" i="7"/>
  <c r="EB30" i="7"/>
  <c r="EB147" i="7"/>
  <c r="EB46" i="7"/>
  <c r="EB49" i="7"/>
  <c r="EB17" i="7"/>
  <c r="EB18" i="7"/>
  <c r="EB16" i="7"/>
  <c r="EB22" i="7"/>
  <c r="EB23" i="7"/>
  <c r="EB19" i="7"/>
  <c r="EB20" i="7"/>
  <c r="EB21" i="7"/>
  <c r="EB25" i="7"/>
  <c r="EB24" i="7"/>
  <c r="EA15" i="7"/>
  <c r="EB13" i="7"/>
  <c r="EC9" i="7"/>
  <c r="EC10" i="7" s="1"/>
  <c r="EB8" i="7"/>
  <c r="EB1" i="7"/>
  <c r="EC172" i="7" l="1"/>
  <c r="EC153" i="7"/>
  <c r="EC166" i="7"/>
  <c r="EC170" i="7"/>
  <c r="EC157" i="7"/>
  <c r="EC151" i="7"/>
  <c r="FA54" i="6"/>
  <c r="EB134" i="7"/>
  <c r="EB155" i="7"/>
  <c r="EB159" i="7" s="1"/>
  <c r="EC149" i="7"/>
  <c r="EC140" i="7"/>
  <c r="EC142" i="7"/>
  <c r="EC141" i="7"/>
  <c r="EC130" i="7"/>
  <c r="EC132" i="7"/>
  <c r="EC145" i="7"/>
  <c r="FB9" i="6"/>
  <c r="FB10" i="6" s="1"/>
  <c r="FB43" i="6" s="1"/>
  <c r="FA52" i="6"/>
  <c r="EC55" i="7"/>
  <c r="EC58" i="7"/>
  <c r="EC39" i="7"/>
  <c r="EC43" i="7"/>
  <c r="EC34" i="7"/>
  <c r="EC32" i="7"/>
  <c r="EC30" i="7"/>
  <c r="EC147" i="7"/>
  <c r="EC46" i="7"/>
  <c r="EC49" i="7"/>
  <c r="EC17" i="7"/>
  <c r="EC16" i="7"/>
  <c r="EC19" i="7"/>
  <c r="EC20" i="7"/>
  <c r="EC22" i="7"/>
  <c r="EC23" i="7"/>
  <c r="EC18" i="7"/>
  <c r="EC21" i="7"/>
  <c r="EC25" i="7"/>
  <c r="EC24" i="7"/>
  <c r="EB15" i="7"/>
  <c r="EC13" i="7"/>
  <c r="DJ1" i="6"/>
  <c r="DJ8" i="6"/>
  <c r="ED9" i="7"/>
  <c r="ED10" i="7" s="1"/>
  <c r="EC1" i="7"/>
  <c r="EC8" i="7"/>
  <c r="ED172" i="7" l="1"/>
  <c r="ED153" i="7"/>
  <c r="ED166" i="7"/>
  <c r="ED170" i="7"/>
  <c r="ED157" i="7"/>
  <c r="ED151" i="7"/>
  <c r="FB54" i="6"/>
  <c r="EC155" i="7"/>
  <c r="EC159" i="7" s="1"/>
  <c r="ED149" i="7"/>
  <c r="ED140" i="7"/>
  <c r="EC134" i="7"/>
  <c r="ED141" i="7"/>
  <c r="ED142" i="7"/>
  <c r="ED130" i="7"/>
  <c r="ED132" i="7"/>
  <c r="ED145" i="7"/>
  <c r="FC9" i="6"/>
  <c r="FC10" i="6" s="1"/>
  <c r="FC43" i="6" s="1"/>
  <c r="FB52" i="6"/>
  <c r="ED58" i="7"/>
  <c r="ED55" i="7"/>
  <c r="ED43" i="7"/>
  <c r="ED39" i="7"/>
  <c r="ED34" i="7"/>
  <c r="ED32" i="7"/>
  <c r="ED30" i="7"/>
  <c r="ED147" i="7"/>
  <c r="ED46" i="7"/>
  <c r="ED49" i="7"/>
  <c r="EC15" i="7"/>
  <c r="ED16" i="7"/>
  <c r="ED17" i="7"/>
  <c r="ED22" i="7"/>
  <c r="ED19" i="7"/>
  <c r="ED23" i="7"/>
  <c r="ED18" i="7"/>
  <c r="ED20" i="7"/>
  <c r="ED21" i="7"/>
  <c r="ED24" i="7"/>
  <c r="ED25" i="7"/>
  <c r="ED13" i="7"/>
  <c r="EE9" i="7"/>
  <c r="EE10" i="7" s="1"/>
  <c r="ED8" i="7"/>
  <c r="ED1" i="7"/>
  <c r="EE172" i="7" l="1"/>
  <c r="EE153" i="7"/>
  <c r="EE166" i="7"/>
  <c r="EE170" i="7"/>
  <c r="EE157" i="7"/>
  <c r="EE151" i="7"/>
  <c r="FC54" i="6"/>
  <c r="ED155" i="7"/>
  <c r="ED159" i="7" s="1"/>
  <c r="EE149" i="7"/>
  <c r="EE140" i="7"/>
  <c r="ED134" i="7"/>
  <c r="EE141" i="7"/>
  <c r="EE142" i="7"/>
  <c r="EE132" i="7"/>
  <c r="EE130" i="7"/>
  <c r="EE145" i="7"/>
  <c r="FD9" i="6"/>
  <c r="FD10" i="6" s="1"/>
  <c r="FD43" i="6" s="1"/>
  <c r="FC52" i="6"/>
  <c r="EE58" i="7"/>
  <c r="EE55" i="7"/>
  <c r="EE43" i="7"/>
  <c r="EE39" i="7"/>
  <c r="EE34" i="7"/>
  <c r="EE32" i="7"/>
  <c r="EE30" i="7"/>
  <c r="EE147" i="7"/>
  <c r="EE46" i="7"/>
  <c r="EE49" i="7"/>
  <c r="EE16" i="7"/>
  <c r="EE17" i="7"/>
  <c r="EE19" i="7"/>
  <c r="EE18" i="7"/>
  <c r="EE21" i="7"/>
  <c r="EE22" i="7"/>
  <c r="EE23" i="7"/>
  <c r="EE20" i="7"/>
  <c r="EE24" i="7"/>
  <c r="EE25" i="7"/>
  <c r="ED15" i="7"/>
  <c r="EE13" i="7"/>
  <c r="DK8" i="6"/>
  <c r="DK1" i="6"/>
  <c r="EF9" i="7"/>
  <c r="EF10" i="7" s="1"/>
  <c r="EE8" i="7"/>
  <c r="EE1" i="7"/>
  <c r="EF172" i="7" l="1"/>
  <c r="EF153" i="7"/>
  <c r="EF166" i="7"/>
  <c r="EF170" i="7"/>
  <c r="EF157" i="7"/>
  <c r="EF151" i="7"/>
  <c r="FD54" i="6"/>
  <c r="EE155" i="7"/>
  <c r="EE159" i="7" s="1"/>
  <c r="EF149" i="7"/>
  <c r="EF140" i="7"/>
  <c r="EE134" i="7"/>
  <c r="EF141" i="7"/>
  <c r="EF142" i="7"/>
  <c r="EF132" i="7"/>
  <c r="EF130" i="7"/>
  <c r="EF145" i="7"/>
  <c r="FE9" i="6"/>
  <c r="FE10" i="6" s="1"/>
  <c r="FE43" i="6" s="1"/>
  <c r="FD52" i="6"/>
  <c r="EF58" i="7"/>
  <c r="EF55" i="7"/>
  <c r="EF43" i="7"/>
  <c r="EF39" i="7"/>
  <c r="EF34" i="7"/>
  <c r="EF32" i="7"/>
  <c r="EF30" i="7"/>
  <c r="EF147" i="7"/>
  <c r="EF46" i="7"/>
  <c r="EF49" i="7"/>
  <c r="EE15" i="7"/>
  <c r="EF16" i="7"/>
  <c r="EF17" i="7"/>
  <c r="EF20" i="7"/>
  <c r="EF18" i="7"/>
  <c r="EF21" i="7"/>
  <c r="EF22" i="7"/>
  <c r="EF19" i="7"/>
  <c r="EF23" i="7"/>
  <c r="EF24" i="7"/>
  <c r="EF25" i="7"/>
  <c r="EF13" i="7"/>
  <c r="EG9" i="7"/>
  <c r="EG10" i="7" s="1"/>
  <c r="EF8" i="7"/>
  <c r="EF1" i="7"/>
  <c r="EG172" i="7" l="1"/>
  <c r="EG153" i="7"/>
  <c r="EG166" i="7"/>
  <c r="EG170" i="7"/>
  <c r="EG157" i="7"/>
  <c r="EG151" i="7"/>
  <c r="FE54" i="6"/>
  <c r="EF155" i="7"/>
  <c r="EF159" i="7" s="1"/>
  <c r="EG149" i="7"/>
  <c r="EG140" i="7"/>
  <c r="EF134" i="7"/>
  <c r="EG141" i="7"/>
  <c r="EG142" i="7"/>
  <c r="EG132" i="7"/>
  <c r="EG130" i="7"/>
  <c r="EG145" i="7"/>
  <c r="FF9" i="6"/>
  <c r="FF10" i="6" s="1"/>
  <c r="FF43" i="6" s="1"/>
  <c r="FE52" i="6"/>
  <c r="EG58" i="7"/>
  <c r="EG55" i="7"/>
  <c r="EG43" i="7"/>
  <c r="EG39" i="7"/>
  <c r="EG34" i="7"/>
  <c r="EG32" i="7"/>
  <c r="EG30" i="7"/>
  <c r="EG147" i="7"/>
  <c r="EG46" i="7"/>
  <c r="EG49" i="7"/>
  <c r="EF15" i="7"/>
  <c r="EG16" i="7"/>
  <c r="EG17" i="7"/>
  <c r="EG18" i="7"/>
  <c r="EG20" i="7"/>
  <c r="EG21" i="7"/>
  <c r="EG22" i="7"/>
  <c r="EG19" i="7"/>
  <c r="EG23" i="7"/>
  <c r="EG24" i="7"/>
  <c r="EG25" i="7"/>
  <c r="EG13" i="7"/>
  <c r="DL1" i="6"/>
  <c r="DL8" i="6"/>
  <c r="EH9" i="7"/>
  <c r="EH10" i="7" s="1"/>
  <c r="EG8" i="7"/>
  <c r="EG1" i="7"/>
  <c r="EH172" i="7" l="1"/>
  <c r="EH153" i="7"/>
  <c r="EH166" i="7"/>
  <c r="EH170" i="7"/>
  <c r="EH157" i="7"/>
  <c r="EH151" i="7"/>
  <c r="FF54" i="6"/>
  <c r="EG155" i="7"/>
  <c r="EG159" i="7" s="1"/>
  <c r="EH149" i="7"/>
  <c r="EH140" i="7"/>
  <c r="EG134" i="7"/>
  <c r="EH141" i="7"/>
  <c r="EH142" i="7"/>
  <c r="EH132" i="7"/>
  <c r="EH130" i="7"/>
  <c r="EH145" i="7"/>
  <c r="FG9" i="6"/>
  <c r="FG10" i="6" s="1"/>
  <c r="FG43" i="6" s="1"/>
  <c r="FF52" i="6"/>
  <c r="EH55" i="7"/>
  <c r="EH58" i="7"/>
  <c r="EH43" i="7"/>
  <c r="EH34" i="7"/>
  <c r="EH39" i="7"/>
  <c r="EH32" i="7"/>
  <c r="EH30" i="7"/>
  <c r="EH147" i="7"/>
  <c r="EH46" i="7"/>
  <c r="EH49" i="7"/>
  <c r="EG15" i="7"/>
  <c r="EH16" i="7"/>
  <c r="EH19" i="7"/>
  <c r="EH17" i="7"/>
  <c r="EH20" i="7"/>
  <c r="EH23" i="7"/>
  <c r="EH21" i="7"/>
  <c r="EH22" i="7"/>
  <c r="EH25" i="7"/>
  <c r="EH18" i="7"/>
  <c r="EH24" i="7"/>
  <c r="EH13" i="7"/>
  <c r="EI9" i="7"/>
  <c r="EI10" i="7" s="1"/>
  <c r="EH1" i="7"/>
  <c r="EH8" i="7"/>
  <c r="EI172" i="7" l="1"/>
  <c r="EI153" i="7"/>
  <c r="EI166" i="7"/>
  <c r="EI170" i="7"/>
  <c r="EI157" i="7"/>
  <c r="EI151" i="7"/>
  <c r="FG54" i="6"/>
  <c r="EH155" i="7"/>
  <c r="EH159" i="7" s="1"/>
  <c r="EI149" i="7"/>
  <c r="EI140" i="7"/>
  <c r="EH134" i="7"/>
  <c r="EI141" i="7"/>
  <c r="EI142" i="7"/>
  <c r="EI132" i="7"/>
  <c r="EI130" i="7"/>
  <c r="EI145" i="7"/>
  <c r="FH9" i="6"/>
  <c r="FH10" i="6" s="1"/>
  <c r="FH43" i="6" s="1"/>
  <c r="FG52" i="6"/>
  <c r="EI55" i="7"/>
  <c r="EI58" i="7"/>
  <c r="EI43" i="7"/>
  <c r="EI39" i="7"/>
  <c r="EI34" i="7"/>
  <c r="EI32" i="7"/>
  <c r="EI30" i="7"/>
  <c r="EI147" i="7"/>
  <c r="EI46" i="7"/>
  <c r="EI49" i="7"/>
  <c r="EH15" i="7"/>
  <c r="EI16" i="7"/>
  <c r="EI17" i="7"/>
  <c r="EI18" i="7"/>
  <c r="EI21" i="7"/>
  <c r="EI19" i="7"/>
  <c r="EI20" i="7"/>
  <c r="EI23" i="7"/>
  <c r="EI22" i="7"/>
  <c r="EI24" i="7"/>
  <c r="EI25" i="7"/>
  <c r="EI13" i="7"/>
  <c r="DM8" i="6"/>
  <c r="DM1" i="6"/>
  <c r="EJ9" i="7"/>
  <c r="EJ10" i="7" s="1"/>
  <c r="EI1" i="7"/>
  <c r="EI8" i="7"/>
  <c r="EJ172" i="7" l="1"/>
  <c r="EJ153" i="7"/>
  <c r="EJ166" i="7"/>
  <c r="EJ170" i="7"/>
  <c r="EJ157" i="7"/>
  <c r="EJ151" i="7"/>
  <c r="FH54" i="6"/>
  <c r="EI155" i="7"/>
  <c r="EI159" i="7" s="1"/>
  <c r="EJ149" i="7"/>
  <c r="EJ140" i="7"/>
  <c r="EI134" i="7"/>
  <c r="EJ142" i="7"/>
  <c r="EJ141" i="7"/>
  <c r="EJ130" i="7"/>
  <c r="EJ132" i="7"/>
  <c r="EJ145" i="7"/>
  <c r="FI9" i="6"/>
  <c r="FI10" i="6" s="1"/>
  <c r="FI43" i="6" s="1"/>
  <c r="FH52" i="6"/>
  <c r="EJ55" i="7"/>
  <c r="EJ58" i="7"/>
  <c r="EJ34" i="7"/>
  <c r="EJ43" i="7"/>
  <c r="EJ39" i="7"/>
  <c r="EJ32" i="7"/>
  <c r="EJ30" i="7"/>
  <c r="EJ147" i="7"/>
  <c r="EJ46" i="7"/>
  <c r="EJ49" i="7"/>
  <c r="EI15" i="7"/>
  <c r="EJ17" i="7"/>
  <c r="EJ18" i="7"/>
  <c r="EJ16" i="7"/>
  <c r="EJ22" i="7"/>
  <c r="EJ20" i="7"/>
  <c r="EJ23" i="7"/>
  <c r="EJ21" i="7"/>
  <c r="EJ25" i="7"/>
  <c r="EJ24" i="7"/>
  <c r="EJ19" i="7"/>
  <c r="EJ13" i="7"/>
  <c r="EK9" i="7"/>
  <c r="EK10" i="7" s="1"/>
  <c r="EJ1" i="7"/>
  <c r="EJ8" i="7"/>
  <c r="EK172" i="7" l="1"/>
  <c r="EK153" i="7"/>
  <c r="EK166" i="7"/>
  <c r="EK170" i="7"/>
  <c r="EK157" i="7"/>
  <c r="EK151" i="7"/>
  <c r="FI54" i="6"/>
  <c r="EJ155" i="7"/>
  <c r="EJ159" i="7" s="1"/>
  <c r="EK149" i="7"/>
  <c r="EK140" i="7"/>
  <c r="EJ134" i="7"/>
  <c r="EK142" i="7"/>
  <c r="EK141" i="7"/>
  <c r="EK130" i="7"/>
  <c r="EK132" i="7"/>
  <c r="EK145" i="7"/>
  <c r="FJ9" i="6"/>
  <c r="FJ10" i="6" s="1"/>
  <c r="FJ43" i="6" s="1"/>
  <c r="FI52" i="6"/>
  <c r="EK55" i="7"/>
  <c r="EK58" i="7"/>
  <c r="EK39" i="7"/>
  <c r="EK43" i="7"/>
  <c r="EK34" i="7"/>
  <c r="EK32" i="7"/>
  <c r="EK30" i="7"/>
  <c r="EK147" i="7"/>
  <c r="EK46" i="7"/>
  <c r="EK49" i="7"/>
  <c r="EJ15" i="7"/>
  <c r="EK17" i="7"/>
  <c r="EK16" i="7"/>
  <c r="EK19" i="7"/>
  <c r="EK20" i="7"/>
  <c r="EK18" i="7"/>
  <c r="EK22" i="7"/>
  <c r="EK23" i="7"/>
  <c r="EK21" i="7"/>
  <c r="EK25" i="7"/>
  <c r="EK24" i="7"/>
  <c r="EK13" i="7"/>
  <c r="DN1" i="6"/>
  <c r="DN8" i="6"/>
  <c r="EL9" i="7"/>
  <c r="EL10" i="7" s="1"/>
  <c r="EK8" i="7"/>
  <c r="EK1" i="7"/>
  <c r="EL172" i="7" l="1"/>
  <c r="EL153" i="7"/>
  <c r="EL166" i="7"/>
  <c r="EL170" i="7"/>
  <c r="EL157" i="7"/>
  <c r="EL151" i="7"/>
  <c r="FJ54" i="6"/>
  <c r="EK155" i="7"/>
  <c r="EK159" i="7" s="1"/>
  <c r="EL149" i="7"/>
  <c r="EL140" i="7"/>
  <c r="EK134" i="7"/>
  <c r="EL141" i="7"/>
  <c r="EL142" i="7"/>
  <c r="EL130" i="7"/>
  <c r="EL132" i="7"/>
  <c r="EL145" i="7"/>
  <c r="FK9" i="6"/>
  <c r="FK10" i="6" s="1"/>
  <c r="FK43" i="6" s="1"/>
  <c r="FJ52" i="6"/>
  <c r="EL58" i="7"/>
  <c r="EL55" i="7"/>
  <c r="EL43" i="7"/>
  <c r="EL39" i="7"/>
  <c r="EL34" i="7"/>
  <c r="EL32" i="7"/>
  <c r="EL30" i="7"/>
  <c r="EL147" i="7"/>
  <c r="EL46" i="7"/>
  <c r="EL49" i="7"/>
  <c r="EK15" i="7"/>
  <c r="EL16" i="7"/>
  <c r="EL17" i="7"/>
  <c r="EL18" i="7"/>
  <c r="EL19" i="7"/>
  <c r="EL22" i="7"/>
  <c r="EL20" i="7"/>
  <c r="EL23" i="7"/>
  <c r="EL21" i="7"/>
  <c r="EL24" i="7"/>
  <c r="EL25" i="7"/>
  <c r="EL13" i="7"/>
  <c r="EM9" i="7"/>
  <c r="EM10" i="7" s="1"/>
  <c r="EL1" i="7"/>
  <c r="EL8" i="7"/>
  <c r="EM172" i="7" l="1"/>
  <c r="EM153" i="7"/>
  <c r="EM166" i="7"/>
  <c r="EM170" i="7"/>
  <c r="EM157" i="7"/>
  <c r="EM151" i="7"/>
  <c r="FK54" i="6"/>
  <c r="EL155" i="7"/>
  <c r="EL159" i="7" s="1"/>
  <c r="EM149" i="7"/>
  <c r="EM140" i="7"/>
  <c r="EL134" i="7"/>
  <c r="EM141" i="7"/>
  <c r="EM142" i="7"/>
  <c r="EM132" i="7"/>
  <c r="EM130" i="7"/>
  <c r="EM145" i="7"/>
  <c r="FL9" i="6"/>
  <c r="FL10" i="6" s="1"/>
  <c r="FL43" i="6" s="1"/>
  <c r="FK52" i="6"/>
  <c r="EM58" i="7"/>
  <c r="EM55" i="7"/>
  <c r="EM43" i="7"/>
  <c r="EM39" i="7"/>
  <c r="EM34" i="7"/>
  <c r="EM32" i="7"/>
  <c r="EM30" i="7"/>
  <c r="EM147" i="7"/>
  <c r="EM46" i="7"/>
  <c r="EM49" i="7"/>
  <c r="EL15" i="7"/>
  <c r="EM16" i="7"/>
  <c r="EM17" i="7"/>
  <c r="EM19" i="7"/>
  <c r="EM21" i="7"/>
  <c r="EM18" i="7"/>
  <c r="EM22" i="7"/>
  <c r="EM20" i="7"/>
  <c r="EM23" i="7"/>
  <c r="EM24" i="7"/>
  <c r="EM25" i="7"/>
  <c r="EM13" i="7"/>
  <c r="DO8" i="6"/>
  <c r="DO1" i="6"/>
  <c r="EN9" i="7"/>
  <c r="EN10" i="7" s="1"/>
  <c r="EM8" i="7"/>
  <c r="EM1" i="7"/>
  <c r="EN172" i="7" l="1"/>
  <c r="EN153" i="7"/>
  <c r="EN166" i="7"/>
  <c r="EN170" i="7"/>
  <c r="EN157" i="7"/>
  <c r="EN151" i="7"/>
  <c r="FL54" i="6"/>
  <c r="EM155" i="7"/>
  <c r="EM159" i="7" s="1"/>
  <c r="EN149" i="7"/>
  <c r="EN140" i="7"/>
  <c r="EM134" i="7"/>
  <c r="EN141" i="7"/>
  <c r="EN142" i="7"/>
  <c r="EN132" i="7"/>
  <c r="EN130" i="7"/>
  <c r="EN145" i="7"/>
  <c r="FM9" i="6"/>
  <c r="FM10" i="6" s="1"/>
  <c r="FM43" i="6" s="1"/>
  <c r="FL52" i="6"/>
  <c r="EN58" i="7"/>
  <c r="EN55" i="7"/>
  <c r="EN43" i="7"/>
  <c r="EN39" i="7"/>
  <c r="EN34" i="7"/>
  <c r="EN32" i="7"/>
  <c r="EN30" i="7"/>
  <c r="EN147" i="7"/>
  <c r="EN46" i="7"/>
  <c r="EN49" i="7"/>
  <c r="EM15" i="7"/>
  <c r="EN16" i="7"/>
  <c r="EN17" i="7"/>
  <c r="EN20" i="7"/>
  <c r="EN19" i="7"/>
  <c r="EN18" i="7"/>
  <c r="EN22" i="7"/>
  <c r="EN21" i="7"/>
  <c r="EN23" i="7"/>
  <c r="EN24" i="7"/>
  <c r="EN25" i="7"/>
  <c r="EN13" i="7"/>
  <c r="EO9" i="7"/>
  <c r="EO10" i="7" s="1"/>
  <c r="EN8" i="7"/>
  <c r="EN1" i="7"/>
  <c r="EO172" i="7" l="1"/>
  <c r="EO153" i="7"/>
  <c r="EO166" i="7"/>
  <c r="EO170" i="7"/>
  <c r="EO157" i="7"/>
  <c r="EO151" i="7"/>
  <c r="FM54" i="6"/>
  <c r="EN155" i="7"/>
  <c r="EN159" i="7" s="1"/>
  <c r="EO149" i="7"/>
  <c r="EO140" i="7"/>
  <c r="EN134" i="7"/>
  <c r="EO141" i="7"/>
  <c r="EO142" i="7"/>
  <c r="EO132" i="7"/>
  <c r="EO130" i="7"/>
  <c r="EO145" i="7"/>
  <c r="FN9" i="6"/>
  <c r="FN10" i="6" s="1"/>
  <c r="FN43" i="6" s="1"/>
  <c r="FM52" i="6"/>
  <c r="EO58" i="7"/>
  <c r="EO55" i="7"/>
  <c r="EO43" i="7"/>
  <c r="EO39" i="7"/>
  <c r="EO34" i="7"/>
  <c r="EO32" i="7"/>
  <c r="EO30" i="7"/>
  <c r="EO147" i="7"/>
  <c r="EO46" i="7"/>
  <c r="EO49" i="7"/>
  <c r="EO16" i="7"/>
  <c r="EO17" i="7"/>
  <c r="EO18" i="7"/>
  <c r="EO20" i="7"/>
  <c r="EO19" i="7"/>
  <c r="EO22" i="7"/>
  <c r="EO21" i="7"/>
  <c r="EO23" i="7"/>
  <c r="EO24" i="7"/>
  <c r="EO25" i="7"/>
  <c r="EN15" i="7"/>
  <c r="EO13" i="7"/>
  <c r="DP1" i="6"/>
  <c r="DP8" i="6"/>
  <c r="EP9" i="7"/>
  <c r="EP10" i="7" s="1"/>
  <c r="EO1" i="7"/>
  <c r="EO8" i="7"/>
  <c r="EP172" i="7" l="1"/>
  <c r="EP153" i="7"/>
  <c r="EP166" i="7"/>
  <c r="EP170" i="7"/>
  <c r="EP157" i="7"/>
  <c r="EP151" i="7"/>
  <c r="FN54" i="6"/>
  <c r="EO155" i="7"/>
  <c r="EO159" i="7" s="1"/>
  <c r="EP149" i="7"/>
  <c r="EP140" i="7"/>
  <c r="EO134" i="7"/>
  <c r="EP141" i="7"/>
  <c r="EP142" i="7"/>
  <c r="EP132" i="7"/>
  <c r="EP130" i="7"/>
  <c r="EP145" i="7"/>
  <c r="FO9" i="6"/>
  <c r="FO10" i="6" s="1"/>
  <c r="FO43" i="6" s="1"/>
  <c r="FN52" i="6"/>
  <c r="EP55" i="7"/>
  <c r="EP58" i="7"/>
  <c r="EP43" i="7"/>
  <c r="EP39" i="7"/>
  <c r="EP34" i="7"/>
  <c r="EP32" i="7"/>
  <c r="EP30" i="7"/>
  <c r="EP147" i="7"/>
  <c r="EP46" i="7"/>
  <c r="EP49" i="7"/>
  <c r="EO15" i="7"/>
  <c r="EP16" i="7"/>
  <c r="EP18" i="7"/>
  <c r="EP19" i="7"/>
  <c r="EP21" i="7"/>
  <c r="EP23" i="7"/>
  <c r="EP17" i="7"/>
  <c r="EP20" i="7"/>
  <c r="EP22" i="7"/>
  <c r="EP24" i="7"/>
  <c r="EP25" i="7"/>
  <c r="EP13" i="7"/>
  <c r="EQ9" i="7"/>
  <c r="EQ10" i="7" s="1"/>
  <c r="EP1" i="7"/>
  <c r="EP8" i="7"/>
  <c r="EQ172" i="7" l="1"/>
  <c r="EQ153" i="7"/>
  <c r="EQ166" i="7"/>
  <c r="EQ170" i="7"/>
  <c r="EQ157" i="7"/>
  <c r="EQ151" i="7"/>
  <c r="FO54" i="6"/>
  <c r="EP155" i="7"/>
  <c r="EP159" i="7" s="1"/>
  <c r="EQ149" i="7"/>
  <c r="EQ140" i="7"/>
  <c r="EP134" i="7"/>
  <c r="EQ141" i="7"/>
  <c r="EQ142" i="7"/>
  <c r="EQ132" i="7"/>
  <c r="EQ130" i="7"/>
  <c r="EQ145" i="7"/>
  <c r="FP9" i="6"/>
  <c r="FP10" i="6" s="1"/>
  <c r="FP43" i="6" s="1"/>
  <c r="FO52" i="6"/>
  <c r="EQ55" i="7"/>
  <c r="EQ58" i="7"/>
  <c r="EQ43" i="7"/>
  <c r="EQ39" i="7"/>
  <c r="EQ34" i="7"/>
  <c r="EQ32" i="7"/>
  <c r="EQ30" i="7"/>
  <c r="EQ147" i="7"/>
  <c r="EQ46" i="7"/>
  <c r="EQ49" i="7"/>
  <c r="EQ16" i="7"/>
  <c r="EQ17" i="7"/>
  <c r="EQ21" i="7"/>
  <c r="EQ18" i="7"/>
  <c r="EQ19" i="7"/>
  <c r="EQ23" i="7"/>
  <c r="EQ20" i="7"/>
  <c r="EQ24" i="7"/>
  <c r="EQ22" i="7"/>
  <c r="EQ25" i="7"/>
  <c r="EP15" i="7"/>
  <c r="EQ13" i="7"/>
  <c r="DQ1" i="6"/>
  <c r="DQ8" i="6"/>
  <c r="ER9" i="7"/>
  <c r="ER10" i="7" s="1"/>
  <c r="EQ1" i="7"/>
  <c r="EQ8" i="7"/>
  <c r="ER172" i="7" l="1"/>
  <c r="ER153" i="7"/>
  <c r="ER166" i="7"/>
  <c r="ER170" i="7"/>
  <c r="ER157" i="7"/>
  <c r="ER151" i="7"/>
  <c r="FP54" i="6"/>
  <c r="EQ155" i="7"/>
  <c r="EQ159" i="7" s="1"/>
  <c r="ER149" i="7"/>
  <c r="ER140" i="7"/>
  <c r="EQ134" i="7"/>
  <c r="ER142" i="7"/>
  <c r="ER141" i="7"/>
  <c r="ER130" i="7"/>
  <c r="ER132" i="7"/>
  <c r="ER145" i="7"/>
  <c r="FQ9" i="6"/>
  <c r="FQ10" i="6" s="1"/>
  <c r="FQ43" i="6" s="1"/>
  <c r="FP52" i="6"/>
  <c r="ER55" i="7"/>
  <c r="ER58" i="7"/>
  <c r="ER39" i="7"/>
  <c r="ER34" i="7"/>
  <c r="ER43" i="7"/>
  <c r="ER32" i="7"/>
  <c r="ER30" i="7"/>
  <c r="ER147" i="7"/>
  <c r="ER46" i="7"/>
  <c r="ER49" i="7"/>
  <c r="EQ15" i="7"/>
  <c r="ER17" i="7"/>
  <c r="ER18" i="7"/>
  <c r="ER16" i="7"/>
  <c r="ER22" i="7"/>
  <c r="ER21" i="7"/>
  <c r="ER23" i="7"/>
  <c r="ER19" i="7"/>
  <c r="ER25" i="7"/>
  <c r="ER20" i="7"/>
  <c r="ER24" i="7"/>
  <c r="ER13" i="7"/>
  <c r="ES9" i="7"/>
  <c r="ES10" i="7" s="1"/>
  <c r="ER8" i="7"/>
  <c r="ER1" i="7"/>
  <c r="ES172" i="7" l="1"/>
  <c r="ES153" i="7"/>
  <c r="ES166" i="7"/>
  <c r="ES170" i="7"/>
  <c r="ES157" i="7"/>
  <c r="ES151" i="7"/>
  <c r="FQ54" i="6"/>
  <c r="ER155" i="7"/>
  <c r="ER159" i="7" s="1"/>
  <c r="ES149" i="7"/>
  <c r="ES140" i="7"/>
  <c r="ER134" i="7"/>
  <c r="ES142" i="7"/>
  <c r="ES141" i="7"/>
  <c r="ES130" i="7"/>
  <c r="ES132" i="7"/>
  <c r="ES145" i="7"/>
  <c r="FR9" i="6"/>
  <c r="FR10" i="6" s="1"/>
  <c r="FR43" i="6" s="1"/>
  <c r="FQ52" i="6"/>
  <c r="ES55" i="7"/>
  <c r="ES58" i="7"/>
  <c r="ES39" i="7"/>
  <c r="ES43" i="7"/>
  <c r="ES34" i="7"/>
  <c r="ES32" i="7"/>
  <c r="ES30" i="7"/>
  <c r="ES147" i="7"/>
  <c r="ES46" i="7"/>
  <c r="ES49" i="7"/>
  <c r="ES17" i="7"/>
  <c r="ES16" i="7"/>
  <c r="ES19" i="7"/>
  <c r="ES20" i="7"/>
  <c r="ES22" i="7"/>
  <c r="ES21" i="7"/>
  <c r="ES18" i="7"/>
  <c r="ES23" i="7"/>
  <c r="ES25" i="7"/>
  <c r="ES24" i="7"/>
  <c r="ER15" i="7"/>
  <c r="ES13" i="7"/>
  <c r="DR1" i="6"/>
  <c r="DR8" i="6"/>
  <c r="ET9" i="7"/>
  <c r="ET10" i="7" s="1"/>
  <c r="ES8" i="7"/>
  <c r="ES1" i="7"/>
  <c r="ET172" i="7" l="1"/>
  <c r="ET153" i="7"/>
  <c r="ET166" i="7"/>
  <c r="ET170" i="7"/>
  <c r="ET157" i="7"/>
  <c r="ET151" i="7"/>
  <c r="FR54" i="6"/>
  <c r="ES155" i="7"/>
  <c r="ES159" i="7" s="1"/>
  <c r="ET149" i="7"/>
  <c r="ET140" i="7"/>
  <c r="ES134" i="7"/>
  <c r="ET141" i="7"/>
  <c r="ET142" i="7"/>
  <c r="ET130" i="7"/>
  <c r="ET132" i="7"/>
  <c r="ET145" i="7"/>
  <c r="FS9" i="6"/>
  <c r="FS10" i="6" s="1"/>
  <c r="FS43" i="6" s="1"/>
  <c r="FR52" i="6"/>
  <c r="ET58" i="7"/>
  <c r="ET55" i="7"/>
  <c r="ET43" i="7"/>
  <c r="ET39" i="7"/>
  <c r="ET34" i="7"/>
  <c r="ET32" i="7"/>
  <c r="ET30" i="7"/>
  <c r="ET147" i="7"/>
  <c r="ET46" i="7"/>
  <c r="ET49" i="7"/>
  <c r="ES15" i="7"/>
  <c r="ET16" i="7"/>
  <c r="ET17" i="7"/>
  <c r="ET18" i="7"/>
  <c r="ET20" i="7"/>
  <c r="ET22" i="7"/>
  <c r="ET21" i="7"/>
  <c r="ET19" i="7"/>
  <c r="ET23" i="7"/>
  <c r="ET24" i="7"/>
  <c r="ET25" i="7"/>
  <c r="ET13" i="7"/>
  <c r="EU9" i="7"/>
  <c r="EU10" i="7" s="1"/>
  <c r="ET8" i="7"/>
  <c r="ET1" i="7"/>
  <c r="EU172" i="7" l="1"/>
  <c r="EU153" i="7"/>
  <c r="EU166" i="7"/>
  <c r="EU170" i="7"/>
  <c r="EU157" i="7"/>
  <c r="EU151" i="7"/>
  <c r="FS54" i="6"/>
  <c r="ET155" i="7"/>
  <c r="ET159" i="7" s="1"/>
  <c r="EU149" i="7"/>
  <c r="EU140" i="7"/>
  <c r="ET134" i="7"/>
  <c r="EU141" i="7"/>
  <c r="EU142" i="7"/>
  <c r="EU132" i="7"/>
  <c r="EU130" i="7"/>
  <c r="EU145" i="7"/>
  <c r="FT9" i="6"/>
  <c r="FT10" i="6" s="1"/>
  <c r="FT43" i="6" s="1"/>
  <c r="FS52" i="6"/>
  <c r="EU58" i="7"/>
  <c r="EU55" i="7"/>
  <c r="EU43" i="7"/>
  <c r="EU39" i="7"/>
  <c r="EU34" i="7"/>
  <c r="EU32" i="7"/>
  <c r="EU30" i="7"/>
  <c r="EU147" i="7"/>
  <c r="EU46" i="7"/>
  <c r="EU49" i="7"/>
  <c r="ET15" i="7"/>
  <c r="EU16" i="7"/>
  <c r="EU17" i="7"/>
  <c r="EU19" i="7"/>
  <c r="EU21" i="7"/>
  <c r="EU20" i="7"/>
  <c r="EU22" i="7"/>
  <c r="EU18" i="7"/>
  <c r="EU23" i="7"/>
  <c r="EU24" i="7"/>
  <c r="EU25" i="7"/>
  <c r="EU13" i="7"/>
  <c r="DS8" i="6"/>
  <c r="DS1" i="6"/>
  <c r="EV9" i="7"/>
  <c r="EV10" i="7" s="1"/>
  <c r="EU1" i="7"/>
  <c r="EU8" i="7"/>
  <c r="EV172" i="7" l="1"/>
  <c r="EV153" i="7"/>
  <c r="EV166" i="7"/>
  <c r="EV170" i="7"/>
  <c r="EV157" i="7"/>
  <c r="EV151" i="7"/>
  <c r="FT54" i="6"/>
  <c r="EU155" i="7"/>
  <c r="EU159" i="7" s="1"/>
  <c r="EV149" i="7"/>
  <c r="EV140" i="7"/>
  <c r="EU134" i="7"/>
  <c r="EV141" i="7"/>
  <c r="EV142" i="7"/>
  <c r="EV132" i="7"/>
  <c r="EV130" i="7"/>
  <c r="EV145" i="7"/>
  <c r="FU9" i="6"/>
  <c r="FU10" i="6" s="1"/>
  <c r="FU43" i="6" s="1"/>
  <c r="FT52" i="6"/>
  <c r="EV58" i="7"/>
  <c r="EV55" i="7"/>
  <c r="EV43" i="7"/>
  <c r="EV39" i="7"/>
  <c r="EV34" i="7"/>
  <c r="EV32" i="7"/>
  <c r="EV30" i="7"/>
  <c r="EV147" i="7"/>
  <c r="EV46" i="7"/>
  <c r="EV49" i="7"/>
  <c r="EU15" i="7"/>
  <c r="EV16" i="7"/>
  <c r="EV17" i="7"/>
  <c r="EV18" i="7"/>
  <c r="EV20" i="7"/>
  <c r="EV21" i="7"/>
  <c r="EV22" i="7"/>
  <c r="EV19" i="7"/>
  <c r="EV23" i="7"/>
  <c r="EV24" i="7"/>
  <c r="EV25" i="7"/>
  <c r="EV13" i="7"/>
  <c r="EW9" i="7"/>
  <c r="EW10" i="7" s="1"/>
  <c r="EV1" i="7"/>
  <c r="EV8" i="7"/>
  <c r="EW172" i="7" l="1"/>
  <c r="EW153" i="7"/>
  <c r="EW166" i="7"/>
  <c r="EW170" i="7"/>
  <c r="EW157" i="7"/>
  <c r="EW151" i="7"/>
  <c r="FU54" i="6"/>
  <c r="EV155" i="7"/>
  <c r="EV159" i="7" s="1"/>
  <c r="EW149" i="7"/>
  <c r="EW140" i="7"/>
  <c r="EV134" i="7"/>
  <c r="EW141" i="7"/>
  <c r="EW142" i="7"/>
  <c r="EW132" i="7"/>
  <c r="EW130" i="7"/>
  <c r="EW145" i="7"/>
  <c r="FV9" i="6"/>
  <c r="FV10" i="6" s="1"/>
  <c r="FV43" i="6" s="1"/>
  <c r="FU52" i="6"/>
  <c r="EW58" i="7"/>
  <c r="EW55" i="7"/>
  <c r="EW43" i="7"/>
  <c r="EW39" i="7"/>
  <c r="EW34" i="7"/>
  <c r="EW32" i="7"/>
  <c r="EW30" i="7"/>
  <c r="EW147" i="7"/>
  <c r="EW46" i="7"/>
  <c r="EW49" i="7"/>
  <c r="EV15" i="7"/>
  <c r="EW16" i="7"/>
  <c r="EW17" i="7"/>
  <c r="EW18" i="7"/>
  <c r="EW20" i="7"/>
  <c r="EW21" i="7"/>
  <c r="EW22" i="7"/>
  <c r="EW19" i="7"/>
  <c r="EW24" i="7"/>
  <c r="EW23" i="7"/>
  <c r="EW25" i="7"/>
  <c r="EW13" i="7"/>
  <c r="DT8" i="6"/>
  <c r="DT1" i="6"/>
  <c r="EX9" i="7"/>
  <c r="EX10" i="7" s="1"/>
  <c r="EW1" i="7"/>
  <c r="EW8" i="7"/>
  <c r="EX172" i="7" l="1"/>
  <c r="EX153" i="7"/>
  <c r="EX166" i="7"/>
  <c r="EX170" i="7"/>
  <c r="EX157" i="7"/>
  <c r="EX151" i="7"/>
  <c r="FV54" i="6"/>
  <c r="EW155" i="7"/>
  <c r="EW159" i="7" s="1"/>
  <c r="EX149" i="7"/>
  <c r="EX140" i="7"/>
  <c r="EW134" i="7"/>
  <c r="EX141" i="7"/>
  <c r="EX142" i="7"/>
  <c r="EX132" i="7"/>
  <c r="EX130" i="7"/>
  <c r="EX145" i="7"/>
  <c r="FW9" i="6"/>
  <c r="FW10" i="6" s="1"/>
  <c r="FW43" i="6" s="1"/>
  <c r="FV52" i="6"/>
  <c r="EX55" i="7"/>
  <c r="EX58" i="7"/>
  <c r="EX43" i="7"/>
  <c r="EX34" i="7"/>
  <c r="EX39" i="7"/>
  <c r="EX32" i="7"/>
  <c r="EX30" i="7"/>
  <c r="EX147" i="7"/>
  <c r="EX46" i="7"/>
  <c r="EX49" i="7"/>
  <c r="EX16" i="7"/>
  <c r="EX17" i="7"/>
  <c r="EX19" i="7"/>
  <c r="EX23" i="7"/>
  <c r="EX20" i="7"/>
  <c r="EX18" i="7"/>
  <c r="EX21" i="7"/>
  <c r="EX22" i="7"/>
  <c r="EX24" i="7"/>
  <c r="EX25" i="7"/>
  <c r="EW15" i="7"/>
  <c r="EX13" i="7"/>
  <c r="EY9" i="7"/>
  <c r="EY10" i="7" s="1"/>
  <c r="EX1" i="7"/>
  <c r="EX8" i="7"/>
  <c r="EY172" i="7" l="1"/>
  <c r="EY153" i="7"/>
  <c r="EY166" i="7"/>
  <c r="EY170" i="7"/>
  <c r="EY157" i="7"/>
  <c r="EY151" i="7"/>
  <c r="FW54" i="6"/>
  <c r="EX155" i="7"/>
  <c r="EX159" i="7" s="1"/>
  <c r="EY149" i="7"/>
  <c r="EY140" i="7"/>
  <c r="EX134" i="7"/>
  <c r="EY141" i="7"/>
  <c r="EY142" i="7"/>
  <c r="EY130" i="7"/>
  <c r="EY132" i="7"/>
  <c r="EY145" i="7"/>
  <c r="FX9" i="6"/>
  <c r="FX10" i="6" s="1"/>
  <c r="FX43" i="6" s="1"/>
  <c r="FW52" i="6"/>
  <c r="EY55" i="7"/>
  <c r="EY58" i="7"/>
  <c r="EY43" i="7"/>
  <c r="EY39" i="7"/>
  <c r="EY34" i="7"/>
  <c r="EY32" i="7"/>
  <c r="EY30" i="7"/>
  <c r="EY147" i="7"/>
  <c r="EY46" i="7"/>
  <c r="EY49" i="7"/>
  <c r="EX15" i="7"/>
  <c r="EY16" i="7"/>
  <c r="EY17" i="7"/>
  <c r="EY21" i="7"/>
  <c r="EY19" i="7"/>
  <c r="EY23" i="7"/>
  <c r="EY20" i="7"/>
  <c r="EY18" i="7"/>
  <c r="EY22" i="7"/>
  <c r="EY24" i="7"/>
  <c r="EY25" i="7"/>
  <c r="EY13" i="7"/>
  <c r="DU8" i="6"/>
  <c r="DU1" i="6"/>
  <c r="EZ9" i="7"/>
  <c r="EZ10" i="7" s="1"/>
  <c r="EY8" i="7"/>
  <c r="EY1" i="7"/>
  <c r="EZ172" i="7" l="1"/>
  <c r="EZ153" i="7"/>
  <c r="EZ166" i="7"/>
  <c r="EZ170" i="7"/>
  <c r="EZ157" i="7"/>
  <c r="EZ151" i="7"/>
  <c r="FX54" i="6"/>
  <c r="EY155" i="7"/>
  <c r="EY159" i="7" s="1"/>
  <c r="EZ149" i="7"/>
  <c r="EZ140" i="7"/>
  <c r="EY134" i="7"/>
  <c r="EZ142" i="7"/>
  <c r="EZ141" i="7"/>
  <c r="EZ130" i="7"/>
  <c r="EZ132" i="7"/>
  <c r="EZ145" i="7"/>
  <c r="FY9" i="6"/>
  <c r="FY10" i="6" s="1"/>
  <c r="FY43" i="6" s="1"/>
  <c r="FX52" i="6"/>
  <c r="EZ55" i="7"/>
  <c r="EZ58" i="7"/>
  <c r="EZ43" i="7"/>
  <c r="EZ34" i="7"/>
  <c r="EZ39" i="7"/>
  <c r="EZ32" i="7"/>
  <c r="EZ30" i="7"/>
  <c r="EZ147" i="7"/>
  <c r="EZ46" i="7"/>
  <c r="EZ49" i="7"/>
  <c r="EY15" i="7"/>
  <c r="EZ17" i="7"/>
  <c r="EZ18" i="7"/>
  <c r="EZ22" i="7"/>
  <c r="EZ23" i="7"/>
  <c r="EZ16" i="7"/>
  <c r="EZ20" i="7"/>
  <c r="EZ25" i="7"/>
  <c r="EZ19" i="7"/>
  <c r="EZ21" i="7"/>
  <c r="EZ24" i="7"/>
  <c r="EZ13" i="7"/>
  <c r="FA9" i="7"/>
  <c r="FA10" i="7" s="1"/>
  <c r="EZ1" i="7"/>
  <c r="EZ8" i="7"/>
  <c r="FA172" i="7" l="1"/>
  <c r="FA153" i="7"/>
  <c r="FA166" i="7"/>
  <c r="FA170" i="7"/>
  <c r="FA157" i="7"/>
  <c r="FA151" i="7"/>
  <c r="FY54" i="6"/>
  <c r="EZ155" i="7"/>
  <c r="EZ159" i="7" s="1"/>
  <c r="FA149" i="7"/>
  <c r="FA140" i="7"/>
  <c r="EZ134" i="7"/>
  <c r="FA141" i="7"/>
  <c r="FA142" i="7"/>
  <c r="FA130" i="7"/>
  <c r="FA132" i="7"/>
  <c r="FA145" i="7"/>
  <c r="FZ9" i="6"/>
  <c r="FZ10" i="6" s="1"/>
  <c r="FZ43" i="6" s="1"/>
  <c r="FY52" i="6"/>
  <c r="FA55" i="7"/>
  <c r="FA58" i="7"/>
  <c r="FA39" i="7"/>
  <c r="FA43" i="7"/>
  <c r="FA34" i="7"/>
  <c r="FA32" i="7"/>
  <c r="FA30" i="7"/>
  <c r="FA147" i="7"/>
  <c r="FA46" i="7"/>
  <c r="FA49" i="7"/>
  <c r="EZ15" i="7"/>
  <c r="FA16" i="7"/>
  <c r="FA19" i="7"/>
  <c r="FA17" i="7"/>
  <c r="FA20" i="7"/>
  <c r="FA18" i="7"/>
  <c r="FA21" i="7"/>
  <c r="FA22" i="7"/>
  <c r="FA23" i="7"/>
  <c r="FA25" i="7"/>
  <c r="FA24" i="7"/>
  <c r="FA13" i="7"/>
  <c r="DV1" i="6"/>
  <c r="DV8" i="6"/>
  <c r="FB9" i="7"/>
  <c r="FB10" i="7" s="1"/>
  <c r="FA8" i="7"/>
  <c r="FA1" i="7"/>
  <c r="FB172" i="7" l="1"/>
  <c r="FB153" i="7"/>
  <c r="FB166" i="7"/>
  <c r="FB170" i="7"/>
  <c r="FB157" i="7"/>
  <c r="FB151" i="7"/>
  <c r="FZ54" i="6"/>
  <c r="FA155" i="7"/>
  <c r="FA159" i="7" s="1"/>
  <c r="FB149" i="7"/>
  <c r="FB140" i="7"/>
  <c r="FA134" i="7"/>
  <c r="FB141" i="7"/>
  <c r="FB142" i="7"/>
  <c r="FB130" i="7"/>
  <c r="FB132" i="7"/>
  <c r="FB145" i="7"/>
  <c r="GA9" i="6"/>
  <c r="GA10" i="6" s="1"/>
  <c r="GA43" i="6" s="1"/>
  <c r="FZ52" i="6"/>
  <c r="FB58" i="7"/>
  <c r="FB55" i="7"/>
  <c r="FB43" i="7"/>
  <c r="FB39" i="7"/>
  <c r="FB34" i="7"/>
  <c r="FB32" i="7"/>
  <c r="FB30" i="7"/>
  <c r="FB147" i="7"/>
  <c r="FB46" i="7"/>
  <c r="FB49" i="7"/>
  <c r="FA15" i="7"/>
  <c r="FB16" i="7"/>
  <c r="FB17" i="7"/>
  <c r="FB18" i="7"/>
  <c r="FB19" i="7"/>
  <c r="FB21" i="7"/>
  <c r="FB22" i="7"/>
  <c r="FB23" i="7"/>
  <c r="FB20" i="7"/>
  <c r="FB24" i="7"/>
  <c r="FB25" i="7"/>
  <c r="FB13" i="7"/>
  <c r="FC9" i="7"/>
  <c r="FC10" i="7" s="1"/>
  <c r="FB1" i="7"/>
  <c r="FB8" i="7"/>
  <c r="FC172" i="7" l="1"/>
  <c r="FC153" i="7"/>
  <c r="FC166" i="7"/>
  <c r="FC170" i="7"/>
  <c r="FC157" i="7"/>
  <c r="FC151" i="7"/>
  <c r="GA54" i="6"/>
  <c r="FB155" i="7"/>
  <c r="FB159" i="7" s="1"/>
  <c r="FC149" i="7"/>
  <c r="FC140" i="7"/>
  <c r="FB134" i="7"/>
  <c r="FC141" i="7"/>
  <c r="FC142" i="7"/>
  <c r="FC132" i="7"/>
  <c r="FC130" i="7"/>
  <c r="FC145" i="7"/>
  <c r="GB9" i="6"/>
  <c r="GB10" i="6" s="1"/>
  <c r="GB43" i="6" s="1"/>
  <c r="GA52" i="6"/>
  <c r="FC58" i="7"/>
  <c r="FC55" i="7"/>
  <c r="FC43" i="7"/>
  <c r="FC39" i="7"/>
  <c r="FC34" i="7"/>
  <c r="FC32" i="7"/>
  <c r="FC30" i="7"/>
  <c r="FC147" i="7"/>
  <c r="FC46" i="7"/>
  <c r="FC49" i="7"/>
  <c r="FC16" i="7"/>
  <c r="FC17" i="7"/>
  <c r="FC19" i="7"/>
  <c r="FC21" i="7"/>
  <c r="FC22" i="7"/>
  <c r="FC23" i="7"/>
  <c r="FC20" i="7"/>
  <c r="FC24" i="7"/>
  <c r="FC25" i="7"/>
  <c r="FC18" i="7"/>
  <c r="FB15" i="7"/>
  <c r="FC13" i="7"/>
  <c r="DW1" i="6"/>
  <c r="DW8" i="6"/>
  <c r="FD9" i="7"/>
  <c r="FD10" i="7" s="1"/>
  <c r="FC8" i="7"/>
  <c r="FC1" i="7"/>
  <c r="FD172" i="7" l="1"/>
  <c r="FD153" i="7"/>
  <c r="FD166" i="7"/>
  <c r="FD170" i="7"/>
  <c r="FD157" i="7"/>
  <c r="FD151" i="7"/>
  <c r="GB54" i="6"/>
  <c r="FC155" i="7"/>
  <c r="FC159" i="7" s="1"/>
  <c r="FD149" i="7"/>
  <c r="FD140" i="7"/>
  <c r="FC134" i="7"/>
  <c r="FD141" i="7"/>
  <c r="FD142" i="7"/>
  <c r="FD132" i="7"/>
  <c r="FD130" i="7"/>
  <c r="FD145" i="7"/>
  <c r="GC9" i="6"/>
  <c r="GC10" i="6" s="1"/>
  <c r="GC43" i="6" s="1"/>
  <c r="GB52" i="6"/>
  <c r="FD58" i="7"/>
  <c r="FD55" i="7"/>
  <c r="FD43" i="7"/>
  <c r="FD39" i="7"/>
  <c r="FD34" i="7"/>
  <c r="FD32" i="7"/>
  <c r="FD30" i="7"/>
  <c r="FD147" i="7"/>
  <c r="FD46" i="7"/>
  <c r="FD49" i="7"/>
  <c r="FC15" i="7"/>
  <c r="FD16" i="7"/>
  <c r="FD17" i="7"/>
  <c r="FD18" i="7"/>
  <c r="FD20" i="7"/>
  <c r="FD19" i="7"/>
  <c r="FD21" i="7"/>
  <c r="FD22" i="7"/>
  <c r="FD23" i="7"/>
  <c r="FD24" i="7"/>
  <c r="FD25" i="7"/>
  <c r="FD13" i="7"/>
  <c r="FE9" i="7"/>
  <c r="FE10" i="7" s="1"/>
  <c r="FD8" i="7"/>
  <c r="FD1" i="7"/>
  <c r="FE172" i="7" l="1"/>
  <c r="FE153" i="7"/>
  <c r="FE166" i="7"/>
  <c r="FE170" i="7"/>
  <c r="FE157" i="7"/>
  <c r="FE151" i="7"/>
  <c r="GC54" i="6"/>
  <c r="FD155" i="7"/>
  <c r="FD159" i="7" s="1"/>
  <c r="FE149" i="7"/>
  <c r="FE140" i="7"/>
  <c r="FD134" i="7"/>
  <c r="FE141" i="7"/>
  <c r="FE142" i="7"/>
  <c r="FE132" i="7"/>
  <c r="FE130" i="7"/>
  <c r="FE145" i="7"/>
  <c r="GD9" i="6"/>
  <c r="GD10" i="6" s="1"/>
  <c r="GD43" i="6" s="1"/>
  <c r="GC52" i="6"/>
  <c r="FE58" i="7"/>
  <c r="FE55" i="7"/>
  <c r="FE43" i="7"/>
  <c r="FE39" i="7"/>
  <c r="FE34" i="7"/>
  <c r="FE32" i="7"/>
  <c r="FE30" i="7"/>
  <c r="FE147" i="7"/>
  <c r="FE46" i="7"/>
  <c r="FE49" i="7"/>
  <c r="FD15" i="7"/>
  <c r="FE16" i="7"/>
  <c r="FE18" i="7"/>
  <c r="FE17" i="7"/>
  <c r="FE20" i="7"/>
  <c r="FE19" i="7"/>
  <c r="FE21" i="7"/>
  <c r="FE22" i="7"/>
  <c r="FE24" i="7"/>
  <c r="FE23" i="7"/>
  <c r="FE25" i="7"/>
  <c r="FE13" i="7"/>
  <c r="DX1" i="6"/>
  <c r="DX8" i="6"/>
  <c r="FF9" i="7"/>
  <c r="FF10" i="7" s="1"/>
  <c r="FE8" i="7"/>
  <c r="FE1" i="7"/>
  <c r="FF172" i="7" l="1"/>
  <c r="FF153" i="7"/>
  <c r="FF166" i="7"/>
  <c r="FF170" i="7"/>
  <c r="FF157" i="7"/>
  <c r="FF151" i="7"/>
  <c r="GD54" i="6"/>
  <c r="FE155" i="7"/>
  <c r="FE159" i="7" s="1"/>
  <c r="FF149" i="7"/>
  <c r="FF140" i="7"/>
  <c r="FE134" i="7"/>
  <c r="FF141" i="7"/>
  <c r="FF142" i="7"/>
  <c r="FF132" i="7"/>
  <c r="FF130" i="7"/>
  <c r="FF145" i="7"/>
  <c r="GE9" i="6"/>
  <c r="GE10" i="6" s="1"/>
  <c r="GE43" i="6" s="1"/>
  <c r="GD52" i="6"/>
  <c r="FF55" i="7"/>
  <c r="FF58" i="7"/>
  <c r="FF43" i="7"/>
  <c r="FF34" i="7"/>
  <c r="FF39" i="7"/>
  <c r="FF32" i="7"/>
  <c r="FF30" i="7"/>
  <c r="FF147" i="7"/>
  <c r="FF46" i="7"/>
  <c r="FF49" i="7"/>
  <c r="FE15" i="7"/>
  <c r="FF16" i="7"/>
  <c r="FF17" i="7"/>
  <c r="FF19" i="7"/>
  <c r="FF18" i="7"/>
  <c r="FF23" i="7"/>
  <c r="FF21" i="7"/>
  <c r="FF22" i="7"/>
  <c r="FF20" i="7"/>
  <c r="FF24" i="7"/>
  <c r="FF25" i="7"/>
  <c r="FF13" i="7"/>
  <c r="FG9" i="7"/>
  <c r="FG10" i="7" s="1"/>
  <c r="FF1" i="7"/>
  <c r="FF8" i="7"/>
  <c r="FG172" i="7" l="1"/>
  <c r="FG153" i="7"/>
  <c r="FG166" i="7"/>
  <c r="FG170" i="7"/>
  <c r="FG157" i="7"/>
  <c r="FG151" i="7"/>
  <c r="GE54" i="6"/>
  <c r="FF155" i="7"/>
  <c r="FF159" i="7" s="1"/>
  <c r="FG149" i="7"/>
  <c r="FG140" i="7"/>
  <c r="FF134" i="7"/>
  <c r="FG141" i="7"/>
  <c r="FG142" i="7"/>
  <c r="FG130" i="7"/>
  <c r="FG132" i="7"/>
  <c r="FG145" i="7"/>
  <c r="GF9" i="6"/>
  <c r="GF10" i="6" s="1"/>
  <c r="GF43" i="6" s="1"/>
  <c r="GE52" i="6"/>
  <c r="FG55" i="7"/>
  <c r="FG58" i="7"/>
  <c r="FG43" i="7"/>
  <c r="FG39" i="7"/>
  <c r="FG34" i="7"/>
  <c r="FG32" i="7"/>
  <c r="FG30" i="7"/>
  <c r="FG147" i="7"/>
  <c r="FG46" i="7"/>
  <c r="FG49" i="7"/>
  <c r="FF15" i="7"/>
  <c r="FG16" i="7"/>
  <c r="FG17" i="7"/>
  <c r="FG18" i="7"/>
  <c r="FG21" i="7"/>
  <c r="FG19" i="7"/>
  <c r="FG20" i="7"/>
  <c r="FG23" i="7"/>
  <c r="FG22" i="7"/>
  <c r="FG24" i="7"/>
  <c r="FG25" i="7"/>
  <c r="FG13" i="7"/>
  <c r="DY1" i="6"/>
  <c r="DY8" i="6"/>
  <c r="FH9" i="7"/>
  <c r="FH10" i="7" s="1"/>
  <c r="FG8" i="7"/>
  <c r="FG1" i="7"/>
  <c r="FH172" i="7" l="1"/>
  <c r="FH153" i="7"/>
  <c r="FH166" i="7"/>
  <c r="FH170" i="7"/>
  <c r="FH157" i="7"/>
  <c r="FH151" i="7"/>
  <c r="GF54" i="6"/>
  <c r="FG155" i="7"/>
  <c r="FG159" i="7" s="1"/>
  <c r="FH149" i="7"/>
  <c r="FH140" i="7"/>
  <c r="FG134" i="7"/>
  <c r="FH142" i="7"/>
  <c r="FH141" i="7"/>
  <c r="FH130" i="7"/>
  <c r="FH132" i="7"/>
  <c r="FH145" i="7"/>
  <c r="GG9" i="6"/>
  <c r="GG10" i="6" s="1"/>
  <c r="GG43" i="6" s="1"/>
  <c r="GF52" i="6"/>
  <c r="FH55" i="7"/>
  <c r="FH58" i="7"/>
  <c r="FH39" i="7"/>
  <c r="FH43" i="7"/>
  <c r="FH34" i="7"/>
  <c r="FH32" i="7"/>
  <c r="FH30" i="7"/>
  <c r="FH147" i="7"/>
  <c r="FH46" i="7"/>
  <c r="FH49" i="7"/>
  <c r="FH17" i="7"/>
  <c r="FH18" i="7"/>
  <c r="FH16" i="7"/>
  <c r="FH22" i="7"/>
  <c r="FH20" i="7"/>
  <c r="FH23" i="7"/>
  <c r="FH19" i="7"/>
  <c r="FH21" i="7"/>
  <c r="FH25" i="7"/>
  <c r="FH24" i="7"/>
  <c r="FG15" i="7"/>
  <c r="FH13" i="7"/>
  <c r="FI9" i="7"/>
  <c r="FI10" i="7" s="1"/>
  <c r="FH1" i="7"/>
  <c r="FH8" i="7"/>
  <c r="FI172" i="7" l="1"/>
  <c r="FI153" i="7"/>
  <c r="FI166" i="7"/>
  <c r="FI170" i="7"/>
  <c r="FI157" i="7"/>
  <c r="FI151" i="7"/>
  <c r="GG54" i="6"/>
  <c r="FH155" i="7"/>
  <c r="FH159" i="7" s="1"/>
  <c r="FI149" i="7"/>
  <c r="FI140" i="7"/>
  <c r="FH134" i="7"/>
  <c r="FI141" i="7"/>
  <c r="FI142" i="7"/>
  <c r="FI130" i="7"/>
  <c r="FI132" i="7"/>
  <c r="FI145" i="7"/>
  <c r="GH9" i="6"/>
  <c r="GH10" i="6" s="1"/>
  <c r="GH43" i="6" s="1"/>
  <c r="GG52" i="6"/>
  <c r="FI55" i="7"/>
  <c r="FI58" i="7"/>
  <c r="FI39" i="7"/>
  <c r="FI43" i="7"/>
  <c r="FI34" i="7"/>
  <c r="FI32" i="7"/>
  <c r="FI30" i="7"/>
  <c r="FI147" i="7"/>
  <c r="FI46" i="7"/>
  <c r="FI49" i="7"/>
  <c r="FI16" i="7"/>
  <c r="FI19" i="7"/>
  <c r="FI20" i="7"/>
  <c r="FI18" i="7"/>
  <c r="FI22" i="7"/>
  <c r="FI23" i="7"/>
  <c r="FI17" i="7"/>
  <c r="FI21" i="7"/>
  <c r="FI25" i="7"/>
  <c r="FI24" i="7"/>
  <c r="FH15" i="7"/>
  <c r="FI13" i="7"/>
  <c r="DZ1" i="6"/>
  <c r="DZ8" i="6"/>
  <c r="FJ9" i="7"/>
  <c r="FJ10" i="7" s="1"/>
  <c r="FI1" i="7"/>
  <c r="FI8" i="7"/>
  <c r="FJ172" i="7" l="1"/>
  <c r="FJ153" i="7"/>
  <c r="FJ166" i="7"/>
  <c r="FJ170" i="7"/>
  <c r="FJ157" i="7"/>
  <c r="FJ151" i="7"/>
  <c r="GH54" i="6"/>
  <c r="FI155" i="7"/>
  <c r="FI159" i="7" s="1"/>
  <c r="FJ149" i="7"/>
  <c r="FJ140" i="7"/>
  <c r="FI134" i="7"/>
  <c r="FJ141" i="7"/>
  <c r="FJ142" i="7"/>
  <c r="FJ130" i="7"/>
  <c r="FJ132" i="7"/>
  <c r="FJ145" i="7"/>
  <c r="GI9" i="6"/>
  <c r="GI10" i="6" s="1"/>
  <c r="GI43" i="6" s="1"/>
  <c r="GH52" i="6"/>
  <c r="FJ58" i="7"/>
  <c r="FJ55" i="7"/>
  <c r="FJ43" i="7"/>
  <c r="FJ39" i="7"/>
  <c r="FJ34" i="7"/>
  <c r="FJ32" i="7"/>
  <c r="FJ30" i="7"/>
  <c r="FJ147" i="7"/>
  <c r="FJ46" i="7"/>
  <c r="FJ49" i="7"/>
  <c r="FI15" i="7"/>
  <c r="FJ16" i="7"/>
  <c r="FJ17" i="7"/>
  <c r="FJ18" i="7"/>
  <c r="FJ20" i="7"/>
  <c r="FJ22" i="7"/>
  <c r="FJ19" i="7"/>
  <c r="FJ23" i="7"/>
  <c r="FJ24" i="7"/>
  <c r="FJ25" i="7"/>
  <c r="FJ21" i="7"/>
  <c r="FJ13" i="7"/>
  <c r="FK9" i="7"/>
  <c r="FK10" i="7" s="1"/>
  <c r="FJ1" i="7"/>
  <c r="FJ8" i="7"/>
  <c r="FK172" i="7" l="1"/>
  <c r="FK153" i="7"/>
  <c r="FK166" i="7"/>
  <c r="FK170" i="7"/>
  <c r="FK157" i="7"/>
  <c r="FK151" i="7"/>
  <c r="GI54" i="6"/>
  <c r="FJ155" i="7"/>
  <c r="FJ159" i="7" s="1"/>
  <c r="FK149" i="7"/>
  <c r="FK140" i="7"/>
  <c r="FJ134" i="7"/>
  <c r="FK141" i="7"/>
  <c r="FK142" i="7"/>
  <c r="FK132" i="7"/>
  <c r="FK130" i="7"/>
  <c r="FK145" i="7"/>
  <c r="GJ9" i="6"/>
  <c r="GJ10" i="6" s="1"/>
  <c r="GJ43" i="6" s="1"/>
  <c r="GI52" i="6"/>
  <c r="FK58" i="7"/>
  <c r="FK55" i="7"/>
  <c r="FK43" i="7"/>
  <c r="FK39" i="7"/>
  <c r="FK34" i="7"/>
  <c r="FK32" i="7"/>
  <c r="FK30" i="7"/>
  <c r="FK147" i="7"/>
  <c r="FK46" i="7"/>
  <c r="FK49" i="7"/>
  <c r="FK16" i="7"/>
  <c r="FK17" i="7"/>
  <c r="FK19" i="7"/>
  <c r="FK18" i="7"/>
  <c r="FK21" i="7"/>
  <c r="FK20" i="7"/>
  <c r="FK22" i="7"/>
  <c r="FK23" i="7"/>
  <c r="FK24" i="7"/>
  <c r="FK25" i="7"/>
  <c r="FJ15" i="7"/>
  <c r="FK13" i="7"/>
  <c r="EA1" i="6"/>
  <c r="EA8" i="6"/>
  <c r="FL9" i="7"/>
  <c r="FL10" i="7" s="1"/>
  <c r="FK1" i="7"/>
  <c r="FK8" i="7"/>
  <c r="FL172" i="7" l="1"/>
  <c r="FL153" i="7"/>
  <c r="FL166" i="7"/>
  <c r="FL170" i="7"/>
  <c r="FL157" i="7"/>
  <c r="FL151" i="7"/>
  <c r="GJ54" i="6"/>
  <c r="FK155" i="7"/>
  <c r="FK159" i="7" s="1"/>
  <c r="FL149" i="7"/>
  <c r="FL140" i="7"/>
  <c r="FK134" i="7"/>
  <c r="FL141" i="7"/>
  <c r="FL142" i="7"/>
  <c r="FL132" i="7"/>
  <c r="FL130" i="7"/>
  <c r="FL145" i="7"/>
  <c r="GK9" i="6"/>
  <c r="GK10" i="6" s="1"/>
  <c r="GK43" i="6" s="1"/>
  <c r="GJ52" i="6"/>
  <c r="FL58" i="7"/>
  <c r="FL55" i="7"/>
  <c r="FL43" i="7"/>
  <c r="FL39" i="7"/>
  <c r="FL34" i="7"/>
  <c r="FL32" i="7"/>
  <c r="FL30" i="7"/>
  <c r="FL147" i="7"/>
  <c r="FL46" i="7"/>
  <c r="FL49" i="7"/>
  <c r="FK15" i="7"/>
  <c r="FL16" i="7"/>
  <c r="FL17" i="7"/>
  <c r="FL20" i="7"/>
  <c r="FL18" i="7"/>
  <c r="FL21" i="7"/>
  <c r="FL22" i="7"/>
  <c r="FL19" i="7"/>
  <c r="FL23" i="7"/>
  <c r="FL24" i="7"/>
  <c r="FL25" i="7"/>
  <c r="FL13" i="7"/>
  <c r="FM9" i="7"/>
  <c r="FM10" i="7" s="1"/>
  <c r="FL1" i="7"/>
  <c r="FL8" i="7"/>
  <c r="FM172" i="7" l="1"/>
  <c r="FM153" i="7"/>
  <c r="FM166" i="7"/>
  <c r="FM170" i="7"/>
  <c r="FM157" i="7"/>
  <c r="FM151" i="7"/>
  <c r="GK54" i="6"/>
  <c r="FL155" i="7"/>
  <c r="FL159" i="7" s="1"/>
  <c r="FM149" i="7"/>
  <c r="FM140" i="7"/>
  <c r="FL134" i="7"/>
  <c r="FM141" i="7"/>
  <c r="FM142" i="7"/>
  <c r="FM132" i="7"/>
  <c r="FM130" i="7"/>
  <c r="FM145" i="7"/>
  <c r="GL9" i="6"/>
  <c r="GL10" i="6" s="1"/>
  <c r="GL43" i="6" s="1"/>
  <c r="GK52" i="6"/>
  <c r="FM58" i="7"/>
  <c r="FM55" i="7"/>
  <c r="FM43" i="7"/>
  <c r="FM39" i="7"/>
  <c r="FM34" i="7"/>
  <c r="FM32" i="7"/>
  <c r="FM30" i="7"/>
  <c r="FM147" i="7"/>
  <c r="FM46" i="7"/>
  <c r="FM49" i="7"/>
  <c r="FM16" i="7"/>
  <c r="FM18" i="7"/>
  <c r="FM17" i="7"/>
  <c r="FM20" i="7"/>
  <c r="FM21" i="7"/>
  <c r="FM22" i="7"/>
  <c r="FM19" i="7"/>
  <c r="FM23" i="7"/>
  <c r="FM24" i="7"/>
  <c r="FM25" i="7"/>
  <c r="FL15" i="7"/>
  <c r="FM13" i="7"/>
  <c r="EB1" i="6"/>
  <c r="EB8" i="6"/>
  <c r="FN9" i="7"/>
  <c r="FN10" i="7" s="1"/>
  <c r="FM1" i="7"/>
  <c r="FM8" i="7"/>
  <c r="FN172" i="7" l="1"/>
  <c r="FN153" i="7"/>
  <c r="FN166" i="7"/>
  <c r="FN170" i="7"/>
  <c r="FN157" i="7"/>
  <c r="FN151" i="7"/>
  <c r="GL54" i="6"/>
  <c r="FM155" i="7"/>
  <c r="FM159" i="7" s="1"/>
  <c r="FN149" i="7"/>
  <c r="FN140" i="7"/>
  <c r="FM134" i="7"/>
  <c r="FN141" i="7"/>
  <c r="FN142" i="7"/>
  <c r="FN132" i="7"/>
  <c r="FN130" i="7"/>
  <c r="FN145" i="7"/>
  <c r="GM9" i="6"/>
  <c r="GM10" i="6" s="1"/>
  <c r="GM43" i="6" s="1"/>
  <c r="GL52" i="6"/>
  <c r="FN55" i="7"/>
  <c r="FN58" i="7"/>
  <c r="FN43" i="7"/>
  <c r="FN34" i="7"/>
  <c r="FN39" i="7"/>
  <c r="FN32" i="7"/>
  <c r="FN30" i="7"/>
  <c r="FN147" i="7"/>
  <c r="FN46" i="7"/>
  <c r="FN49" i="7"/>
  <c r="FM15" i="7"/>
  <c r="FN16" i="7"/>
  <c r="FN19" i="7"/>
  <c r="FN17" i="7"/>
  <c r="FN23" i="7"/>
  <c r="FN21" i="7"/>
  <c r="FN18" i="7"/>
  <c r="FN20" i="7"/>
  <c r="FN22" i="7"/>
  <c r="FN25" i="7"/>
  <c r="FN24" i="7"/>
  <c r="FN13" i="7"/>
  <c r="FO9" i="7"/>
  <c r="FO10" i="7" s="1"/>
  <c r="FN8" i="7"/>
  <c r="FN1" i="7"/>
  <c r="FO172" i="7" l="1"/>
  <c r="FO153" i="7"/>
  <c r="FO166" i="7"/>
  <c r="FO170" i="7"/>
  <c r="FO157" i="7"/>
  <c r="FO151" i="7"/>
  <c r="GM54" i="6"/>
  <c r="FN155" i="7"/>
  <c r="FN159" i="7" s="1"/>
  <c r="FO149" i="7"/>
  <c r="FO140" i="7"/>
  <c r="FN134" i="7"/>
  <c r="FO141" i="7"/>
  <c r="FO142" i="7"/>
  <c r="FO132" i="7"/>
  <c r="FO130" i="7"/>
  <c r="FO145" i="7"/>
  <c r="GN9" i="6"/>
  <c r="GN10" i="6" s="1"/>
  <c r="GN43" i="6" s="1"/>
  <c r="GM52" i="6"/>
  <c r="FO55" i="7"/>
  <c r="FO58" i="7"/>
  <c r="FO43" i="7"/>
  <c r="FO39" i="7"/>
  <c r="FO34" i="7"/>
  <c r="FO32" i="7"/>
  <c r="FO30" i="7"/>
  <c r="FO147" i="7"/>
  <c r="FO46" i="7"/>
  <c r="FO49" i="7"/>
  <c r="FN15" i="7"/>
  <c r="FO16" i="7"/>
  <c r="FO17" i="7"/>
  <c r="FO18" i="7"/>
  <c r="FO21" i="7"/>
  <c r="FO19" i="7"/>
  <c r="FO23" i="7"/>
  <c r="FO20" i="7"/>
  <c r="FO22" i="7"/>
  <c r="FO24" i="7"/>
  <c r="FO25" i="7"/>
  <c r="FO13" i="7"/>
  <c r="EC1" i="6"/>
  <c r="EC8" i="6"/>
  <c r="FP9" i="7"/>
  <c r="FP10" i="7" s="1"/>
  <c r="FO1" i="7"/>
  <c r="FO8" i="7"/>
  <c r="FP172" i="7" l="1"/>
  <c r="FP153" i="7"/>
  <c r="FP166" i="7"/>
  <c r="FP170" i="7"/>
  <c r="FP157" i="7"/>
  <c r="FP151" i="7"/>
  <c r="GN54" i="6"/>
  <c r="FO155" i="7"/>
  <c r="FO159" i="7" s="1"/>
  <c r="FP149" i="7"/>
  <c r="FP140" i="7"/>
  <c r="FO134" i="7"/>
  <c r="FP142" i="7"/>
  <c r="FP141" i="7"/>
  <c r="FP130" i="7"/>
  <c r="FP132" i="7"/>
  <c r="FP145" i="7"/>
  <c r="GO9" i="6"/>
  <c r="GO10" i="6" s="1"/>
  <c r="GO43" i="6" s="1"/>
  <c r="GN52" i="6"/>
  <c r="FP55" i="7"/>
  <c r="FP58" i="7"/>
  <c r="FP43" i="7"/>
  <c r="FP39" i="7"/>
  <c r="FP34" i="7"/>
  <c r="FP32" i="7"/>
  <c r="FP30" i="7"/>
  <c r="FP147" i="7"/>
  <c r="FP46" i="7"/>
  <c r="FP49" i="7"/>
  <c r="FO15" i="7"/>
  <c r="FP17" i="7"/>
  <c r="FP18" i="7"/>
  <c r="FP16" i="7"/>
  <c r="FP22" i="7"/>
  <c r="FP23" i="7"/>
  <c r="FP21" i="7"/>
  <c r="FP20" i="7"/>
  <c r="FP25" i="7"/>
  <c r="FP19" i="7"/>
  <c r="FP24" i="7"/>
  <c r="FP13" i="7"/>
  <c r="FQ9" i="7"/>
  <c r="FQ10" i="7" s="1"/>
  <c r="FP8" i="7"/>
  <c r="FP1" i="7"/>
  <c r="FQ172" i="7" l="1"/>
  <c r="FQ153" i="7"/>
  <c r="FQ166" i="7"/>
  <c r="FQ170" i="7"/>
  <c r="FQ157" i="7"/>
  <c r="FQ151" i="7"/>
  <c r="GO54" i="6"/>
  <c r="FP155" i="7"/>
  <c r="FP159" i="7" s="1"/>
  <c r="FQ149" i="7"/>
  <c r="FQ140" i="7"/>
  <c r="FP134" i="7"/>
  <c r="FQ142" i="7"/>
  <c r="FQ141" i="7"/>
  <c r="FQ130" i="7"/>
  <c r="FQ132" i="7"/>
  <c r="FQ145" i="7"/>
  <c r="GP9" i="6"/>
  <c r="GP10" i="6" s="1"/>
  <c r="GP43" i="6" s="1"/>
  <c r="GO52" i="6"/>
  <c r="FQ55" i="7"/>
  <c r="FQ58" i="7"/>
  <c r="FQ39" i="7"/>
  <c r="FQ43" i="7"/>
  <c r="FQ34" i="7"/>
  <c r="FQ32" i="7"/>
  <c r="FQ30" i="7"/>
  <c r="FQ147" i="7"/>
  <c r="FQ46" i="7"/>
  <c r="FQ49" i="7"/>
  <c r="FP15" i="7"/>
  <c r="FQ16" i="7"/>
  <c r="FQ19" i="7"/>
  <c r="FQ20" i="7"/>
  <c r="FQ22" i="7"/>
  <c r="FQ23" i="7"/>
  <c r="FQ18" i="7"/>
  <c r="FQ21" i="7"/>
  <c r="FQ25" i="7"/>
  <c r="FQ17" i="7"/>
  <c r="FQ24" i="7"/>
  <c r="FQ13" i="7"/>
  <c r="ED1" i="6"/>
  <c r="ED8" i="6"/>
  <c r="FR9" i="7"/>
  <c r="FR10" i="7" s="1"/>
  <c r="FQ1" i="7"/>
  <c r="FQ8" i="7"/>
  <c r="FR172" i="7" l="1"/>
  <c r="FR153" i="7"/>
  <c r="FR166" i="7"/>
  <c r="FR170" i="7"/>
  <c r="FR157" i="7"/>
  <c r="FR151" i="7"/>
  <c r="GP54" i="6"/>
  <c r="FQ155" i="7"/>
  <c r="FQ159" i="7" s="1"/>
  <c r="FR149" i="7"/>
  <c r="FR140" i="7"/>
  <c r="FQ134" i="7"/>
  <c r="FR141" i="7"/>
  <c r="FR142" i="7"/>
  <c r="FR130" i="7"/>
  <c r="FR132" i="7"/>
  <c r="FR145" i="7"/>
  <c r="GQ9" i="6"/>
  <c r="GQ10" i="6" s="1"/>
  <c r="GQ43" i="6" s="1"/>
  <c r="GP52" i="6"/>
  <c r="FR58" i="7"/>
  <c r="FR55" i="7"/>
  <c r="FR43" i="7"/>
  <c r="FR39" i="7"/>
  <c r="FR34" i="7"/>
  <c r="FR32" i="7"/>
  <c r="FR30" i="7"/>
  <c r="FR147" i="7"/>
  <c r="FR46" i="7"/>
  <c r="FR49" i="7"/>
  <c r="FQ15" i="7"/>
  <c r="FR16" i="7"/>
  <c r="FR17" i="7"/>
  <c r="FR18" i="7"/>
  <c r="FR19" i="7"/>
  <c r="FR22" i="7"/>
  <c r="FR23" i="7"/>
  <c r="FR21" i="7"/>
  <c r="FR24" i="7"/>
  <c r="FR25" i="7"/>
  <c r="FR20" i="7"/>
  <c r="FR13" i="7"/>
  <c r="FS9" i="7"/>
  <c r="FS10" i="7" s="1"/>
  <c r="FR1" i="7"/>
  <c r="FR8" i="7"/>
  <c r="FS172" i="7" l="1"/>
  <c r="FS153" i="7"/>
  <c r="FS166" i="7"/>
  <c r="FS170" i="7"/>
  <c r="FS157" i="7"/>
  <c r="FS151" i="7"/>
  <c r="GQ54" i="6"/>
  <c r="FR155" i="7"/>
  <c r="FR159" i="7" s="1"/>
  <c r="FS149" i="7"/>
  <c r="FS140" i="7"/>
  <c r="FR134" i="7"/>
  <c r="FS141" i="7"/>
  <c r="FS142" i="7"/>
  <c r="FS132" i="7"/>
  <c r="FS130" i="7"/>
  <c r="FS145" i="7"/>
  <c r="GR9" i="6"/>
  <c r="GR10" i="6" s="1"/>
  <c r="GR43" i="6" s="1"/>
  <c r="GQ52" i="6"/>
  <c r="FS58" i="7"/>
  <c r="FS55" i="7"/>
  <c r="FS43" i="7"/>
  <c r="FS39" i="7"/>
  <c r="FS34" i="7"/>
  <c r="FS32" i="7"/>
  <c r="FS30" i="7"/>
  <c r="FS147" i="7"/>
  <c r="FS46" i="7"/>
  <c r="FS49" i="7"/>
  <c r="FS16" i="7"/>
  <c r="FS17" i="7"/>
  <c r="FS19" i="7"/>
  <c r="FS21" i="7"/>
  <c r="FS20" i="7"/>
  <c r="FS22" i="7"/>
  <c r="FS18" i="7"/>
  <c r="FS23" i="7"/>
  <c r="FS24" i="7"/>
  <c r="FS25" i="7"/>
  <c r="FR15" i="7"/>
  <c r="FS13" i="7"/>
  <c r="EE1" i="6"/>
  <c r="EE8" i="6"/>
  <c r="FT9" i="7"/>
  <c r="FT10" i="7" s="1"/>
  <c r="FS8" i="7"/>
  <c r="FS1" i="7"/>
  <c r="FT172" i="7" l="1"/>
  <c r="FT153" i="7"/>
  <c r="FT166" i="7"/>
  <c r="FT170" i="7"/>
  <c r="FT157" i="7"/>
  <c r="FT151" i="7"/>
  <c r="GR54" i="6"/>
  <c r="FS155" i="7"/>
  <c r="FS159" i="7" s="1"/>
  <c r="FT149" i="7"/>
  <c r="FT140" i="7"/>
  <c r="FS134" i="7"/>
  <c r="FT141" i="7"/>
  <c r="FT142" i="7"/>
  <c r="FT132" i="7"/>
  <c r="FT130" i="7"/>
  <c r="FT145" i="7"/>
  <c r="GS9" i="6"/>
  <c r="GS10" i="6" s="1"/>
  <c r="GS43" i="6" s="1"/>
  <c r="GR52" i="6"/>
  <c r="FT58" i="7"/>
  <c r="FT55" i="7"/>
  <c r="FT43" i="7"/>
  <c r="FT39" i="7"/>
  <c r="FT34" i="7"/>
  <c r="FT32" i="7"/>
  <c r="FT30" i="7"/>
  <c r="FT147" i="7"/>
  <c r="FT46" i="7"/>
  <c r="FT49" i="7"/>
  <c r="FS15" i="7"/>
  <c r="FT16" i="7"/>
  <c r="FT17" i="7"/>
  <c r="FT20" i="7"/>
  <c r="FT19" i="7"/>
  <c r="FT22" i="7"/>
  <c r="FT18" i="7"/>
  <c r="FT21" i="7"/>
  <c r="FT23" i="7"/>
  <c r="FT24" i="7"/>
  <c r="FT25" i="7"/>
  <c r="FT13" i="7"/>
  <c r="FU9" i="7"/>
  <c r="FU10" i="7" s="1"/>
  <c r="FT8" i="7"/>
  <c r="FT1" i="7"/>
  <c r="FU172" i="7" l="1"/>
  <c r="FU153" i="7"/>
  <c r="FU166" i="7"/>
  <c r="FU170" i="7"/>
  <c r="FU157" i="7"/>
  <c r="FU151" i="7"/>
  <c r="GS54" i="6"/>
  <c r="FT155" i="7"/>
  <c r="FT159" i="7" s="1"/>
  <c r="FU149" i="7"/>
  <c r="FU140" i="7"/>
  <c r="FT134" i="7"/>
  <c r="FU141" i="7"/>
  <c r="FU142" i="7"/>
  <c r="FU132" i="7"/>
  <c r="FU130" i="7"/>
  <c r="FU145" i="7"/>
  <c r="GT9" i="6"/>
  <c r="GT10" i="6" s="1"/>
  <c r="GT43" i="6" s="1"/>
  <c r="GS52" i="6"/>
  <c r="FU58" i="7"/>
  <c r="FU55" i="7"/>
  <c r="FU43" i="7"/>
  <c r="FU39" i="7"/>
  <c r="FU34" i="7"/>
  <c r="FU32" i="7"/>
  <c r="FU30" i="7"/>
  <c r="FU147" i="7"/>
  <c r="FU46" i="7"/>
  <c r="FU49" i="7"/>
  <c r="FU16" i="7"/>
  <c r="FU18" i="7"/>
  <c r="FU17" i="7"/>
  <c r="FU20" i="7"/>
  <c r="FU19" i="7"/>
  <c r="FU22" i="7"/>
  <c r="FU24" i="7"/>
  <c r="FU21" i="7"/>
  <c r="FU25" i="7"/>
  <c r="FU23" i="7"/>
  <c r="FT15" i="7"/>
  <c r="FU13" i="7"/>
  <c r="EF8" i="6"/>
  <c r="EF1" i="6"/>
  <c r="FV9" i="7"/>
  <c r="FV10" i="7" s="1"/>
  <c r="FU1" i="7"/>
  <c r="FU8" i="7"/>
  <c r="FV172" i="7" l="1"/>
  <c r="FV153" i="7"/>
  <c r="FV166" i="7"/>
  <c r="FV170" i="7"/>
  <c r="FV157" i="7"/>
  <c r="FV151" i="7"/>
  <c r="GT54" i="6"/>
  <c r="FU155" i="7"/>
  <c r="FU159" i="7" s="1"/>
  <c r="FV149" i="7"/>
  <c r="FV140" i="7"/>
  <c r="FU134" i="7"/>
  <c r="FV141" i="7"/>
  <c r="FV142" i="7"/>
  <c r="FV132" i="7"/>
  <c r="FV130" i="7"/>
  <c r="FV145" i="7"/>
  <c r="GU9" i="6"/>
  <c r="GU10" i="6" s="1"/>
  <c r="GU43" i="6" s="1"/>
  <c r="GT52" i="6"/>
  <c r="FV55" i="7"/>
  <c r="FV58" i="7"/>
  <c r="FV43" i="7"/>
  <c r="FV34" i="7"/>
  <c r="FV39" i="7"/>
  <c r="FV32" i="7"/>
  <c r="FV30" i="7"/>
  <c r="FV147" i="7"/>
  <c r="FV46" i="7"/>
  <c r="FV49" i="7"/>
  <c r="FU15" i="7"/>
  <c r="FV16" i="7"/>
  <c r="FV17" i="7"/>
  <c r="FV18" i="7"/>
  <c r="FV19" i="7"/>
  <c r="FV21" i="7"/>
  <c r="FV23" i="7"/>
  <c r="FV20" i="7"/>
  <c r="FV22" i="7"/>
  <c r="FV25" i="7"/>
  <c r="FV24" i="7"/>
  <c r="FV13" i="7"/>
  <c r="FW9" i="7"/>
  <c r="FW10" i="7" s="1"/>
  <c r="FV8" i="7"/>
  <c r="FV1" i="7"/>
  <c r="FW172" i="7" l="1"/>
  <c r="FW153" i="7"/>
  <c r="FW166" i="7"/>
  <c r="FW170" i="7"/>
  <c r="FW157" i="7"/>
  <c r="FW151" i="7"/>
  <c r="GU54" i="6"/>
  <c r="FV155" i="7"/>
  <c r="FV159" i="7" s="1"/>
  <c r="FW149" i="7"/>
  <c r="FW140" i="7"/>
  <c r="FV134" i="7"/>
  <c r="FW141" i="7"/>
  <c r="FW142" i="7"/>
  <c r="FW132" i="7"/>
  <c r="FW130" i="7"/>
  <c r="FW145" i="7"/>
  <c r="GV9" i="6"/>
  <c r="GV10" i="6" s="1"/>
  <c r="GV43" i="6" s="1"/>
  <c r="GU52" i="6"/>
  <c r="FW55" i="7"/>
  <c r="FW58" i="7"/>
  <c r="FW43" i="7"/>
  <c r="FW39" i="7"/>
  <c r="FW34" i="7"/>
  <c r="FW32" i="7"/>
  <c r="FW30" i="7"/>
  <c r="FW147" i="7"/>
  <c r="FW46" i="7"/>
  <c r="FW49" i="7"/>
  <c r="FW16" i="7"/>
  <c r="FW17" i="7"/>
  <c r="FW21" i="7"/>
  <c r="FW18" i="7"/>
  <c r="FW19" i="7"/>
  <c r="FW23" i="7"/>
  <c r="FW20" i="7"/>
  <c r="FW22" i="7"/>
  <c r="FW24" i="7"/>
  <c r="FW25" i="7"/>
  <c r="FV15" i="7"/>
  <c r="FW13" i="7"/>
  <c r="EG1" i="6"/>
  <c r="EG8" i="6"/>
  <c r="FX9" i="7"/>
  <c r="FX10" i="7" s="1"/>
  <c r="FW1" i="7"/>
  <c r="FW8" i="7"/>
  <c r="FX172" i="7" l="1"/>
  <c r="FX153" i="7"/>
  <c r="FX166" i="7"/>
  <c r="FX170" i="7"/>
  <c r="FX157" i="7"/>
  <c r="FX151" i="7"/>
  <c r="GV54" i="6"/>
  <c r="FW155" i="7"/>
  <c r="FW159" i="7" s="1"/>
  <c r="FX149" i="7"/>
  <c r="FX140" i="7"/>
  <c r="FW134" i="7"/>
  <c r="FX142" i="7"/>
  <c r="FX141" i="7"/>
  <c r="FX130" i="7"/>
  <c r="FX132" i="7"/>
  <c r="FX145" i="7"/>
  <c r="GW9" i="6"/>
  <c r="GW10" i="6" s="1"/>
  <c r="GW43" i="6" s="1"/>
  <c r="GV52" i="6"/>
  <c r="FX55" i="7"/>
  <c r="FX58" i="7"/>
  <c r="FX43" i="7"/>
  <c r="FX34" i="7"/>
  <c r="FX39" i="7"/>
  <c r="FX32" i="7"/>
  <c r="FX30" i="7"/>
  <c r="FX147" i="7"/>
  <c r="FX46" i="7"/>
  <c r="FX49" i="7"/>
  <c r="FX17" i="7"/>
  <c r="FX18" i="7"/>
  <c r="FX22" i="7"/>
  <c r="FX21" i="7"/>
  <c r="FX23" i="7"/>
  <c r="FX19" i="7"/>
  <c r="FX20" i="7"/>
  <c r="FX16" i="7"/>
  <c r="FX25" i="7"/>
  <c r="FX24" i="7"/>
  <c r="FW15" i="7"/>
  <c r="FX13" i="7"/>
  <c r="FY9" i="7"/>
  <c r="FY10" i="7" s="1"/>
  <c r="FX8" i="7"/>
  <c r="FX1" i="7"/>
  <c r="FY172" i="7" l="1"/>
  <c r="FY153" i="7"/>
  <c r="FY166" i="7"/>
  <c r="FY170" i="7"/>
  <c r="FY157" i="7"/>
  <c r="FY151" i="7"/>
  <c r="GW54" i="6"/>
  <c r="FX155" i="7"/>
  <c r="FX159" i="7" s="1"/>
  <c r="FY149" i="7"/>
  <c r="FY140" i="7"/>
  <c r="FX134" i="7"/>
  <c r="FY141" i="7"/>
  <c r="FY142" i="7"/>
  <c r="FY130" i="7"/>
  <c r="FY132" i="7"/>
  <c r="FY145" i="7"/>
  <c r="GX9" i="6"/>
  <c r="GX10" i="6" s="1"/>
  <c r="GX43" i="6" s="1"/>
  <c r="GW52" i="6"/>
  <c r="FY55" i="7"/>
  <c r="FY58" i="7"/>
  <c r="FY39" i="7"/>
  <c r="FY43" i="7"/>
  <c r="FY34" i="7"/>
  <c r="FY32" i="7"/>
  <c r="FY30" i="7"/>
  <c r="FY147" i="7"/>
  <c r="FY46" i="7"/>
  <c r="FY49" i="7"/>
  <c r="FX15" i="7"/>
  <c r="FY16" i="7"/>
  <c r="FY19" i="7"/>
  <c r="FY17" i="7"/>
  <c r="FY20" i="7"/>
  <c r="FY22" i="7"/>
  <c r="FY21" i="7"/>
  <c r="FY23" i="7"/>
  <c r="FY25" i="7"/>
  <c r="FY18" i="7"/>
  <c r="FY24" i="7"/>
  <c r="FY13" i="7"/>
  <c r="EH1" i="6"/>
  <c r="EH8" i="6"/>
  <c r="FZ9" i="7"/>
  <c r="FZ10" i="7" s="1"/>
  <c r="FY8" i="7"/>
  <c r="FY1" i="7"/>
  <c r="FZ172" i="7" l="1"/>
  <c r="FZ153" i="7"/>
  <c r="FZ166" i="7"/>
  <c r="FZ170" i="7"/>
  <c r="FZ157" i="7"/>
  <c r="FZ151" i="7"/>
  <c r="GX54" i="6"/>
  <c r="FY155" i="7"/>
  <c r="FY159" i="7" s="1"/>
  <c r="FZ149" i="7"/>
  <c r="FZ140" i="7"/>
  <c r="FY134" i="7"/>
  <c r="FZ141" i="7"/>
  <c r="FZ142" i="7"/>
  <c r="FZ130" i="7"/>
  <c r="FZ132" i="7"/>
  <c r="FZ145" i="7"/>
  <c r="GY9" i="6"/>
  <c r="GY10" i="6" s="1"/>
  <c r="GY43" i="6" s="1"/>
  <c r="GX52" i="6"/>
  <c r="FZ58" i="7"/>
  <c r="FZ55" i="7"/>
  <c r="FZ43" i="7"/>
  <c r="FZ39" i="7"/>
  <c r="FZ34" i="7"/>
  <c r="FZ32" i="7"/>
  <c r="FZ30" i="7"/>
  <c r="FZ147" i="7"/>
  <c r="FZ46" i="7"/>
  <c r="FZ49" i="7"/>
  <c r="FY15" i="7"/>
  <c r="FZ16" i="7"/>
  <c r="FZ17" i="7"/>
  <c r="FZ18" i="7"/>
  <c r="FZ22" i="7"/>
  <c r="FZ21" i="7"/>
  <c r="FZ19" i="7"/>
  <c r="FZ20" i="7"/>
  <c r="FZ23" i="7"/>
  <c r="FZ24" i="7"/>
  <c r="FZ25" i="7"/>
  <c r="FZ13" i="7"/>
  <c r="GA9" i="7"/>
  <c r="GA10" i="7" s="1"/>
  <c r="FZ8" i="7"/>
  <c r="FZ1" i="7"/>
  <c r="GA172" i="7" l="1"/>
  <c r="GA153" i="7"/>
  <c r="GA166" i="7"/>
  <c r="GA170" i="7"/>
  <c r="GA157" i="7"/>
  <c r="GA151" i="7"/>
  <c r="GY54" i="6"/>
  <c r="FZ155" i="7"/>
  <c r="FZ159" i="7" s="1"/>
  <c r="GA149" i="7"/>
  <c r="GA140" i="7"/>
  <c r="FZ134" i="7"/>
  <c r="GA141" i="7"/>
  <c r="GA142" i="7"/>
  <c r="GA132" i="7"/>
  <c r="GA130" i="7"/>
  <c r="GA145" i="7"/>
  <c r="GZ9" i="6"/>
  <c r="GZ10" i="6" s="1"/>
  <c r="GZ43" i="6" s="1"/>
  <c r="GY52" i="6"/>
  <c r="GA58" i="7"/>
  <c r="GA55" i="7"/>
  <c r="GA43" i="7"/>
  <c r="GA39" i="7"/>
  <c r="GA34" i="7"/>
  <c r="GA32" i="7"/>
  <c r="GA30" i="7"/>
  <c r="GA147" i="7"/>
  <c r="GA46" i="7"/>
  <c r="GA49" i="7"/>
  <c r="GA16" i="7"/>
  <c r="GA17" i="7"/>
  <c r="GA19" i="7"/>
  <c r="GA21" i="7"/>
  <c r="GA18" i="7"/>
  <c r="GA22" i="7"/>
  <c r="GA20" i="7"/>
  <c r="GA23" i="7"/>
  <c r="GA24" i="7"/>
  <c r="GA25" i="7"/>
  <c r="FZ15" i="7"/>
  <c r="GA13" i="7"/>
  <c r="EI1" i="6"/>
  <c r="EI8" i="6"/>
  <c r="GB9" i="7"/>
  <c r="GB10" i="7" s="1"/>
  <c r="GA8" i="7"/>
  <c r="GA1" i="7"/>
  <c r="GB172" i="7" l="1"/>
  <c r="GB153" i="7"/>
  <c r="GB166" i="7"/>
  <c r="GB170" i="7"/>
  <c r="GB157" i="7"/>
  <c r="GB151" i="7"/>
  <c r="GZ54" i="6"/>
  <c r="GA155" i="7"/>
  <c r="GA159" i="7" s="1"/>
  <c r="GB149" i="7"/>
  <c r="GB140" i="7"/>
  <c r="GA134" i="7"/>
  <c r="GB141" i="7"/>
  <c r="GB142" i="7"/>
  <c r="GB132" i="7"/>
  <c r="GB130" i="7"/>
  <c r="GB145" i="7"/>
  <c r="HA9" i="6"/>
  <c r="HA10" i="6" s="1"/>
  <c r="HA43" i="6" s="1"/>
  <c r="GZ52" i="6"/>
  <c r="GB58" i="7"/>
  <c r="GB55" i="7"/>
  <c r="GB43" i="7"/>
  <c r="GB39" i="7"/>
  <c r="GB34" i="7"/>
  <c r="GB32" i="7"/>
  <c r="GB30" i="7"/>
  <c r="GB147" i="7"/>
  <c r="GB46" i="7"/>
  <c r="GB49" i="7"/>
  <c r="GB16" i="7"/>
  <c r="GB17" i="7"/>
  <c r="GB18" i="7"/>
  <c r="GB20" i="7"/>
  <c r="GB21" i="7"/>
  <c r="GB22" i="7"/>
  <c r="GB19" i="7"/>
  <c r="GB23" i="7"/>
  <c r="GB24" i="7"/>
  <c r="GB25" i="7"/>
  <c r="GA15" i="7"/>
  <c r="GB13" i="7"/>
  <c r="GC9" i="7"/>
  <c r="GC10" i="7" s="1"/>
  <c r="GB8" i="7"/>
  <c r="GB1" i="7"/>
  <c r="GC172" i="7" l="1"/>
  <c r="GC153" i="7"/>
  <c r="GC166" i="7"/>
  <c r="GC170" i="7"/>
  <c r="GC157" i="7"/>
  <c r="GC151" i="7"/>
  <c r="HA54" i="6"/>
  <c r="GB155" i="7"/>
  <c r="GB159" i="7" s="1"/>
  <c r="GC149" i="7"/>
  <c r="GC140" i="7"/>
  <c r="GB134" i="7"/>
  <c r="GC141" i="7"/>
  <c r="GC142" i="7"/>
  <c r="GC132" i="7"/>
  <c r="GC130" i="7"/>
  <c r="GC145" i="7"/>
  <c r="HB9" i="6"/>
  <c r="HB10" i="6" s="1"/>
  <c r="HB43" i="6" s="1"/>
  <c r="HA52" i="6"/>
  <c r="GC58" i="7"/>
  <c r="GC55" i="7"/>
  <c r="GC43" i="7"/>
  <c r="GC39" i="7"/>
  <c r="GC34" i="7"/>
  <c r="GC32" i="7"/>
  <c r="GC30" i="7"/>
  <c r="GC147" i="7"/>
  <c r="GC46" i="7"/>
  <c r="GC49" i="7"/>
  <c r="GC16" i="7"/>
  <c r="GC18" i="7"/>
  <c r="GC17" i="7"/>
  <c r="GC20" i="7"/>
  <c r="GC21" i="7"/>
  <c r="GC22" i="7"/>
  <c r="GC19" i="7"/>
  <c r="GC23" i="7"/>
  <c r="GC24" i="7"/>
  <c r="GC25" i="7"/>
  <c r="GB15" i="7"/>
  <c r="GC13" i="7"/>
  <c r="EJ1" i="6"/>
  <c r="EJ8" i="6"/>
  <c r="GD9" i="7"/>
  <c r="GD10" i="7" s="1"/>
  <c r="GC8" i="7"/>
  <c r="GC1" i="7"/>
  <c r="GD172" i="7" l="1"/>
  <c r="GD153" i="7"/>
  <c r="GD166" i="7"/>
  <c r="GD170" i="7"/>
  <c r="GD157" i="7"/>
  <c r="GD151" i="7"/>
  <c r="HB54" i="6"/>
  <c r="GC155" i="7"/>
  <c r="GC159" i="7" s="1"/>
  <c r="GD149" i="7"/>
  <c r="GD140" i="7"/>
  <c r="GC134" i="7"/>
  <c r="GD141" i="7"/>
  <c r="GD142" i="7"/>
  <c r="GD132" i="7"/>
  <c r="GD130" i="7"/>
  <c r="GD145" i="7"/>
  <c r="HC9" i="6"/>
  <c r="HC10" i="6" s="1"/>
  <c r="HC43" i="6" s="1"/>
  <c r="HB52" i="6"/>
  <c r="GD55" i="7"/>
  <c r="GD58" i="7"/>
  <c r="GD43" i="7"/>
  <c r="GD39" i="7"/>
  <c r="GD34" i="7"/>
  <c r="GD32" i="7"/>
  <c r="GD30" i="7"/>
  <c r="GD147" i="7"/>
  <c r="GD46" i="7"/>
  <c r="GD49" i="7"/>
  <c r="GD16" i="7"/>
  <c r="GD19" i="7"/>
  <c r="GD17" i="7"/>
  <c r="GD23" i="7"/>
  <c r="GD18" i="7"/>
  <c r="GD20" i="7"/>
  <c r="GD21" i="7"/>
  <c r="GD22" i="7"/>
  <c r="GD25" i="7"/>
  <c r="GD24" i="7"/>
  <c r="GC15" i="7"/>
  <c r="GD13" i="7"/>
  <c r="GE9" i="7"/>
  <c r="GE10" i="7" s="1"/>
  <c r="GD8" i="7"/>
  <c r="GD1" i="7"/>
  <c r="GE172" i="7" l="1"/>
  <c r="GE153" i="7"/>
  <c r="GE166" i="7"/>
  <c r="GE170" i="7"/>
  <c r="GE157" i="7"/>
  <c r="GE151" i="7"/>
  <c r="HC54" i="6"/>
  <c r="GD155" i="7"/>
  <c r="GD159" i="7" s="1"/>
  <c r="GE149" i="7"/>
  <c r="GE140" i="7"/>
  <c r="GD134" i="7"/>
  <c r="GE141" i="7"/>
  <c r="GE142" i="7"/>
  <c r="GE132" i="7"/>
  <c r="GE130" i="7"/>
  <c r="GE145" i="7"/>
  <c r="HD9" i="6"/>
  <c r="HD10" i="6" s="1"/>
  <c r="HD43" i="6" s="1"/>
  <c r="HC52" i="6"/>
  <c r="GE55" i="7"/>
  <c r="GE58" i="7"/>
  <c r="GE43" i="7"/>
  <c r="GE39" i="7"/>
  <c r="GE34" i="7"/>
  <c r="GE32" i="7"/>
  <c r="GE30" i="7"/>
  <c r="GE147" i="7"/>
  <c r="GE46" i="7"/>
  <c r="GE49" i="7"/>
  <c r="GE16" i="7"/>
  <c r="GE17" i="7"/>
  <c r="GE21" i="7"/>
  <c r="GE19" i="7"/>
  <c r="GE23" i="7"/>
  <c r="GE18" i="7"/>
  <c r="GE20" i="7"/>
  <c r="GE22" i="7"/>
  <c r="GE24" i="7"/>
  <c r="GE25" i="7"/>
  <c r="GD15" i="7"/>
  <c r="GE13" i="7"/>
  <c r="EK8" i="6"/>
  <c r="EK1" i="6"/>
  <c r="GF9" i="7"/>
  <c r="GF10" i="7" s="1"/>
  <c r="GE8" i="7"/>
  <c r="GE1" i="7"/>
  <c r="GF172" i="7" l="1"/>
  <c r="GF153" i="7"/>
  <c r="GF166" i="7"/>
  <c r="GF170" i="7"/>
  <c r="GF157" i="7"/>
  <c r="GF151" i="7"/>
  <c r="HD54" i="6"/>
  <c r="GE155" i="7"/>
  <c r="GE159" i="7" s="1"/>
  <c r="GF149" i="7"/>
  <c r="GF140" i="7"/>
  <c r="GE134" i="7"/>
  <c r="GF142" i="7"/>
  <c r="GF141" i="7"/>
  <c r="GF130" i="7"/>
  <c r="GF132" i="7"/>
  <c r="GF145" i="7"/>
  <c r="HE9" i="6"/>
  <c r="HE10" i="6" s="1"/>
  <c r="HE43" i="6" s="1"/>
  <c r="HD52" i="6"/>
  <c r="GF55" i="7"/>
  <c r="GF58" i="7"/>
  <c r="GF39" i="7"/>
  <c r="GF34" i="7"/>
  <c r="GF43" i="7"/>
  <c r="GF32" i="7"/>
  <c r="GF30" i="7"/>
  <c r="GF147" i="7"/>
  <c r="GF46" i="7"/>
  <c r="GF49" i="7"/>
  <c r="GE15" i="7"/>
  <c r="GF17" i="7"/>
  <c r="GF18" i="7"/>
  <c r="GF16" i="7"/>
  <c r="GF20" i="7"/>
  <c r="GF22" i="7"/>
  <c r="GF23" i="7"/>
  <c r="GF19" i="7"/>
  <c r="GF25" i="7"/>
  <c r="GF24" i="7"/>
  <c r="GF21" i="7"/>
  <c r="GF13" i="7"/>
  <c r="GG9" i="7"/>
  <c r="GG10" i="7" s="1"/>
  <c r="GF8" i="7"/>
  <c r="GF1" i="7"/>
  <c r="GG172" i="7" l="1"/>
  <c r="GG153" i="7"/>
  <c r="GG166" i="7"/>
  <c r="GG170" i="7"/>
  <c r="GG157" i="7"/>
  <c r="GG151" i="7"/>
  <c r="HE54" i="6"/>
  <c r="GF155" i="7"/>
  <c r="GF159" i="7" s="1"/>
  <c r="GG149" i="7"/>
  <c r="GG140" i="7"/>
  <c r="GF134" i="7"/>
  <c r="GG141" i="7"/>
  <c r="GG142" i="7"/>
  <c r="GG130" i="7"/>
  <c r="GG132" i="7"/>
  <c r="GG145" i="7"/>
  <c r="HF9" i="6"/>
  <c r="HF10" i="6" s="1"/>
  <c r="HF43" i="6" s="1"/>
  <c r="HE52" i="6"/>
  <c r="GG55" i="7"/>
  <c r="GG58" i="7"/>
  <c r="GG39" i="7"/>
  <c r="GG43" i="7"/>
  <c r="GG34" i="7"/>
  <c r="GG32" i="7"/>
  <c r="GG30" i="7"/>
  <c r="GG147" i="7"/>
  <c r="GG46" i="7"/>
  <c r="GG49" i="7"/>
  <c r="GF15" i="7"/>
  <c r="GG16" i="7"/>
  <c r="GG19" i="7"/>
  <c r="GG20" i="7"/>
  <c r="GG17" i="7"/>
  <c r="GG18" i="7"/>
  <c r="GG21" i="7"/>
  <c r="GG22" i="7"/>
  <c r="GG23" i="7"/>
  <c r="GG25" i="7"/>
  <c r="GG24" i="7"/>
  <c r="GG13" i="7"/>
  <c r="EL1" i="6"/>
  <c r="EL8" i="6"/>
  <c r="GH9" i="7"/>
  <c r="GH10" i="7" s="1"/>
  <c r="GG1" i="7"/>
  <c r="GG8" i="7"/>
  <c r="GH172" i="7" l="1"/>
  <c r="GH153" i="7"/>
  <c r="GH166" i="7"/>
  <c r="GH170" i="7"/>
  <c r="GH157" i="7"/>
  <c r="GH151" i="7"/>
  <c r="HF54" i="6"/>
  <c r="GG155" i="7"/>
  <c r="GG159" i="7" s="1"/>
  <c r="GH149" i="7"/>
  <c r="GH140" i="7"/>
  <c r="GG134" i="7"/>
  <c r="GH141" i="7"/>
  <c r="GH142" i="7"/>
  <c r="GH130" i="7"/>
  <c r="GH132" i="7"/>
  <c r="GH145" i="7"/>
  <c r="HG9" i="6"/>
  <c r="HG10" i="6" s="1"/>
  <c r="HG43" i="6" s="1"/>
  <c r="HF52" i="6"/>
  <c r="GH58" i="7"/>
  <c r="GH55" i="7"/>
  <c r="GH43" i="7"/>
  <c r="GH39" i="7"/>
  <c r="GH34" i="7"/>
  <c r="GH32" i="7"/>
  <c r="GH30" i="7"/>
  <c r="GH147" i="7"/>
  <c r="GH46" i="7"/>
  <c r="GH49" i="7"/>
  <c r="GG15" i="7"/>
  <c r="GH16" i="7"/>
  <c r="GH17" i="7"/>
  <c r="GH18" i="7"/>
  <c r="GH19" i="7"/>
  <c r="GH20" i="7"/>
  <c r="GH21" i="7"/>
  <c r="GH22" i="7"/>
  <c r="GH23" i="7"/>
  <c r="GH24" i="7"/>
  <c r="GH25" i="7"/>
  <c r="GH13" i="7"/>
  <c r="GI9" i="7"/>
  <c r="GI10" i="7" s="1"/>
  <c r="GH8" i="7"/>
  <c r="GH1" i="7"/>
  <c r="GI172" i="7" l="1"/>
  <c r="GI153" i="7"/>
  <c r="GI166" i="7"/>
  <c r="GI170" i="7"/>
  <c r="GI157" i="7"/>
  <c r="GI151" i="7"/>
  <c r="HG54" i="6"/>
  <c r="GH155" i="7"/>
  <c r="GH159" i="7" s="1"/>
  <c r="GI149" i="7"/>
  <c r="GI140" i="7"/>
  <c r="GH134" i="7"/>
  <c r="GI141" i="7"/>
  <c r="GI142" i="7"/>
  <c r="GI132" i="7"/>
  <c r="GI130" i="7"/>
  <c r="GI145" i="7"/>
  <c r="HH9" i="6"/>
  <c r="HH10" i="6" s="1"/>
  <c r="HH43" i="6" s="1"/>
  <c r="HG52" i="6"/>
  <c r="GI58" i="7"/>
  <c r="GI55" i="7"/>
  <c r="GI43" i="7"/>
  <c r="GI39" i="7"/>
  <c r="GI34" i="7"/>
  <c r="GI32" i="7"/>
  <c r="GI30" i="7"/>
  <c r="GI147" i="7"/>
  <c r="GI46" i="7"/>
  <c r="GI49" i="7"/>
  <c r="GI16" i="7"/>
  <c r="GI17" i="7"/>
  <c r="GI19" i="7"/>
  <c r="GI21" i="7"/>
  <c r="GI20" i="7"/>
  <c r="GI18" i="7"/>
  <c r="GI22" i="7"/>
  <c r="GI23" i="7"/>
  <c r="GI24" i="7"/>
  <c r="GI25" i="7"/>
  <c r="GH15" i="7"/>
  <c r="GI13" i="7"/>
  <c r="EM1" i="6"/>
  <c r="EM8" i="6"/>
  <c r="GJ9" i="7"/>
  <c r="GJ10" i="7" s="1"/>
  <c r="GI8" i="7"/>
  <c r="GI1" i="7"/>
  <c r="GJ172" i="7" l="1"/>
  <c r="GJ153" i="7"/>
  <c r="GJ166" i="7"/>
  <c r="GJ170" i="7"/>
  <c r="GJ157" i="7"/>
  <c r="GJ151" i="7"/>
  <c r="HH54" i="6"/>
  <c r="GI155" i="7"/>
  <c r="GI159" i="7" s="1"/>
  <c r="GJ149" i="7"/>
  <c r="GJ140" i="7"/>
  <c r="GI134" i="7"/>
  <c r="GJ141" i="7"/>
  <c r="GJ142" i="7"/>
  <c r="GJ132" i="7"/>
  <c r="GJ130" i="7"/>
  <c r="GJ145" i="7"/>
  <c r="HI9" i="6"/>
  <c r="HI10" i="6" s="1"/>
  <c r="HI43" i="6" s="1"/>
  <c r="HH52" i="6"/>
  <c r="GJ58" i="7"/>
  <c r="GJ55" i="7"/>
  <c r="GJ43" i="7"/>
  <c r="GJ39" i="7"/>
  <c r="GJ34" i="7"/>
  <c r="GJ32" i="7"/>
  <c r="GJ30" i="7"/>
  <c r="GJ147" i="7"/>
  <c r="GJ46" i="7"/>
  <c r="GJ49" i="7"/>
  <c r="GI15" i="7"/>
  <c r="GJ16" i="7"/>
  <c r="GJ17" i="7"/>
  <c r="GJ18" i="7"/>
  <c r="GJ20" i="7"/>
  <c r="GJ19" i="7"/>
  <c r="GJ21" i="7"/>
  <c r="GJ22" i="7"/>
  <c r="GJ23" i="7"/>
  <c r="GJ24" i="7"/>
  <c r="GJ25" i="7"/>
  <c r="GJ13" i="7"/>
  <c r="GK9" i="7"/>
  <c r="GK10" i="7" s="1"/>
  <c r="GJ8" i="7"/>
  <c r="GJ1" i="7"/>
  <c r="GK172" i="7" l="1"/>
  <c r="GK153" i="7"/>
  <c r="GK166" i="7"/>
  <c r="GK170" i="7"/>
  <c r="GK157" i="7"/>
  <c r="GK151" i="7"/>
  <c r="HI54" i="6"/>
  <c r="GJ155" i="7"/>
  <c r="GJ159" i="7" s="1"/>
  <c r="GK149" i="7"/>
  <c r="GK140" i="7"/>
  <c r="GJ134" i="7"/>
  <c r="GK141" i="7"/>
  <c r="GK142" i="7"/>
  <c r="GK132" i="7"/>
  <c r="GK130" i="7"/>
  <c r="GK145" i="7"/>
  <c r="HJ9" i="6"/>
  <c r="HJ10" i="6" s="1"/>
  <c r="HJ43" i="6" s="1"/>
  <c r="HI52" i="6"/>
  <c r="GK58" i="7"/>
  <c r="GK55" i="7"/>
  <c r="GK43" i="7"/>
  <c r="GK39" i="7"/>
  <c r="GK34" i="7"/>
  <c r="GK32" i="7"/>
  <c r="GK30" i="7"/>
  <c r="GK147" i="7"/>
  <c r="GK46" i="7"/>
  <c r="GK49" i="7"/>
  <c r="GK16" i="7"/>
  <c r="GK18" i="7"/>
  <c r="GK17" i="7"/>
  <c r="GK20" i="7"/>
  <c r="GK19" i="7"/>
  <c r="GK21" i="7"/>
  <c r="GK22" i="7"/>
  <c r="GK23" i="7"/>
  <c r="GK24" i="7"/>
  <c r="GK25" i="7"/>
  <c r="GJ15" i="7"/>
  <c r="GK13" i="7"/>
  <c r="EN1" i="6"/>
  <c r="EN8" i="6"/>
  <c r="GL9" i="7"/>
  <c r="GL10" i="7" s="1"/>
  <c r="GK1" i="7"/>
  <c r="GK8" i="7"/>
  <c r="GL172" i="7" l="1"/>
  <c r="GL153" i="7"/>
  <c r="GL166" i="7"/>
  <c r="GL170" i="7"/>
  <c r="GL157" i="7"/>
  <c r="GL151" i="7"/>
  <c r="HJ54" i="6"/>
  <c r="GK155" i="7"/>
  <c r="GK159" i="7" s="1"/>
  <c r="GL149" i="7"/>
  <c r="GL140" i="7"/>
  <c r="GK134" i="7"/>
  <c r="GL141" i="7"/>
  <c r="GL142" i="7"/>
  <c r="GL132" i="7"/>
  <c r="GL130" i="7"/>
  <c r="GL145" i="7"/>
  <c r="HK9" i="6"/>
  <c r="HK10" i="6" s="1"/>
  <c r="HK43" i="6" s="1"/>
  <c r="HJ52" i="6"/>
  <c r="GL55" i="7"/>
  <c r="GL58" i="7"/>
  <c r="GL43" i="7"/>
  <c r="GL34" i="7"/>
  <c r="GL39" i="7"/>
  <c r="GL32" i="7"/>
  <c r="GL30" i="7"/>
  <c r="GL147" i="7"/>
  <c r="GL46" i="7"/>
  <c r="GL49" i="7"/>
  <c r="GK15" i="7"/>
  <c r="GL16" i="7"/>
  <c r="GL19" i="7"/>
  <c r="GL23" i="7"/>
  <c r="GL17" i="7"/>
  <c r="GL20" i="7"/>
  <c r="GL18" i="7"/>
  <c r="GL21" i="7"/>
  <c r="GL22" i="7"/>
  <c r="GL25" i="7"/>
  <c r="GL24" i="7"/>
  <c r="GL13" i="7"/>
  <c r="GM9" i="7"/>
  <c r="GM10" i="7" s="1"/>
  <c r="GL8" i="7"/>
  <c r="GL1" i="7"/>
  <c r="GM172" i="7" l="1"/>
  <c r="GM153" i="7"/>
  <c r="GM166" i="7"/>
  <c r="GM170" i="7"/>
  <c r="GM157" i="7"/>
  <c r="GM151" i="7"/>
  <c r="HK54" i="6"/>
  <c r="GL155" i="7"/>
  <c r="GL159" i="7" s="1"/>
  <c r="GM149" i="7"/>
  <c r="GM140" i="7"/>
  <c r="GL134" i="7"/>
  <c r="GM141" i="7"/>
  <c r="GM142" i="7"/>
  <c r="GM130" i="7"/>
  <c r="GM132" i="7"/>
  <c r="GM145" i="7"/>
  <c r="HL9" i="6"/>
  <c r="HL10" i="6" s="1"/>
  <c r="HK52" i="6"/>
  <c r="GM55" i="7"/>
  <c r="GM58" i="7"/>
  <c r="GM43" i="7"/>
  <c r="GM39" i="7"/>
  <c r="GM34" i="7"/>
  <c r="GM32" i="7"/>
  <c r="GM30" i="7"/>
  <c r="GM147" i="7"/>
  <c r="GM46" i="7"/>
  <c r="GM49" i="7"/>
  <c r="GM16" i="7"/>
  <c r="GM17" i="7"/>
  <c r="GM18" i="7"/>
  <c r="GM21" i="7"/>
  <c r="GM19" i="7"/>
  <c r="GM23" i="7"/>
  <c r="GM20" i="7"/>
  <c r="GM22" i="7"/>
  <c r="GM24" i="7"/>
  <c r="GM25" i="7"/>
  <c r="GL15" i="7"/>
  <c r="GM13" i="7"/>
  <c r="EO8" i="6"/>
  <c r="EO1" i="6"/>
  <c r="GN9" i="7"/>
  <c r="GN10" i="7" s="1"/>
  <c r="GM1" i="7"/>
  <c r="GM8" i="7"/>
  <c r="GN172" i="7" l="1"/>
  <c r="GN153" i="7"/>
  <c r="HL43" i="6"/>
  <c r="GN166" i="7"/>
  <c r="GN170" i="7"/>
  <c r="GN157" i="7"/>
  <c r="GN151" i="7"/>
  <c r="HL54" i="6"/>
  <c r="GM155" i="7"/>
  <c r="GM159" i="7" s="1"/>
  <c r="GN149" i="7"/>
  <c r="GN140" i="7"/>
  <c r="GM134" i="7"/>
  <c r="GN142" i="7"/>
  <c r="GN141" i="7"/>
  <c r="GN130" i="7"/>
  <c r="GN132" i="7"/>
  <c r="GN145" i="7"/>
  <c r="HL52" i="6"/>
  <c r="GN55" i="7"/>
  <c r="GN58" i="7"/>
  <c r="GN34" i="7"/>
  <c r="GN39" i="7"/>
  <c r="GN43" i="7"/>
  <c r="GN32" i="7"/>
  <c r="GN30" i="7"/>
  <c r="GN147" i="7"/>
  <c r="GN46" i="7"/>
  <c r="GN49" i="7"/>
  <c r="GM15" i="7"/>
  <c r="GN17" i="7"/>
  <c r="GN18" i="7"/>
  <c r="GN16" i="7"/>
  <c r="GN22" i="7"/>
  <c r="GN23" i="7"/>
  <c r="GN19" i="7"/>
  <c r="GN20" i="7"/>
  <c r="GN21" i="7"/>
  <c r="GN25" i="7"/>
  <c r="GN24" i="7"/>
  <c r="GN13" i="7"/>
  <c r="GO9" i="7"/>
  <c r="GO10" i="7" s="1"/>
  <c r="GN8" i="7"/>
  <c r="GN1" i="7"/>
  <c r="GO172" i="7" l="1"/>
  <c r="GO153" i="7"/>
  <c r="GO166" i="7"/>
  <c r="GO170" i="7"/>
  <c r="GO157" i="7"/>
  <c r="GO151" i="7"/>
  <c r="GN155" i="7"/>
  <c r="GN159" i="7" s="1"/>
  <c r="GO149" i="7"/>
  <c r="GO140" i="7"/>
  <c r="GN134" i="7"/>
  <c r="GO142" i="7"/>
  <c r="GO141" i="7"/>
  <c r="GO130" i="7"/>
  <c r="GO132" i="7"/>
  <c r="GO145" i="7"/>
  <c r="GO55" i="7"/>
  <c r="GO58" i="7"/>
  <c r="GO39" i="7"/>
  <c r="GO43" i="7"/>
  <c r="GO34" i="7"/>
  <c r="GO32" i="7"/>
  <c r="GO30" i="7"/>
  <c r="GO147" i="7"/>
  <c r="GO46" i="7"/>
  <c r="GO49" i="7"/>
  <c r="GN15" i="7"/>
  <c r="GO16" i="7"/>
  <c r="GO17" i="7"/>
  <c r="GO19" i="7"/>
  <c r="GO20" i="7"/>
  <c r="GO22" i="7"/>
  <c r="GO23" i="7"/>
  <c r="GO18" i="7"/>
  <c r="GO21" i="7"/>
  <c r="GO25" i="7"/>
  <c r="GO24" i="7"/>
  <c r="GO13" i="7"/>
  <c r="EP1" i="6"/>
  <c r="EP8" i="6"/>
  <c r="GP9" i="7"/>
  <c r="GP10" i="7" s="1"/>
  <c r="GO8" i="7"/>
  <c r="GO1" i="7"/>
  <c r="GP172" i="7" l="1"/>
  <c r="GP153" i="7"/>
  <c r="GP166" i="7"/>
  <c r="GP170" i="7"/>
  <c r="GP157" i="7"/>
  <c r="GP151" i="7"/>
  <c r="GO155" i="7"/>
  <c r="GO159" i="7" s="1"/>
  <c r="GO134" i="7"/>
  <c r="GP149" i="7"/>
  <c r="GP140" i="7"/>
  <c r="GP141" i="7"/>
  <c r="GP142" i="7"/>
  <c r="GP130" i="7"/>
  <c r="GP132" i="7"/>
  <c r="GP145" i="7"/>
  <c r="GP58" i="7"/>
  <c r="GP55" i="7"/>
  <c r="GP43" i="7"/>
  <c r="GP39" i="7"/>
  <c r="GP34" i="7"/>
  <c r="GP32" i="7"/>
  <c r="GP30" i="7"/>
  <c r="GP147" i="7"/>
  <c r="GP46" i="7"/>
  <c r="GP49" i="7"/>
  <c r="GO15" i="7"/>
  <c r="GP16" i="7"/>
  <c r="GP17" i="7"/>
  <c r="GP22" i="7"/>
  <c r="GP19" i="7"/>
  <c r="GP23" i="7"/>
  <c r="GP18" i="7"/>
  <c r="GP20" i="7"/>
  <c r="GP24" i="7"/>
  <c r="GP25" i="7"/>
  <c r="GP21" i="7"/>
  <c r="GP13" i="7"/>
  <c r="GQ9" i="7"/>
  <c r="GQ10" i="7" s="1"/>
  <c r="GP8" i="7"/>
  <c r="GP1" i="7"/>
  <c r="GQ172" i="7" l="1"/>
  <c r="GQ153" i="7"/>
  <c r="GQ166" i="7"/>
  <c r="GQ170" i="7"/>
  <c r="GQ157" i="7"/>
  <c r="GQ151" i="7"/>
  <c r="GP155" i="7"/>
  <c r="GP159" i="7" s="1"/>
  <c r="GQ149" i="7"/>
  <c r="GQ140" i="7"/>
  <c r="GP134" i="7"/>
  <c r="GQ141" i="7"/>
  <c r="GQ142" i="7"/>
  <c r="GQ132" i="7"/>
  <c r="GQ130" i="7"/>
  <c r="GQ145" i="7"/>
  <c r="GQ58" i="7"/>
  <c r="GQ55" i="7"/>
  <c r="GQ43" i="7"/>
  <c r="GQ39" i="7"/>
  <c r="GQ34" i="7"/>
  <c r="GQ32" i="7"/>
  <c r="GQ30" i="7"/>
  <c r="GQ147" i="7"/>
  <c r="GQ46" i="7"/>
  <c r="GQ49" i="7"/>
  <c r="GQ16" i="7"/>
  <c r="GQ17" i="7"/>
  <c r="GQ19" i="7"/>
  <c r="GQ18" i="7"/>
  <c r="GQ21" i="7"/>
  <c r="GQ22" i="7"/>
  <c r="GQ23" i="7"/>
  <c r="GQ24" i="7"/>
  <c r="GQ25" i="7"/>
  <c r="GQ20" i="7"/>
  <c r="GP15" i="7"/>
  <c r="GQ13" i="7"/>
  <c r="EQ1" i="6"/>
  <c r="EQ8" i="6"/>
  <c r="GR9" i="7"/>
  <c r="GR10" i="7" s="1"/>
  <c r="GQ8" i="7"/>
  <c r="GQ1" i="7"/>
  <c r="GR172" i="7" l="1"/>
  <c r="GR153" i="7"/>
  <c r="GR166" i="7"/>
  <c r="GR170" i="7"/>
  <c r="GR157" i="7"/>
  <c r="GR151" i="7"/>
  <c r="GQ155" i="7"/>
  <c r="GQ159" i="7" s="1"/>
  <c r="GR149" i="7"/>
  <c r="GR140" i="7"/>
  <c r="GQ134" i="7"/>
  <c r="GR141" i="7"/>
  <c r="GR142" i="7"/>
  <c r="GR132" i="7"/>
  <c r="GR130" i="7"/>
  <c r="GR145" i="7"/>
  <c r="GR58" i="7"/>
  <c r="GR55" i="7"/>
  <c r="GR43" i="7"/>
  <c r="GR39" i="7"/>
  <c r="GR34" i="7"/>
  <c r="GR32" i="7"/>
  <c r="GR30" i="7"/>
  <c r="GR147" i="7"/>
  <c r="GR46" i="7"/>
  <c r="GR49" i="7"/>
  <c r="GQ15" i="7"/>
  <c r="GR16" i="7"/>
  <c r="GR17" i="7"/>
  <c r="GR20" i="7"/>
  <c r="GR18" i="7"/>
  <c r="GR21" i="7"/>
  <c r="GR22" i="7"/>
  <c r="GR19" i="7"/>
  <c r="GR23" i="7"/>
  <c r="GR24" i="7"/>
  <c r="GR25" i="7"/>
  <c r="GR13" i="7"/>
  <c r="GS9" i="7"/>
  <c r="GS10" i="7" s="1"/>
  <c r="GR8" i="7"/>
  <c r="GR1" i="7"/>
  <c r="GS172" i="7" l="1"/>
  <c r="GS153" i="7"/>
  <c r="GS166" i="7"/>
  <c r="GS170" i="7"/>
  <c r="GS157" i="7"/>
  <c r="GS151" i="7"/>
  <c r="GR155" i="7"/>
  <c r="GR159" i="7" s="1"/>
  <c r="GS149" i="7"/>
  <c r="GS140" i="7"/>
  <c r="GR134" i="7"/>
  <c r="GS141" i="7"/>
  <c r="GS142" i="7"/>
  <c r="GS132" i="7"/>
  <c r="GS130" i="7"/>
  <c r="GS145" i="7"/>
  <c r="GS58" i="7"/>
  <c r="GS55" i="7"/>
  <c r="GS43" i="7"/>
  <c r="GS39" i="7"/>
  <c r="GS34" i="7"/>
  <c r="GS32" i="7"/>
  <c r="GS30" i="7"/>
  <c r="GS147" i="7"/>
  <c r="GS46" i="7"/>
  <c r="GS49" i="7"/>
  <c r="GR15" i="7"/>
  <c r="GS16" i="7"/>
  <c r="GS18" i="7"/>
  <c r="GS17" i="7"/>
  <c r="GS20" i="7"/>
  <c r="GS21" i="7"/>
  <c r="GS22" i="7"/>
  <c r="GS19" i="7"/>
  <c r="GS23" i="7"/>
  <c r="GS24" i="7"/>
  <c r="GS25" i="7"/>
  <c r="GS13" i="7"/>
  <c r="ER1" i="6"/>
  <c r="ER8" i="6"/>
  <c r="GT9" i="7"/>
  <c r="GT10" i="7" s="1"/>
  <c r="GS8" i="7"/>
  <c r="GS1" i="7"/>
  <c r="GT172" i="7" l="1"/>
  <c r="GT153" i="7"/>
  <c r="GT166" i="7"/>
  <c r="GT170" i="7"/>
  <c r="GT157" i="7"/>
  <c r="GT151" i="7"/>
  <c r="GS155" i="7"/>
  <c r="GS159" i="7" s="1"/>
  <c r="GT149" i="7"/>
  <c r="GT140" i="7"/>
  <c r="GS134" i="7"/>
  <c r="GT141" i="7"/>
  <c r="GT142" i="7"/>
  <c r="GT132" i="7"/>
  <c r="GT130" i="7"/>
  <c r="GT145" i="7"/>
  <c r="GT58" i="7"/>
  <c r="GT55" i="7"/>
  <c r="GT43" i="7"/>
  <c r="GT34" i="7"/>
  <c r="GT39" i="7"/>
  <c r="GT32" i="7"/>
  <c r="GT30" i="7"/>
  <c r="GT147" i="7"/>
  <c r="GT46" i="7"/>
  <c r="GT49" i="7"/>
  <c r="GS15" i="7"/>
  <c r="GT16" i="7"/>
  <c r="GT17" i="7"/>
  <c r="GT19" i="7"/>
  <c r="GT20" i="7"/>
  <c r="GT23" i="7"/>
  <c r="GT21" i="7"/>
  <c r="GT22" i="7"/>
  <c r="GT24" i="7"/>
  <c r="GT18" i="7"/>
  <c r="GT25" i="7"/>
  <c r="GT13" i="7"/>
  <c r="GU9" i="7"/>
  <c r="GU10" i="7" s="1"/>
  <c r="GT8" i="7"/>
  <c r="GT1" i="7"/>
  <c r="GU172" i="7" l="1"/>
  <c r="GU153" i="7"/>
  <c r="GU166" i="7"/>
  <c r="GU170" i="7"/>
  <c r="GU157" i="7"/>
  <c r="GU151" i="7"/>
  <c r="GT155" i="7"/>
  <c r="GT159" i="7" s="1"/>
  <c r="GU149" i="7"/>
  <c r="GU140" i="7"/>
  <c r="GT134" i="7"/>
  <c r="GU141" i="7"/>
  <c r="GU142" i="7"/>
  <c r="GU132" i="7"/>
  <c r="GU130" i="7"/>
  <c r="GU145" i="7"/>
  <c r="GU55" i="7"/>
  <c r="GU58" i="7"/>
  <c r="GU43" i="7"/>
  <c r="GU39" i="7"/>
  <c r="GU34" i="7"/>
  <c r="GU32" i="7"/>
  <c r="GU30" i="7"/>
  <c r="GU147" i="7"/>
  <c r="GU46" i="7"/>
  <c r="GU49" i="7"/>
  <c r="GT15" i="7"/>
  <c r="GU16" i="7"/>
  <c r="GU17" i="7"/>
  <c r="GU18" i="7"/>
  <c r="GU21" i="7"/>
  <c r="GU19" i="7"/>
  <c r="GU20" i="7"/>
  <c r="GU23" i="7"/>
  <c r="GU22" i="7"/>
  <c r="GU24" i="7"/>
  <c r="GU25" i="7"/>
  <c r="GU13" i="7"/>
  <c r="ES1" i="6"/>
  <c r="ES8" i="6"/>
  <c r="GV9" i="7"/>
  <c r="GV10" i="7" s="1"/>
  <c r="GU1" i="7"/>
  <c r="GU8" i="7"/>
  <c r="GV172" i="7" l="1"/>
  <c r="GV153" i="7"/>
  <c r="GV166" i="7"/>
  <c r="GV170" i="7"/>
  <c r="GV157" i="7"/>
  <c r="GV151" i="7"/>
  <c r="GU155" i="7"/>
  <c r="GU159" i="7" s="1"/>
  <c r="GV149" i="7"/>
  <c r="GV140" i="7"/>
  <c r="GU134" i="7"/>
  <c r="GV142" i="7"/>
  <c r="GV141" i="7"/>
  <c r="GV130" i="7"/>
  <c r="GV132" i="7"/>
  <c r="GV145" i="7"/>
  <c r="GV55" i="7"/>
  <c r="GV58" i="7"/>
  <c r="GV34" i="7"/>
  <c r="GV43" i="7"/>
  <c r="GV39" i="7"/>
  <c r="GV32" i="7"/>
  <c r="GV30" i="7"/>
  <c r="GV147" i="7"/>
  <c r="GV46" i="7"/>
  <c r="GV49" i="7"/>
  <c r="GU15" i="7"/>
  <c r="GV17" i="7"/>
  <c r="GV18" i="7"/>
  <c r="GV16" i="7"/>
  <c r="GV22" i="7"/>
  <c r="GV20" i="7"/>
  <c r="GV23" i="7"/>
  <c r="GV21" i="7"/>
  <c r="GV25" i="7"/>
  <c r="GV19" i="7"/>
  <c r="GV24" i="7"/>
  <c r="GV13" i="7"/>
  <c r="GW9" i="7"/>
  <c r="GW10" i="7" s="1"/>
  <c r="GV1" i="7"/>
  <c r="GV8" i="7"/>
  <c r="GW172" i="7" l="1"/>
  <c r="GW153" i="7"/>
  <c r="GW166" i="7"/>
  <c r="GW170" i="7"/>
  <c r="GW157" i="7"/>
  <c r="GW151" i="7"/>
  <c r="GV155" i="7"/>
  <c r="GV159" i="7" s="1"/>
  <c r="GW149" i="7"/>
  <c r="GW140" i="7"/>
  <c r="GV134" i="7"/>
  <c r="GW142" i="7"/>
  <c r="GW141" i="7"/>
  <c r="GW130" i="7"/>
  <c r="GW132" i="7"/>
  <c r="GW145" i="7"/>
  <c r="GW55" i="7"/>
  <c r="GW58" i="7"/>
  <c r="GW39" i="7"/>
  <c r="GW43" i="7"/>
  <c r="GW34" i="7"/>
  <c r="GW32" i="7"/>
  <c r="GW30" i="7"/>
  <c r="GW147" i="7"/>
  <c r="GW46" i="7"/>
  <c r="GW49" i="7"/>
  <c r="GV15" i="7"/>
  <c r="GW16" i="7"/>
  <c r="GW19" i="7"/>
  <c r="GW20" i="7"/>
  <c r="GW17" i="7"/>
  <c r="GW18" i="7"/>
  <c r="GW22" i="7"/>
  <c r="GW23" i="7"/>
  <c r="GW21" i="7"/>
  <c r="GW25" i="7"/>
  <c r="GW24" i="7"/>
  <c r="GW13" i="7"/>
  <c r="ET1" i="6"/>
  <c r="ET8" i="6"/>
  <c r="GX9" i="7"/>
  <c r="GX10" i="7" s="1"/>
  <c r="GW8" i="7"/>
  <c r="GW1" i="7"/>
  <c r="GX172" i="7" l="1"/>
  <c r="GX153" i="7"/>
  <c r="GX166" i="7"/>
  <c r="GX170" i="7"/>
  <c r="GX157" i="7"/>
  <c r="GX151" i="7"/>
  <c r="GW155" i="7"/>
  <c r="GW159" i="7" s="1"/>
  <c r="GX149" i="7"/>
  <c r="GX140" i="7"/>
  <c r="GW134" i="7"/>
  <c r="GX141" i="7"/>
  <c r="GX142" i="7"/>
  <c r="GX130" i="7"/>
  <c r="GX132" i="7"/>
  <c r="GX145" i="7"/>
  <c r="GX58" i="7"/>
  <c r="GX55" i="7"/>
  <c r="GX43" i="7"/>
  <c r="GX39" i="7"/>
  <c r="GX34" i="7"/>
  <c r="GX32" i="7"/>
  <c r="GX30" i="7"/>
  <c r="GX147" i="7"/>
  <c r="GX46" i="7"/>
  <c r="GX49" i="7"/>
  <c r="GW15" i="7"/>
  <c r="GX16" i="7"/>
  <c r="GX17" i="7"/>
  <c r="GX18" i="7"/>
  <c r="GX19" i="7"/>
  <c r="GX22" i="7"/>
  <c r="GX20" i="7"/>
  <c r="GX23" i="7"/>
  <c r="GX21" i="7"/>
  <c r="GX24" i="7"/>
  <c r="GX25" i="7"/>
  <c r="GX13" i="7"/>
  <c r="GY9" i="7"/>
  <c r="GY10" i="7" s="1"/>
  <c r="GX1" i="7"/>
  <c r="GX8" i="7"/>
  <c r="GY172" i="7" l="1"/>
  <c r="GY153" i="7"/>
  <c r="GY166" i="7"/>
  <c r="GY170" i="7"/>
  <c r="GY157" i="7"/>
  <c r="GY151" i="7"/>
  <c r="GX155" i="7"/>
  <c r="GX159" i="7" s="1"/>
  <c r="GY149" i="7"/>
  <c r="GY140" i="7"/>
  <c r="GX134" i="7"/>
  <c r="GY141" i="7"/>
  <c r="GY142" i="7"/>
  <c r="GY132" i="7"/>
  <c r="GY130" i="7"/>
  <c r="GY145" i="7"/>
  <c r="GY58" i="7"/>
  <c r="GY55" i="7"/>
  <c r="GY43" i="7"/>
  <c r="GY39" i="7"/>
  <c r="GY34" i="7"/>
  <c r="GY32" i="7"/>
  <c r="GY30" i="7"/>
  <c r="GY147" i="7"/>
  <c r="GY46" i="7"/>
  <c r="GY49" i="7"/>
  <c r="GX15" i="7"/>
  <c r="GY16" i="7"/>
  <c r="GY17" i="7"/>
  <c r="GY19" i="7"/>
  <c r="GY21" i="7"/>
  <c r="GY18" i="7"/>
  <c r="GY22" i="7"/>
  <c r="GY20" i="7"/>
  <c r="GY23" i="7"/>
  <c r="GY24" i="7"/>
  <c r="GY25" i="7"/>
  <c r="GY13" i="7"/>
  <c r="EU1" i="6"/>
  <c r="EU8" i="6"/>
  <c r="GZ9" i="7"/>
  <c r="GZ10" i="7" s="1"/>
  <c r="GY1" i="7"/>
  <c r="GY8" i="7"/>
  <c r="GZ172" i="7" l="1"/>
  <c r="GZ153" i="7"/>
  <c r="GZ166" i="7"/>
  <c r="GZ170" i="7"/>
  <c r="GZ157" i="7"/>
  <c r="GZ151" i="7"/>
  <c r="GY155" i="7"/>
  <c r="GY159" i="7" s="1"/>
  <c r="GZ149" i="7"/>
  <c r="GZ140" i="7"/>
  <c r="GY134" i="7"/>
  <c r="GZ141" i="7"/>
  <c r="GZ142" i="7"/>
  <c r="GZ132" i="7"/>
  <c r="GZ130" i="7"/>
  <c r="GZ145" i="7"/>
  <c r="GZ58" i="7"/>
  <c r="GZ55" i="7"/>
  <c r="GZ43" i="7"/>
  <c r="GZ39" i="7"/>
  <c r="GZ34" i="7"/>
  <c r="GZ32" i="7"/>
  <c r="GZ30" i="7"/>
  <c r="GZ147" i="7"/>
  <c r="GZ46" i="7"/>
  <c r="GZ49" i="7"/>
  <c r="GY15" i="7"/>
  <c r="GZ16" i="7"/>
  <c r="GZ17" i="7"/>
  <c r="GZ20" i="7"/>
  <c r="GZ19" i="7"/>
  <c r="GZ18" i="7"/>
  <c r="GZ22" i="7"/>
  <c r="GZ21" i="7"/>
  <c r="GZ23" i="7"/>
  <c r="GZ24" i="7"/>
  <c r="GZ25" i="7"/>
  <c r="GZ13" i="7"/>
  <c r="HA9" i="7"/>
  <c r="HA10" i="7" s="1"/>
  <c r="GZ1" i="7"/>
  <c r="GZ8" i="7"/>
  <c r="HA172" i="7" l="1"/>
  <c r="HA153" i="7"/>
  <c r="HA166" i="7"/>
  <c r="HA170" i="7"/>
  <c r="HA157" i="7"/>
  <c r="HA151" i="7"/>
  <c r="GZ155" i="7"/>
  <c r="GZ159" i="7" s="1"/>
  <c r="HA149" i="7"/>
  <c r="HA140" i="7"/>
  <c r="GZ134" i="7"/>
  <c r="HA141" i="7"/>
  <c r="HA142" i="7"/>
  <c r="HA132" i="7"/>
  <c r="HA130" i="7"/>
  <c r="HA145" i="7"/>
  <c r="HA58" i="7"/>
  <c r="HA55" i="7"/>
  <c r="HA43" i="7"/>
  <c r="HA39" i="7"/>
  <c r="HA34" i="7"/>
  <c r="HA32" i="7"/>
  <c r="HA30" i="7"/>
  <c r="HA147" i="7"/>
  <c r="HA46" i="7"/>
  <c r="HA49" i="7"/>
  <c r="GZ15" i="7"/>
  <c r="HA16" i="7"/>
  <c r="HA18" i="7"/>
  <c r="HA20" i="7"/>
  <c r="HA17" i="7"/>
  <c r="HA19" i="7"/>
  <c r="HA22" i="7"/>
  <c r="HA23" i="7"/>
  <c r="HA24" i="7"/>
  <c r="HA25" i="7"/>
  <c r="HA21" i="7"/>
  <c r="HA13" i="7"/>
  <c r="EV8" i="6"/>
  <c r="EV1" i="6"/>
  <c r="HB9" i="7"/>
  <c r="HB10" i="7" s="1"/>
  <c r="HA8" i="7"/>
  <c r="HA1" i="7"/>
  <c r="HB172" i="7" l="1"/>
  <c r="HB153" i="7"/>
  <c r="HB166" i="7"/>
  <c r="HB170" i="7"/>
  <c r="HB157" i="7"/>
  <c r="HB151" i="7"/>
  <c r="HA155" i="7"/>
  <c r="HA159" i="7" s="1"/>
  <c r="HB149" i="7"/>
  <c r="HB140" i="7"/>
  <c r="HA134" i="7"/>
  <c r="HB141" i="7"/>
  <c r="HB142" i="7"/>
  <c r="HB132" i="7"/>
  <c r="HB130" i="7"/>
  <c r="HB145" i="7"/>
  <c r="HB58" i="7"/>
  <c r="HB55" i="7"/>
  <c r="HB43" i="7"/>
  <c r="HB34" i="7"/>
  <c r="HB39" i="7"/>
  <c r="HB32" i="7"/>
  <c r="HB30" i="7"/>
  <c r="HB147" i="7"/>
  <c r="HB46" i="7"/>
  <c r="HB49" i="7"/>
  <c r="HA15" i="7"/>
  <c r="HB16" i="7"/>
  <c r="HB17" i="7"/>
  <c r="HB18" i="7"/>
  <c r="HB19" i="7"/>
  <c r="HB21" i="7"/>
  <c r="HB23" i="7"/>
  <c r="HB20" i="7"/>
  <c r="HB22" i="7"/>
  <c r="HB24" i="7"/>
  <c r="HB25" i="7"/>
  <c r="HB13" i="7"/>
  <c r="HC9" i="7"/>
  <c r="HC10" i="7" s="1"/>
  <c r="HB8" i="7"/>
  <c r="HB1" i="7"/>
  <c r="HC172" i="7" l="1"/>
  <c r="HC153" i="7"/>
  <c r="HC166" i="7"/>
  <c r="HC170" i="7"/>
  <c r="HC157" i="7"/>
  <c r="HC151" i="7"/>
  <c r="HB155" i="7"/>
  <c r="HB159" i="7" s="1"/>
  <c r="HC149" i="7"/>
  <c r="HC140" i="7"/>
  <c r="HB134" i="7"/>
  <c r="HC141" i="7"/>
  <c r="HC142" i="7"/>
  <c r="HC132" i="7"/>
  <c r="HC130" i="7"/>
  <c r="HC145" i="7"/>
  <c r="HC55" i="7"/>
  <c r="HC58" i="7"/>
  <c r="HC43" i="7"/>
  <c r="HC39" i="7"/>
  <c r="HC34" i="7"/>
  <c r="HC32" i="7"/>
  <c r="HC30" i="7"/>
  <c r="HC147" i="7"/>
  <c r="HC46" i="7"/>
  <c r="HC49" i="7"/>
  <c r="HC16" i="7"/>
  <c r="HC17" i="7"/>
  <c r="HC21" i="7"/>
  <c r="HC18" i="7"/>
  <c r="HC19" i="7"/>
  <c r="HC23" i="7"/>
  <c r="HC20" i="7"/>
  <c r="HC24" i="7"/>
  <c r="HC22" i="7"/>
  <c r="HC25" i="7"/>
  <c r="HB15" i="7"/>
  <c r="HC13" i="7"/>
  <c r="EW1" i="6"/>
  <c r="EW8" i="6"/>
  <c r="HD9" i="7"/>
  <c r="HD10" i="7" s="1"/>
  <c r="HC8" i="7"/>
  <c r="HC1" i="7"/>
  <c r="HD172" i="7" l="1"/>
  <c r="HD153" i="7"/>
  <c r="HD166" i="7"/>
  <c r="HD170" i="7"/>
  <c r="HD157" i="7"/>
  <c r="HD151" i="7"/>
  <c r="HC155" i="7"/>
  <c r="HC159" i="7" s="1"/>
  <c r="HD149" i="7"/>
  <c r="HD140" i="7"/>
  <c r="HC134" i="7"/>
  <c r="HD142" i="7"/>
  <c r="HD141" i="7"/>
  <c r="HD130" i="7"/>
  <c r="HD132" i="7"/>
  <c r="HD145" i="7"/>
  <c r="HD55" i="7"/>
  <c r="HD58" i="7"/>
  <c r="HD39" i="7"/>
  <c r="HD34" i="7"/>
  <c r="HD43" i="7"/>
  <c r="HD32" i="7"/>
  <c r="HD30" i="7"/>
  <c r="HD147" i="7"/>
  <c r="HD46" i="7"/>
  <c r="HD49" i="7"/>
  <c r="HC15" i="7"/>
  <c r="HD17" i="7"/>
  <c r="HD18" i="7"/>
  <c r="HD16" i="7"/>
  <c r="HD22" i="7"/>
  <c r="HD21" i="7"/>
  <c r="HD23" i="7"/>
  <c r="HD19" i="7"/>
  <c r="HD25" i="7"/>
  <c r="HD20" i="7"/>
  <c r="HD24" i="7"/>
  <c r="HD13" i="7"/>
  <c r="HE9" i="7"/>
  <c r="HE10" i="7" s="1"/>
  <c r="HD1" i="7"/>
  <c r="HD8" i="7"/>
  <c r="HE172" i="7" l="1"/>
  <c r="HE153" i="7"/>
  <c r="HE166" i="7"/>
  <c r="HE170" i="7"/>
  <c r="HE157" i="7"/>
  <c r="HE151" i="7"/>
  <c r="HD155" i="7"/>
  <c r="HD159" i="7" s="1"/>
  <c r="HE149" i="7"/>
  <c r="HE140" i="7"/>
  <c r="HD134" i="7"/>
  <c r="HE141" i="7"/>
  <c r="HE142" i="7"/>
  <c r="HE130" i="7"/>
  <c r="HE132" i="7"/>
  <c r="HE145" i="7"/>
  <c r="HE55" i="7"/>
  <c r="HE58" i="7"/>
  <c r="HE39" i="7"/>
  <c r="HE43" i="7"/>
  <c r="HE34" i="7"/>
  <c r="HE32" i="7"/>
  <c r="HE30" i="7"/>
  <c r="HE147" i="7"/>
  <c r="HE46" i="7"/>
  <c r="HE49" i="7"/>
  <c r="HE16" i="7"/>
  <c r="HE19" i="7"/>
  <c r="HE20" i="7"/>
  <c r="HE17" i="7"/>
  <c r="HE22" i="7"/>
  <c r="HE21" i="7"/>
  <c r="HE18" i="7"/>
  <c r="HE23" i="7"/>
  <c r="HE25" i="7"/>
  <c r="HE24" i="7"/>
  <c r="HD15" i="7"/>
  <c r="HE13" i="7"/>
  <c r="EX8" i="6"/>
  <c r="EX1" i="6"/>
  <c r="HF9" i="7"/>
  <c r="HF10" i="7" s="1"/>
  <c r="HE8" i="7"/>
  <c r="HE1" i="7"/>
  <c r="HF172" i="7" l="1"/>
  <c r="HF153" i="7"/>
  <c r="HF166" i="7"/>
  <c r="HF170" i="7"/>
  <c r="HF157" i="7"/>
  <c r="HF151" i="7"/>
  <c r="HE155" i="7"/>
  <c r="HE159" i="7" s="1"/>
  <c r="HF149" i="7"/>
  <c r="HF140" i="7"/>
  <c r="HE134" i="7"/>
  <c r="HF141" i="7"/>
  <c r="HF142" i="7"/>
  <c r="HF130" i="7"/>
  <c r="HF132" i="7"/>
  <c r="HF145" i="7"/>
  <c r="HF58" i="7"/>
  <c r="HF55" i="7"/>
  <c r="HF43" i="7"/>
  <c r="HF39" i="7"/>
  <c r="HF34" i="7"/>
  <c r="HF32" i="7"/>
  <c r="HF30" i="7"/>
  <c r="HF147" i="7"/>
  <c r="HF46" i="7"/>
  <c r="HF49" i="7"/>
  <c r="HE15" i="7"/>
  <c r="HF16" i="7"/>
  <c r="HF17" i="7"/>
  <c r="HF18" i="7"/>
  <c r="HF20" i="7"/>
  <c r="HF22" i="7"/>
  <c r="HF21" i="7"/>
  <c r="HF19" i="7"/>
  <c r="HF23" i="7"/>
  <c r="HF24" i="7"/>
  <c r="HF25" i="7"/>
  <c r="HF13" i="7"/>
  <c r="HG9" i="7"/>
  <c r="HG10" i="7" s="1"/>
  <c r="HF8" i="7"/>
  <c r="HF1" i="7"/>
  <c r="HG172" i="7" l="1"/>
  <c r="HG153" i="7"/>
  <c r="HG166" i="7"/>
  <c r="HG170" i="7"/>
  <c r="HG157" i="7"/>
  <c r="HG151" i="7"/>
  <c r="HF155" i="7"/>
  <c r="HF159" i="7" s="1"/>
  <c r="HG149" i="7"/>
  <c r="HG140" i="7"/>
  <c r="HF134" i="7"/>
  <c r="HG142" i="7"/>
  <c r="HG141" i="7"/>
  <c r="HG132" i="7"/>
  <c r="HG130" i="7"/>
  <c r="HG145" i="7"/>
  <c r="HG58" i="7"/>
  <c r="HG55" i="7"/>
  <c r="HG43" i="7"/>
  <c r="HG39" i="7"/>
  <c r="HG34" i="7"/>
  <c r="HG32" i="7"/>
  <c r="HG30" i="7"/>
  <c r="HG147" i="7"/>
  <c r="HG46" i="7"/>
  <c r="HG49" i="7"/>
  <c r="HF15" i="7"/>
  <c r="HG16" i="7"/>
  <c r="HG17" i="7"/>
  <c r="HG19" i="7"/>
  <c r="HG21" i="7"/>
  <c r="HG20" i="7"/>
  <c r="HG22" i="7"/>
  <c r="HG18" i="7"/>
  <c r="HG23" i="7"/>
  <c r="HG24" i="7"/>
  <c r="HG25" i="7"/>
  <c r="HG13" i="7"/>
  <c r="EY8" i="6"/>
  <c r="EY1" i="6"/>
  <c r="HH9" i="7"/>
  <c r="HH10" i="7" s="1"/>
  <c r="HG8" i="7"/>
  <c r="HG1" i="7"/>
  <c r="HH172" i="7" l="1"/>
  <c r="HH153" i="7"/>
  <c r="HH166" i="7"/>
  <c r="HH170" i="7"/>
  <c r="HH157" i="7"/>
  <c r="HH151" i="7"/>
  <c r="HG155" i="7"/>
  <c r="HG159" i="7" s="1"/>
  <c r="HH149" i="7"/>
  <c r="HH140" i="7"/>
  <c r="HG134" i="7"/>
  <c r="HH141" i="7"/>
  <c r="HH142" i="7"/>
  <c r="HH132" i="7"/>
  <c r="HH130" i="7"/>
  <c r="HH145" i="7"/>
  <c r="HH58" i="7"/>
  <c r="HH55" i="7"/>
  <c r="HH43" i="7"/>
  <c r="HH39" i="7"/>
  <c r="HH34" i="7"/>
  <c r="HH32" i="7"/>
  <c r="HH30" i="7"/>
  <c r="HH147" i="7"/>
  <c r="HH46" i="7"/>
  <c r="HH49" i="7"/>
  <c r="HG15" i="7"/>
  <c r="HH16" i="7"/>
  <c r="HH17" i="7"/>
  <c r="HH18" i="7"/>
  <c r="HH20" i="7"/>
  <c r="HH21" i="7"/>
  <c r="HH22" i="7"/>
  <c r="HH19" i="7"/>
  <c r="HH23" i="7"/>
  <c r="HH24" i="7"/>
  <c r="HH25" i="7"/>
  <c r="HH13" i="7"/>
  <c r="HI9" i="7"/>
  <c r="HI10" i="7" s="1"/>
  <c r="HH8" i="7"/>
  <c r="HH1" i="7"/>
  <c r="HI172" i="7" l="1"/>
  <c r="HI153" i="7"/>
  <c r="HI166" i="7"/>
  <c r="HI170" i="7"/>
  <c r="HI157" i="7"/>
  <c r="HI151" i="7"/>
  <c r="HH155" i="7"/>
  <c r="HH159" i="7" s="1"/>
  <c r="HI149" i="7"/>
  <c r="HI140" i="7"/>
  <c r="HH134" i="7"/>
  <c r="HI141" i="7"/>
  <c r="HI142" i="7"/>
  <c r="HI132" i="7"/>
  <c r="HI130" i="7"/>
  <c r="HI145" i="7"/>
  <c r="HI58" i="7"/>
  <c r="HI55" i="7"/>
  <c r="HI43" i="7"/>
  <c r="HI39" i="7"/>
  <c r="HI34" i="7"/>
  <c r="HI32" i="7"/>
  <c r="HI30" i="7"/>
  <c r="HI147" i="7"/>
  <c r="HI46" i="7"/>
  <c r="HI49" i="7"/>
  <c r="HH15" i="7"/>
  <c r="HI16" i="7"/>
  <c r="HI18" i="7"/>
  <c r="HI20" i="7"/>
  <c r="HI17" i="7"/>
  <c r="HI21" i="7"/>
  <c r="HI22" i="7"/>
  <c r="HI19" i="7"/>
  <c r="HI24" i="7"/>
  <c r="HI23" i="7"/>
  <c r="HI25" i="7"/>
  <c r="HI13" i="7"/>
  <c r="EZ1" i="6"/>
  <c r="EZ8" i="6"/>
  <c r="HJ9" i="7"/>
  <c r="HJ10" i="7" s="1"/>
  <c r="HI8" i="7"/>
  <c r="HI1" i="7"/>
  <c r="HJ172" i="7" l="1"/>
  <c r="HJ153" i="7"/>
  <c r="HJ166" i="7"/>
  <c r="HJ170" i="7"/>
  <c r="HJ157" i="7"/>
  <c r="HJ151" i="7"/>
  <c r="HI155" i="7"/>
  <c r="HI159" i="7" s="1"/>
  <c r="HJ149" i="7"/>
  <c r="HJ140" i="7"/>
  <c r="HI134" i="7"/>
  <c r="HJ141" i="7"/>
  <c r="HJ142" i="7"/>
  <c r="HJ132" i="7"/>
  <c r="HJ130" i="7"/>
  <c r="HJ145" i="7"/>
  <c r="HJ58" i="7"/>
  <c r="HJ55" i="7"/>
  <c r="HJ43" i="7"/>
  <c r="HJ34" i="7"/>
  <c r="HJ39" i="7"/>
  <c r="HJ32" i="7"/>
  <c r="HJ30" i="7"/>
  <c r="HJ147" i="7"/>
  <c r="HJ46" i="7"/>
  <c r="HJ49" i="7"/>
  <c r="HJ16" i="7"/>
  <c r="HJ17" i="7"/>
  <c r="HJ19" i="7"/>
  <c r="HJ23" i="7"/>
  <c r="HJ20" i="7"/>
  <c r="HJ18" i="7"/>
  <c r="HJ21" i="7"/>
  <c r="HJ22" i="7"/>
  <c r="HJ25" i="7"/>
  <c r="HJ24" i="7"/>
  <c r="HI15" i="7"/>
  <c r="HJ13" i="7"/>
  <c r="HK9" i="7"/>
  <c r="HK10" i="7" s="1"/>
  <c r="HJ1" i="7"/>
  <c r="HJ8" i="7"/>
  <c r="HK172" i="7" l="1"/>
  <c r="HK153" i="7"/>
  <c r="HK166" i="7"/>
  <c r="HK170" i="7"/>
  <c r="HK157" i="7"/>
  <c r="HK151" i="7"/>
  <c r="HJ155" i="7"/>
  <c r="HJ159" i="7" s="1"/>
  <c r="HK149" i="7"/>
  <c r="HK140" i="7"/>
  <c r="HJ134" i="7"/>
  <c r="HK141" i="7"/>
  <c r="HK142" i="7"/>
  <c r="HK130" i="7"/>
  <c r="HK132" i="7"/>
  <c r="HK145" i="7"/>
  <c r="HK55" i="7"/>
  <c r="HK58" i="7"/>
  <c r="HK43" i="7"/>
  <c r="HK39" i="7"/>
  <c r="HK34" i="7"/>
  <c r="HK32" i="7"/>
  <c r="HK30" i="7"/>
  <c r="HK147" i="7"/>
  <c r="HK46" i="7"/>
  <c r="HK49" i="7"/>
  <c r="HJ15" i="7"/>
  <c r="HK16" i="7"/>
  <c r="HK17" i="7"/>
  <c r="HK21" i="7"/>
  <c r="HK19" i="7"/>
  <c r="HK23" i="7"/>
  <c r="HK20" i="7"/>
  <c r="HK18" i="7"/>
  <c r="HK22" i="7"/>
  <c r="HK24" i="7"/>
  <c r="HK25" i="7"/>
  <c r="HK13" i="7"/>
  <c r="FA1" i="6"/>
  <c r="FA8" i="6"/>
  <c r="HL9" i="7"/>
  <c r="HL10" i="7" s="1"/>
  <c r="HK8" i="7"/>
  <c r="HK1" i="7"/>
  <c r="HL172" i="7" l="1"/>
  <c r="HL153" i="7"/>
  <c r="HL166" i="7"/>
  <c r="HL170" i="7"/>
  <c r="HL157" i="7"/>
  <c r="HL151" i="7"/>
  <c r="HK155" i="7"/>
  <c r="HK159" i="7" s="1"/>
  <c r="HL149" i="7"/>
  <c r="HL140" i="7"/>
  <c r="HK134" i="7"/>
  <c r="HL142" i="7"/>
  <c r="HL141" i="7"/>
  <c r="HL130" i="7"/>
  <c r="HL132" i="7"/>
  <c r="HL145" i="7"/>
  <c r="HL55" i="7"/>
  <c r="HL58" i="7"/>
  <c r="HL43" i="7"/>
  <c r="HL34" i="7"/>
  <c r="HL39" i="7"/>
  <c r="HL32" i="7"/>
  <c r="HL30" i="7"/>
  <c r="HL147" i="7"/>
  <c r="HL46" i="7"/>
  <c r="HL49" i="7"/>
  <c r="HK15" i="7"/>
  <c r="HL17" i="7"/>
  <c r="HL18" i="7"/>
  <c r="HL22" i="7"/>
  <c r="HL23" i="7"/>
  <c r="HL20" i="7"/>
  <c r="HL16" i="7"/>
  <c r="HL21" i="7"/>
  <c r="HL25" i="7"/>
  <c r="HL19" i="7"/>
  <c r="HL24" i="7"/>
  <c r="HL13" i="7"/>
  <c r="HM9" i="7"/>
  <c r="HM10" i="7" s="1"/>
  <c r="HL8" i="7"/>
  <c r="HL1" i="7"/>
  <c r="HM172" i="7" l="1"/>
  <c r="HM153" i="7"/>
  <c r="HM166" i="7"/>
  <c r="HM170" i="7"/>
  <c r="HM157" i="7"/>
  <c r="HM151" i="7"/>
  <c r="HL155" i="7"/>
  <c r="HL159" i="7" s="1"/>
  <c r="HM149" i="7"/>
  <c r="HM140" i="7"/>
  <c r="HL134" i="7"/>
  <c r="HM141" i="7"/>
  <c r="HM142" i="7"/>
  <c r="HM130" i="7"/>
  <c r="HM132" i="7"/>
  <c r="HM145" i="7"/>
  <c r="HM55" i="7"/>
  <c r="HM58" i="7"/>
  <c r="HM39" i="7"/>
  <c r="HM43" i="7"/>
  <c r="HM34" i="7"/>
  <c r="HM32" i="7"/>
  <c r="HM30" i="7"/>
  <c r="HM147" i="7"/>
  <c r="HM46" i="7"/>
  <c r="HM49" i="7"/>
  <c r="HM16" i="7"/>
  <c r="HM19" i="7"/>
  <c r="HM17" i="7"/>
  <c r="HM20" i="7"/>
  <c r="HM18" i="7"/>
  <c r="HM21" i="7"/>
  <c r="HM22" i="7"/>
  <c r="HM23" i="7"/>
  <c r="HM25" i="7"/>
  <c r="HM24" i="7"/>
  <c r="HL15" i="7"/>
  <c r="HM13" i="7"/>
  <c r="FB1" i="6"/>
  <c r="FB8" i="6"/>
  <c r="HM8" i="7"/>
  <c r="HN9" i="7"/>
  <c r="HN10" i="7" s="1"/>
  <c r="HM1" i="7"/>
  <c r="HN172" i="7" l="1"/>
  <c r="HN153" i="7"/>
  <c r="HN166" i="7"/>
  <c r="HN170" i="7"/>
  <c r="HN157" i="7"/>
  <c r="HN151" i="7"/>
  <c r="HM155" i="7"/>
  <c r="HM159" i="7" s="1"/>
  <c r="HN149" i="7"/>
  <c r="HN140" i="7"/>
  <c r="HM134" i="7"/>
  <c r="HN141" i="7"/>
  <c r="HN142" i="7"/>
  <c r="HN130" i="7"/>
  <c r="HN132" i="7"/>
  <c r="HN145" i="7"/>
  <c r="HN58" i="7"/>
  <c r="HN55" i="7"/>
  <c r="HN43" i="7"/>
  <c r="HN39" i="7"/>
  <c r="HN34" i="7"/>
  <c r="HN32" i="7"/>
  <c r="HN30" i="7"/>
  <c r="HN147" i="7"/>
  <c r="HN46" i="7"/>
  <c r="HN49" i="7"/>
  <c r="HM15" i="7"/>
  <c r="HN16" i="7"/>
  <c r="HN17" i="7"/>
  <c r="HN19" i="7"/>
  <c r="HN21" i="7"/>
  <c r="HN22" i="7"/>
  <c r="HN23" i="7"/>
  <c r="HN20" i="7"/>
  <c r="HN18" i="7"/>
  <c r="HN24" i="7"/>
  <c r="HN25" i="7"/>
  <c r="HN13" i="7"/>
  <c r="HO9" i="7"/>
  <c r="HO10" i="7" s="1"/>
  <c r="HN1" i="7"/>
  <c r="HN8" i="7"/>
  <c r="HO172" i="7" l="1"/>
  <c r="HO153" i="7"/>
  <c r="HO166" i="7"/>
  <c r="HO170" i="7"/>
  <c r="HO157" i="7"/>
  <c r="HO151" i="7"/>
  <c r="HN155" i="7"/>
  <c r="HN159" i="7" s="1"/>
  <c r="HO149" i="7"/>
  <c r="HO140" i="7"/>
  <c r="HN134" i="7"/>
  <c r="HO142" i="7"/>
  <c r="HO141" i="7"/>
  <c r="HO132" i="7"/>
  <c r="HO130" i="7"/>
  <c r="HO145" i="7"/>
  <c r="HO58" i="7"/>
  <c r="HO55" i="7"/>
  <c r="HO43" i="7"/>
  <c r="HO39" i="7"/>
  <c r="HO34" i="7"/>
  <c r="HO32" i="7"/>
  <c r="HO30" i="7"/>
  <c r="HO147" i="7"/>
  <c r="HO46" i="7"/>
  <c r="HO49" i="7"/>
  <c r="HO16" i="7"/>
  <c r="HO17" i="7"/>
  <c r="HO18" i="7"/>
  <c r="HO19" i="7"/>
  <c r="HO21" i="7"/>
  <c r="HO22" i="7"/>
  <c r="HO23" i="7"/>
  <c r="HO20" i="7"/>
  <c r="HO24" i="7"/>
  <c r="HO25" i="7"/>
  <c r="HN15" i="7"/>
  <c r="HO13" i="7"/>
  <c r="FC1" i="6"/>
  <c r="FC8" i="6"/>
  <c r="HP9" i="7"/>
  <c r="HP10" i="7" s="1"/>
  <c r="HO1" i="7"/>
  <c r="HO8" i="7"/>
  <c r="HP172" i="7" l="1"/>
  <c r="HP153" i="7"/>
  <c r="HP166" i="7"/>
  <c r="HP170" i="7"/>
  <c r="HP157" i="7"/>
  <c r="HP151" i="7"/>
  <c r="HO155" i="7"/>
  <c r="HO159" i="7" s="1"/>
  <c r="HP149" i="7"/>
  <c r="HP140" i="7"/>
  <c r="HO134" i="7"/>
  <c r="HP141" i="7"/>
  <c r="HP142" i="7"/>
  <c r="HP132" i="7"/>
  <c r="HP130" i="7"/>
  <c r="HP145" i="7"/>
  <c r="HP58" i="7"/>
  <c r="HP55" i="7"/>
  <c r="HP43" i="7"/>
  <c r="HP39" i="7"/>
  <c r="HP34" i="7"/>
  <c r="HP32" i="7"/>
  <c r="HP30" i="7"/>
  <c r="HP147" i="7"/>
  <c r="HP46" i="7"/>
  <c r="HP49" i="7"/>
  <c r="HO15" i="7"/>
  <c r="HP16" i="7"/>
  <c r="HP17" i="7"/>
  <c r="HP20" i="7"/>
  <c r="HP18" i="7"/>
  <c r="HP19" i="7"/>
  <c r="HP21" i="7"/>
  <c r="HP22" i="7"/>
  <c r="HP23" i="7"/>
  <c r="HP24" i="7"/>
  <c r="HP25" i="7"/>
  <c r="HP13" i="7"/>
  <c r="HP1" i="7"/>
  <c r="HP8" i="7"/>
  <c r="HQ9" i="7"/>
  <c r="HQ10" i="7" s="1"/>
  <c r="HQ172" i="7" l="1"/>
  <c r="HQ153" i="7"/>
  <c r="HQ166" i="7"/>
  <c r="HQ170" i="7"/>
  <c r="HQ157" i="7"/>
  <c r="HQ151" i="7"/>
  <c r="HP155" i="7"/>
  <c r="HP159" i="7" s="1"/>
  <c r="HQ149" i="7"/>
  <c r="HQ140" i="7"/>
  <c r="HP134" i="7"/>
  <c r="HQ141" i="7"/>
  <c r="HQ142" i="7"/>
  <c r="HQ132" i="7"/>
  <c r="HQ130" i="7"/>
  <c r="HQ145" i="7"/>
  <c r="HQ58" i="7"/>
  <c r="HQ55" i="7"/>
  <c r="HQ43" i="7"/>
  <c r="HQ39" i="7"/>
  <c r="HQ34" i="7"/>
  <c r="HQ32" i="7"/>
  <c r="HQ30" i="7"/>
  <c r="HQ147" i="7"/>
  <c r="HQ46" i="7"/>
  <c r="HQ49" i="7"/>
  <c r="HQ16" i="7"/>
  <c r="HQ17" i="7"/>
  <c r="HQ18" i="7"/>
  <c r="HQ20" i="7"/>
  <c r="HQ19" i="7"/>
  <c r="HQ21" i="7"/>
  <c r="HQ22" i="7"/>
  <c r="HQ24" i="7"/>
  <c r="HQ23" i="7"/>
  <c r="HQ25" i="7"/>
  <c r="HP15" i="7"/>
  <c r="HQ13" i="7"/>
  <c r="FD1" i="6"/>
  <c r="FD8" i="6"/>
  <c r="HQ1" i="7"/>
  <c r="HQ8" i="7"/>
  <c r="HR9" i="7"/>
  <c r="HR10" i="7" s="1"/>
  <c r="HR172" i="7" l="1"/>
  <c r="HR153" i="7"/>
  <c r="HR166" i="7"/>
  <c r="HR170" i="7"/>
  <c r="HR157" i="7"/>
  <c r="HR151" i="7"/>
  <c r="HQ155" i="7"/>
  <c r="HQ159" i="7" s="1"/>
  <c r="HR149" i="7"/>
  <c r="HR140" i="7"/>
  <c r="HQ134" i="7"/>
  <c r="HR141" i="7"/>
  <c r="HR142" i="7"/>
  <c r="HR132" i="7"/>
  <c r="HR130" i="7"/>
  <c r="HR145" i="7"/>
  <c r="HR58" i="7"/>
  <c r="HR55" i="7"/>
  <c r="HR43" i="7"/>
  <c r="HR34" i="7"/>
  <c r="HR39" i="7"/>
  <c r="HR32" i="7"/>
  <c r="HR30" i="7"/>
  <c r="HR147" i="7"/>
  <c r="HR46" i="7"/>
  <c r="HR49" i="7"/>
  <c r="HQ15" i="7"/>
  <c r="HR16" i="7"/>
  <c r="HR17" i="7"/>
  <c r="HR19" i="7"/>
  <c r="HR23" i="7"/>
  <c r="HR18" i="7"/>
  <c r="HR21" i="7"/>
  <c r="HR22" i="7"/>
  <c r="HR25" i="7"/>
  <c r="HR24" i="7"/>
  <c r="HR20" i="7"/>
  <c r="HR13" i="7"/>
  <c r="HR8" i="7"/>
  <c r="HS9" i="7"/>
  <c r="HS10" i="7" s="1"/>
  <c r="HR1" i="7"/>
  <c r="HS172" i="7" l="1"/>
  <c r="HS153" i="7"/>
  <c r="HS166" i="7"/>
  <c r="HS170" i="7"/>
  <c r="HS157" i="7"/>
  <c r="HS151" i="7"/>
  <c r="HR155" i="7"/>
  <c r="HR159" i="7" s="1"/>
  <c r="HS149" i="7"/>
  <c r="HS140" i="7"/>
  <c r="HR134" i="7"/>
  <c r="HS141" i="7"/>
  <c r="HS142" i="7"/>
  <c r="HS130" i="7"/>
  <c r="HS132" i="7"/>
  <c r="HS145" i="7"/>
  <c r="HS55" i="7"/>
  <c r="HS58" i="7"/>
  <c r="HS43" i="7"/>
  <c r="HS39" i="7"/>
  <c r="HS34" i="7"/>
  <c r="HS32" i="7"/>
  <c r="HS30" i="7"/>
  <c r="HS147" i="7"/>
  <c r="HS46" i="7"/>
  <c r="HS49" i="7"/>
  <c r="HS16" i="7"/>
  <c r="HS17" i="7"/>
  <c r="HS21" i="7"/>
  <c r="HS19" i="7"/>
  <c r="HS20" i="7"/>
  <c r="HS23" i="7"/>
  <c r="HS18" i="7"/>
  <c r="HS22" i="7"/>
  <c r="HS24" i="7"/>
  <c r="HS25" i="7"/>
  <c r="HR15" i="7"/>
  <c r="HS13" i="7"/>
  <c r="FE1" i="6"/>
  <c r="FE8" i="6"/>
  <c r="HS8" i="7"/>
  <c r="HT9" i="7"/>
  <c r="HT10" i="7" s="1"/>
  <c r="HS1" i="7"/>
  <c r="HT172" i="7" l="1"/>
  <c r="HT153" i="7"/>
  <c r="HT166" i="7"/>
  <c r="HT170" i="7"/>
  <c r="HT157" i="7"/>
  <c r="HT151" i="7"/>
  <c r="HS155" i="7"/>
  <c r="HS159" i="7" s="1"/>
  <c r="HT149" i="7"/>
  <c r="HT140" i="7"/>
  <c r="HS134" i="7"/>
  <c r="HT141" i="7"/>
  <c r="HT142" i="7"/>
  <c r="HT130" i="7"/>
  <c r="HT132" i="7"/>
  <c r="HT145" i="7"/>
  <c r="HT55" i="7"/>
  <c r="HT58" i="7"/>
  <c r="HT39" i="7"/>
  <c r="HT43" i="7"/>
  <c r="HT34" i="7"/>
  <c r="HT32" i="7"/>
  <c r="HT30" i="7"/>
  <c r="HT147" i="7"/>
  <c r="HT46" i="7"/>
  <c r="HT49" i="7"/>
  <c r="HS15" i="7"/>
  <c r="HT17" i="7"/>
  <c r="HT16" i="7"/>
  <c r="HT18" i="7"/>
  <c r="HT22" i="7"/>
  <c r="HT20" i="7"/>
  <c r="HT23" i="7"/>
  <c r="HT19" i="7"/>
  <c r="HT21" i="7"/>
  <c r="HT25" i="7"/>
  <c r="HT24" i="7"/>
  <c r="HT13" i="7"/>
  <c r="HT8" i="7"/>
  <c r="HU9" i="7"/>
  <c r="HU10" i="7" s="1"/>
  <c r="HT1" i="7"/>
  <c r="HU172" i="7" l="1"/>
  <c r="HU153" i="7"/>
  <c r="HU166" i="7"/>
  <c r="HU170" i="7"/>
  <c r="HU157" i="7"/>
  <c r="HU151" i="7"/>
  <c r="HT155" i="7"/>
  <c r="HT159" i="7" s="1"/>
  <c r="HU149" i="7"/>
  <c r="HU140" i="7"/>
  <c r="HT134" i="7"/>
  <c r="HU141" i="7"/>
  <c r="HU142" i="7"/>
  <c r="HU130" i="7"/>
  <c r="HU132" i="7"/>
  <c r="HU145" i="7"/>
  <c r="HU55" i="7"/>
  <c r="HU58" i="7"/>
  <c r="HU39" i="7"/>
  <c r="HU43" i="7"/>
  <c r="HU34" i="7"/>
  <c r="HU32" i="7"/>
  <c r="HU30" i="7"/>
  <c r="HU147" i="7"/>
  <c r="HU46" i="7"/>
  <c r="HU49" i="7"/>
  <c r="HU16" i="7"/>
  <c r="HU19" i="7"/>
  <c r="HU20" i="7"/>
  <c r="HU18" i="7"/>
  <c r="HU22" i="7"/>
  <c r="HU23" i="7"/>
  <c r="HU17" i="7"/>
  <c r="HU21" i="7"/>
  <c r="HU25" i="7"/>
  <c r="HU24" i="7"/>
  <c r="HT15" i="7"/>
  <c r="HU13" i="7"/>
  <c r="FF1" i="6"/>
  <c r="FF8" i="6"/>
  <c r="HU8" i="7"/>
  <c r="HU1" i="7"/>
  <c r="HV9" i="7"/>
  <c r="HV10" i="7" s="1"/>
  <c r="HV172" i="7" l="1"/>
  <c r="HV153" i="7"/>
  <c r="HV166" i="7"/>
  <c r="HV170" i="7"/>
  <c r="HV157" i="7"/>
  <c r="HV151" i="7"/>
  <c r="HU155" i="7"/>
  <c r="HU159" i="7" s="1"/>
  <c r="HV149" i="7"/>
  <c r="HV140" i="7"/>
  <c r="HU134" i="7"/>
  <c r="HV141" i="7"/>
  <c r="HV142" i="7"/>
  <c r="HV130" i="7"/>
  <c r="HV132" i="7"/>
  <c r="HV145" i="7"/>
  <c r="HV58" i="7"/>
  <c r="HV55" i="7"/>
  <c r="HV43" i="7"/>
  <c r="HV39" i="7"/>
  <c r="HV34" i="7"/>
  <c r="HV32" i="7"/>
  <c r="HV30" i="7"/>
  <c r="HV147" i="7"/>
  <c r="HV46" i="7"/>
  <c r="HV49" i="7"/>
  <c r="HU15" i="7"/>
  <c r="HV16" i="7"/>
  <c r="HV17" i="7"/>
  <c r="HV20" i="7"/>
  <c r="HV22" i="7"/>
  <c r="HV18" i="7"/>
  <c r="HV19" i="7"/>
  <c r="HV23" i="7"/>
  <c r="HV24" i="7"/>
  <c r="HV21" i="7"/>
  <c r="HV25" i="7"/>
  <c r="HV13" i="7"/>
  <c r="HW9" i="7"/>
  <c r="HW10" i="7" s="1"/>
  <c r="HV1" i="7"/>
  <c r="HV8" i="7"/>
  <c r="HW172" i="7" l="1"/>
  <c r="HW153" i="7"/>
  <c r="HW166" i="7"/>
  <c r="HW170" i="7"/>
  <c r="HW157" i="7"/>
  <c r="HW151" i="7"/>
  <c r="HV155" i="7"/>
  <c r="HV159" i="7" s="1"/>
  <c r="HW149" i="7"/>
  <c r="HW140" i="7"/>
  <c r="HV134" i="7"/>
  <c r="HW142" i="7"/>
  <c r="HW141" i="7"/>
  <c r="HW132" i="7"/>
  <c r="HW130" i="7"/>
  <c r="HW145" i="7"/>
  <c r="HW58" i="7"/>
  <c r="HW55" i="7"/>
  <c r="HW43" i="7"/>
  <c r="HW39" i="7"/>
  <c r="HW34" i="7"/>
  <c r="HW32" i="7"/>
  <c r="HW30" i="7"/>
  <c r="HW147" i="7"/>
  <c r="HW46" i="7"/>
  <c r="HW49" i="7"/>
  <c r="HW16" i="7"/>
  <c r="HW17" i="7"/>
  <c r="HW18" i="7"/>
  <c r="HW19" i="7"/>
  <c r="HW21" i="7"/>
  <c r="HW20" i="7"/>
  <c r="HW22" i="7"/>
  <c r="HW23" i="7"/>
  <c r="HW24" i="7"/>
  <c r="HW25" i="7"/>
  <c r="HV15" i="7"/>
  <c r="HW13" i="7"/>
  <c r="FG1" i="6"/>
  <c r="FG8" i="6"/>
  <c r="HX9" i="7"/>
  <c r="HX10" i="7" s="1"/>
  <c r="HW1" i="7"/>
  <c r="HW8" i="7"/>
  <c r="HX172" i="7" l="1"/>
  <c r="HX153" i="7"/>
  <c r="HX166" i="7"/>
  <c r="HX170" i="7"/>
  <c r="HX157" i="7"/>
  <c r="HX151" i="7"/>
  <c r="HW155" i="7"/>
  <c r="HW159" i="7" s="1"/>
  <c r="HX149" i="7"/>
  <c r="HX140" i="7"/>
  <c r="HW134" i="7"/>
  <c r="HX141" i="7"/>
  <c r="HX142" i="7"/>
  <c r="HX132" i="7"/>
  <c r="HX130" i="7"/>
  <c r="HX145" i="7"/>
  <c r="HX58" i="7"/>
  <c r="HX55" i="7"/>
  <c r="HX43" i="7"/>
  <c r="HX39" i="7"/>
  <c r="HX34" i="7"/>
  <c r="HX32" i="7"/>
  <c r="HX30" i="7"/>
  <c r="HX147" i="7"/>
  <c r="HX46" i="7"/>
  <c r="HX49" i="7"/>
  <c r="HW15" i="7"/>
  <c r="HX16" i="7"/>
  <c r="HX17" i="7"/>
  <c r="HX20" i="7"/>
  <c r="HX21" i="7"/>
  <c r="HX18" i="7"/>
  <c r="HX22" i="7"/>
  <c r="HX19" i="7"/>
  <c r="HX23" i="7"/>
  <c r="HX24" i="7"/>
  <c r="HX25" i="7"/>
  <c r="HX13" i="7"/>
  <c r="HX8" i="7"/>
  <c r="HY9" i="7"/>
  <c r="HY10" i="7" s="1"/>
  <c r="HX1" i="7"/>
  <c r="HY172" i="7" l="1"/>
  <c r="HY153" i="7"/>
  <c r="HY166" i="7"/>
  <c r="HY170" i="7"/>
  <c r="HY157" i="7"/>
  <c r="HY151" i="7"/>
  <c r="HX155" i="7"/>
  <c r="HX159" i="7" s="1"/>
  <c r="HY149" i="7"/>
  <c r="HY140" i="7"/>
  <c r="HX134" i="7"/>
  <c r="HY141" i="7"/>
  <c r="HY142" i="7"/>
  <c r="HY132" i="7"/>
  <c r="HY130" i="7"/>
  <c r="HY145" i="7"/>
  <c r="HY58" i="7"/>
  <c r="HY55" i="7"/>
  <c r="HY43" i="7"/>
  <c r="HY39" i="7"/>
  <c r="HY34" i="7"/>
  <c r="HY32" i="7"/>
  <c r="HY30" i="7"/>
  <c r="HY147" i="7"/>
  <c r="HY46" i="7"/>
  <c r="HY49" i="7"/>
  <c r="HY16" i="7"/>
  <c r="HY18" i="7"/>
  <c r="HY17" i="7"/>
  <c r="HY20" i="7"/>
  <c r="HY21" i="7"/>
  <c r="HY22" i="7"/>
  <c r="HY19" i="7"/>
  <c r="HY23" i="7"/>
  <c r="HY24" i="7"/>
  <c r="HY25" i="7"/>
  <c r="HX15" i="7"/>
  <c r="HY13" i="7"/>
  <c r="FH1" i="6"/>
  <c r="FH8" i="6"/>
  <c r="HY1" i="7"/>
  <c r="HY8" i="7"/>
  <c r="HZ9" i="7"/>
  <c r="HZ10" i="7" s="1"/>
  <c r="HZ172" i="7" l="1"/>
  <c r="HZ153" i="7"/>
  <c r="HZ166" i="7"/>
  <c r="HZ170" i="7"/>
  <c r="HZ157" i="7"/>
  <c r="HZ151" i="7"/>
  <c r="HY155" i="7"/>
  <c r="HY159" i="7" s="1"/>
  <c r="HZ149" i="7"/>
  <c r="HZ140" i="7"/>
  <c r="HY134" i="7"/>
  <c r="HZ141" i="7"/>
  <c r="HZ142" i="7"/>
  <c r="HZ132" i="7"/>
  <c r="HZ130" i="7"/>
  <c r="HZ145" i="7"/>
  <c r="HZ55" i="7"/>
  <c r="HZ58" i="7"/>
  <c r="HZ43" i="7"/>
  <c r="HZ34" i="7"/>
  <c r="HZ39" i="7"/>
  <c r="HZ32" i="7"/>
  <c r="HZ30" i="7"/>
  <c r="HZ147" i="7"/>
  <c r="HZ46" i="7"/>
  <c r="HZ49" i="7"/>
  <c r="HY15" i="7"/>
  <c r="HZ16" i="7"/>
  <c r="HZ19" i="7"/>
  <c r="HZ17" i="7"/>
  <c r="HZ23" i="7"/>
  <c r="HZ21" i="7"/>
  <c r="HZ20" i="7"/>
  <c r="HZ18" i="7"/>
  <c r="HZ22" i="7"/>
  <c r="HZ25" i="7"/>
  <c r="HZ24" i="7"/>
  <c r="HZ13" i="7"/>
  <c r="HZ8" i="7"/>
  <c r="IA9" i="7"/>
  <c r="IA10" i="7" s="1"/>
  <c r="HZ1" i="7"/>
  <c r="IA172" i="7" l="1"/>
  <c r="IA153" i="7"/>
  <c r="IA166" i="7"/>
  <c r="IA170" i="7"/>
  <c r="IA157" i="7"/>
  <c r="IA151" i="7"/>
  <c r="HZ155" i="7"/>
  <c r="HZ159" i="7" s="1"/>
  <c r="IA149" i="7"/>
  <c r="IA140" i="7"/>
  <c r="HZ134" i="7"/>
  <c r="IA141" i="7"/>
  <c r="IA142" i="7"/>
  <c r="IA132" i="7"/>
  <c r="IA130" i="7"/>
  <c r="IA145" i="7"/>
  <c r="IA55" i="7"/>
  <c r="IA58" i="7"/>
  <c r="IA43" i="7"/>
  <c r="IA39" i="7"/>
  <c r="IA34" i="7"/>
  <c r="IA32" i="7"/>
  <c r="IA30" i="7"/>
  <c r="IA147" i="7"/>
  <c r="IA46" i="7"/>
  <c r="IA49" i="7"/>
  <c r="HZ15" i="7"/>
  <c r="IA16" i="7"/>
  <c r="IA17" i="7"/>
  <c r="IA21" i="7"/>
  <c r="IA19" i="7"/>
  <c r="IA23" i="7"/>
  <c r="IA20" i="7"/>
  <c r="IA18" i="7"/>
  <c r="IA22" i="7"/>
  <c r="IA24" i="7"/>
  <c r="IA25" i="7"/>
  <c r="IA13" i="7"/>
  <c r="FI1" i="6"/>
  <c r="FI8" i="6"/>
  <c r="IA8" i="7"/>
  <c r="IB9" i="7"/>
  <c r="IB10" i="7" s="1"/>
  <c r="IA1" i="7"/>
  <c r="IB172" i="7" l="1"/>
  <c r="IB153" i="7"/>
  <c r="IB166" i="7"/>
  <c r="IB170" i="7"/>
  <c r="IB157" i="7"/>
  <c r="IB151" i="7"/>
  <c r="IA155" i="7"/>
  <c r="IA159" i="7" s="1"/>
  <c r="IB149" i="7"/>
  <c r="IB140" i="7"/>
  <c r="IA134" i="7"/>
  <c r="IB141" i="7"/>
  <c r="IB142" i="7"/>
  <c r="IB130" i="7"/>
  <c r="IB132" i="7"/>
  <c r="IB145" i="7"/>
  <c r="IB55" i="7"/>
  <c r="IB58" i="7"/>
  <c r="IB43" i="7"/>
  <c r="IB39" i="7"/>
  <c r="IB34" i="7"/>
  <c r="IB32" i="7"/>
  <c r="IB30" i="7"/>
  <c r="IB147" i="7"/>
  <c r="IB46" i="7"/>
  <c r="IB49" i="7"/>
  <c r="IA15" i="7"/>
  <c r="IB18" i="7"/>
  <c r="IB16" i="7"/>
  <c r="IB22" i="7"/>
  <c r="IB23" i="7"/>
  <c r="IB21" i="7"/>
  <c r="IB17" i="7"/>
  <c r="IB20" i="7"/>
  <c r="IB25" i="7"/>
  <c r="IB24" i="7"/>
  <c r="IB19" i="7"/>
  <c r="IB13" i="7"/>
  <c r="IC9" i="7"/>
  <c r="IC10" i="7" s="1"/>
  <c r="IB8" i="7"/>
  <c r="IB1" i="7"/>
  <c r="IC172" i="7" l="1"/>
  <c r="IC153" i="7"/>
  <c r="IC166" i="7"/>
  <c r="IC170" i="7"/>
  <c r="IC157" i="7"/>
  <c r="IC151" i="7"/>
  <c r="IB155" i="7"/>
  <c r="IB159" i="7" s="1"/>
  <c r="IC149" i="7"/>
  <c r="IC140" i="7"/>
  <c r="IB134" i="7"/>
  <c r="IC141" i="7"/>
  <c r="IC142" i="7"/>
  <c r="IC130" i="7"/>
  <c r="IC132" i="7"/>
  <c r="IC145" i="7"/>
  <c r="IC55" i="7"/>
  <c r="IC58" i="7"/>
  <c r="IC39" i="7"/>
  <c r="IC43" i="7"/>
  <c r="IC34" i="7"/>
  <c r="IC32" i="7"/>
  <c r="IC30" i="7"/>
  <c r="IC147" i="7"/>
  <c r="IC46" i="7"/>
  <c r="IC49" i="7"/>
  <c r="IB15" i="7"/>
  <c r="IC16" i="7"/>
  <c r="IC17" i="7"/>
  <c r="IC19" i="7"/>
  <c r="IC20" i="7"/>
  <c r="IC18" i="7"/>
  <c r="IC22" i="7"/>
  <c r="IC23" i="7"/>
  <c r="IC21" i="7"/>
  <c r="IC25" i="7"/>
  <c r="IC24" i="7"/>
  <c r="IC13" i="7"/>
  <c r="FJ8" i="6"/>
  <c r="FJ1" i="6"/>
  <c r="IC8" i="7"/>
  <c r="ID9" i="7"/>
  <c r="ID10" i="7" s="1"/>
  <c r="IC1" i="7"/>
  <c r="ID172" i="7" l="1"/>
  <c r="ID153" i="7"/>
  <c r="ID166" i="7"/>
  <c r="ID170" i="7"/>
  <c r="ID157" i="7"/>
  <c r="ID151" i="7"/>
  <c r="IC155" i="7"/>
  <c r="IC159" i="7" s="1"/>
  <c r="ID149" i="7"/>
  <c r="ID140" i="7"/>
  <c r="IC134" i="7"/>
  <c r="ID141" i="7"/>
  <c r="ID142" i="7"/>
  <c r="ID130" i="7"/>
  <c r="ID132" i="7"/>
  <c r="ID145" i="7"/>
  <c r="ID58" i="7"/>
  <c r="ID55" i="7"/>
  <c r="ID43" i="7"/>
  <c r="ID39" i="7"/>
  <c r="ID34" i="7"/>
  <c r="ID32" i="7"/>
  <c r="ID30" i="7"/>
  <c r="ID147" i="7"/>
  <c r="ID46" i="7"/>
  <c r="ID49" i="7"/>
  <c r="IC15" i="7"/>
  <c r="ID16" i="7"/>
  <c r="ID17" i="7"/>
  <c r="ID19" i="7"/>
  <c r="ID22" i="7"/>
  <c r="ID23" i="7"/>
  <c r="ID21" i="7"/>
  <c r="ID20" i="7"/>
  <c r="ID24" i="7"/>
  <c r="ID18" i="7"/>
  <c r="ID25" i="7"/>
  <c r="ID13" i="7"/>
  <c r="IE9" i="7"/>
  <c r="IE10" i="7" s="1"/>
  <c r="ID1" i="7"/>
  <c r="ID8" i="7"/>
  <c r="IE172" i="7" l="1"/>
  <c r="IE153" i="7"/>
  <c r="IE166" i="7"/>
  <c r="IE170" i="7"/>
  <c r="IE157" i="7"/>
  <c r="IE151" i="7"/>
  <c r="ID155" i="7"/>
  <c r="ID159" i="7" s="1"/>
  <c r="IE149" i="7"/>
  <c r="IE140" i="7"/>
  <c r="ID134" i="7"/>
  <c r="IE142" i="7"/>
  <c r="IE141" i="7"/>
  <c r="IE132" i="7"/>
  <c r="IE130" i="7"/>
  <c r="IE145" i="7"/>
  <c r="IE58" i="7"/>
  <c r="IE55" i="7"/>
  <c r="IE43" i="7"/>
  <c r="IE39" i="7"/>
  <c r="IE34" i="7"/>
  <c r="IE32" i="7"/>
  <c r="IE30" i="7"/>
  <c r="IE147" i="7"/>
  <c r="IE46" i="7"/>
  <c r="IE49" i="7"/>
  <c r="ID15" i="7"/>
  <c r="IE16" i="7"/>
  <c r="IE18" i="7"/>
  <c r="IE17" i="7"/>
  <c r="IE19" i="7"/>
  <c r="IE21" i="7"/>
  <c r="IE20" i="7"/>
  <c r="IE22" i="7"/>
  <c r="IE23" i="7"/>
  <c r="IE24" i="7"/>
  <c r="IE25" i="7"/>
  <c r="IE13" i="7"/>
  <c r="FK1" i="6"/>
  <c r="FK8" i="6"/>
  <c r="IF9" i="7"/>
  <c r="IF10" i="7" s="1"/>
  <c r="IE8" i="7"/>
  <c r="IE1" i="7"/>
  <c r="IF172" i="7" l="1"/>
  <c r="IF153" i="7"/>
  <c r="IF166" i="7"/>
  <c r="IF170" i="7"/>
  <c r="IF157" i="7"/>
  <c r="IF151" i="7"/>
  <c r="IE155" i="7"/>
  <c r="IE159" i="7" s="1"/>
  <c r="IF149" i="7"/>
  <c r="IF140" i="7"/>
  <c r="IE134" i="7"/>
  <c r="IF141" i="7"/>
  <c r="IF142" i="7"/>
  <c r="IF132" i="7"/>
  <c r="IF130" i="7"/>
  <c r="IF145" i="7"/>
  <c r="IF58" i="7"/>
  <c r="IF55" i="7"/>
  <c r="IF43" i="7"/>
  <c r="IF39" i="7"/>
  <c r="IF34" i="7"/>
  <c r="IF32" i="7"/>
  <c r="IF30" i="7"/>
  <c r="IF147" i="7"/>
  <c r="IF46" i="7"/>
  <c r="IF49" i="7"/>
  <c r="IE15" i="7"/>
  <c r="IF16" i="7"/>
  <c r="IF17" i="7"/>
  <c r="IF20" i="7"/>
  <c r="IF18" i="7"/>
  <c r="IF19" i="7"/>
  <c r="IF22" i="7"/>
  <c r="IF21" i="7"/>
  <c r="IF23" i="7"/>
  <c r="IF24" i="7"/>
  <c r="IF25" i="7"/>
  <c r="IF13" i="7"/>
  <c r="IF8" i="7"/>
  <c r="IG9" i="7"/>
  <c r="IG10" i="7" s="1"/>
  <c r="IF1" i="7"/>
  <c r="IG172" i="7" l="1"/>
  <c r="IG153" i="7"/>
  <c r="IG166" i="7"/>
  <c r="IG170" i="7"/>
  <c r="IG157" i="7"/>
  <c r="IG151" i="7"/>
  <c r="IF155" i="7"/>
  <c r="IF159" i="7" s="1"/>
  <c r="IG149" i="7"/>
  <c r="IG140" i="7"/>
  <c r="IF134" i="7"/>
  <c r="IG141" i="7"/>
  <c r="IG142" i="7"/>
  <c r="IG132" i="7"/>
  <c r="IG130" i="7"/>
  <c r="IG145" i="7"/>
  <c r="IG58" i="7"/>
  <c r="IG55" i="7"/>
  <c r="IG43" i="7"/>
  <c r="IG39" i="7"/>
  <c r="IG34" i="7"/>
  <c r="IG32" i="7"/>
  <c r="IG30" i="7"/>
  <c r="IG147" i="7"/>
  <c r="IG46" i="7"/>
  <c r="IG49" i="7"/>
  <c r="IG16" i="7"/>
  <c r="IG18" i="7"/>
  <c r="IG17" i="7"/>
  <c r="IG20" i="7"/>
  <c r="IG19" i="7"/>
  <c r="IG22" i="7"/>
  <c r="IG21" i="7"/>
  <c r="IG24" i="7"/>
  <c r="IG25" i="7"/>
  <c r="IG23" i="7"/>
  <c r="IF15" i="7"/>
  <c r="IG13" i="7"/>
  <c r="FL1" i="6"/>
  <c r="FL8" i="6"/>
  <c r="IG1" i="7"/>
  <c r="IG8" i="7"/>
  <c r="IH9" i="7"/>
  <c r="IH10" i="7" s="1"/>
  <c r="IH172" i="7" l="1"/>
  <c r="IH153" i="7"/>
  <c r="IH166" i="7"/>
  <c r="IH170" i="7"/>
  <c r="IH157" i="7"/>
  <c r="IH151" i="7"/>
  <c r="IG155" i="7"/>
  <c r="IG159" i="7" s="1"/>
  <c r="IH149" i="7"/>
  <c r="IH140" i="7"/>
  <c r="IG134" i="7"/>
  <c r="IH141" i="7"/>
  <c r="IH142" i="7"/>
  <c r="IH132" i="7"/>
  <c r="IH130" i="7"/>
  <c r="IH145" i="7"/>
  <c r="IH55" i="7"/>
  <c r="IH58" i="7"/>
  <c r="IH43" i="7"/>
  <c r="IH34" i="7"/>
  <c r="IH39" i="7"/>
  <c r="IH32" i="7"/>
  <c r="IH30" i="7"/>
  <c r="IH147" i="7"/>
  <c r="IH46" i="7"/>
  <c r="IH49" i="7"/>
  <c r="IG15" i="7"/>
  <c r="IH16" i="7"/>
  <c r="IH19" i="7"/>
  <c r="IH21" i="7"/>
  <c r="IH23" i="7"/>
  <c r="IH18" i="7"/>
  <c r="IH20" i="7"/>
  <c r="IH17" i="7"/>
  <c r="IH22" i="7"/>
  <c r="IH25" i="7"/>
  <c r="IH24" i="7"/>
  <c r="IH13" i="7"/>
  <c r="IH8" i="7"/>
  <c r="II9" i="7"/>
  <c r="II10" i="7" s="1"/>
  <c r="IH1" i="7"/>
  <c r="II172" i="7" l="1"/>
  <c r="II153" i="7"/>
  <c r="II166" i="7"/>
  <c r="II170" i="7"/>
  <c r="II157" i="7"/>
  <c r="II151" i="7"/>
  <c r="IH155" i="7"/>
  <c r="IH159" i="7" s="1"/>
  <c r="II149" i="7"/>
  <c r="II140" i="7"/>
  <c r="IH134" i="7"/>
  <c r="II141" i="7"/>
  <c r="II142" i="7"/>
  <c r="II132" i="7"/>
  <c r="II130" i="7"/>
  <c r="II145" i="7"/>
  <c r="II55" i="7"/>
  <c r="II58" i="7"/>
  <c r="II43" i="7"/>
  <c r="II39" i="7"/>
  <c r="II34" i="7"/>
  <c r="II32" i="7"/>
  <c r="II30" i="7"/>
  <c r="II147" i="7"/>
  <c r="II46" i="7"/>
  <c r="II49" i="7"/>
  <c r="II16" i="7"/>
  <c r="II17" i="7"/>
  <c r="II21" i="7"/>
  <c r="II19" i="7"/>
  <c r="II23" i="7"/>
  <c r="II18" i="7"/>
  <c r="II20" i="7"/>
  <c r="II22" i="7"/>
  <c r="II24" i="7"/>
  <c r="II25" i="7"/>
  <c r="IH15" i="7"/>
  <c r="II13" i="7"/>
  <c r="FM1" i="6"/>
  <c r="FM8" i="6"/>
  <c r="II8" i="7"/>
  <c r="IJ9" i="7"/>
  <c r="IJ10" i="7" s="1"/>
  <c r="II1" i="7"/>
  <c r="IJ172" i="7" l="1"/>
  <c r="IJ153" i="7"/>
  <c r="IJ166" i="7"/>
  <c r="IJ170" i="7"/>
  <c r="IJ157" i="7"/>
  <c r="IJ151" i="7"/>
  <c r="II155" i="7"/>
  <c r="II159" i="7" s="1"/>
  <c r="IJ149" i="7"/>
  <c r="IJ140" i="7"/>
  <c r="II134" i="7"/>
  <c r="IJ141" i="7"/>
  <c r="IJ142" i="7"/>
  <c r="IJ130" i="7"/>
  <c r="IJ132" i="7"/>
  <c r="IJ145" i="7"/>
  <c r="IJ55" i="7"/>
  <c r="IJ58" i="7"/>
  <c r="IJ43" i="7"/>
  <c r="IJ34" i="7"/>
  <c r="IJ39" i="7"/>
  <c r="IJ32" i="7"/>
  <c r="IJ30" i="7"/>
  <c r="IJ147" i="7"/>
  <c r="IJ46" i="7"/>
  <c r="IJ49" i="7"/>
  <c r="II15" i="7"/>
  <c r="IJ17" i="7"/>
  <c r="IJ18" i="7"/>
  <c r="IJ22" i="7"/>
  <c r="IJ21" i="7"/>
  <c r="IJ23" i="7"/>
  <c r="IJ19" i="7"/>
  <c r="IJ20" i="7"/>
  <c r="IJ25" i="7"/>
  <c r="IJ24" i="7"/>
  <c r="IJ16" i="7"/>
  <c r="IJ13" i="7"/>
  <c r="IJ8" i="7"/>
  <c r="IK9" i="7"/>
  <c r="IK10" i="7" s="1"/>
  <c r="IJ1" i="7"/>
  <c r="IK172" i="7" l="1"/>
  <c r="IK153" i="7"/>
  <c r="IK166" i="7"/>
  <c r="IK170" i="7"/>
  <c r="IK157" i="7"/>
  <c r="IK151" i="7"/>
  <c r="IJ155" i="7"/>
  <c r="IJ159" i="7" s="1"/>
  <c r="IK149" i="7"/>
  <c r="IK140" i="7"/>
  <c r="IJ134" i="7"/>
  <c r="IK142" i="7"/>
  <c r="IK141" i="7"/>
  <c r="IK130" i="7"/>
  <c r="IK132" i="7"/>
  <c r="IK145" i="7"/>
  <c r="IK55" i="7"/>
  <c r="IK58" i="7"/>
  <c r="IK39" i="7"/>
  <c r="IK43" i="7"/>
  <c r="IK34" i="7"/>
  <c r="IK32" i="7"/>
  <c r="IK30" i="7"/>
  <c r="IK147" i="7"/>
  <c r="IK46" i="7"/>
  <c r="IK49" i="7"/>
  <c r="IK16" i="7"/>
  <c r="IK19" i="7"/>
  <c r="IK20" i="7"/>
  <c r="IK17" i="7"/>
  <c r="IK18" i="7"/>
  <c r="IK22" i="7"/>
  <c r="IK21" i="7"/>
  <c r="IK23" i="7"/>
  <c r="IK25" i="7"/>
  <c r="IK24" i="7"/>
  <c r="IJ15" i="7"/>
  <c r="IK13" i="7"/>
  <c r="FN1" i="6"/>
  <c r="FN8" i="6"/>
  <c r="IK8" i="7"/>
  <c r="IL9" i="7"/>
  <c r="IL10" i="7" s="1"/>
  <c r="IK1" i="7"/>
  <c r="IL172" i="7" l="1"/>
  <c r="IL153" i="7"/>
  <c r="IL166" i="7"/>
  <c r="IL170" i="7"/>
  <c r="IL157" i="7"/>
  <c r="IL151" i="7"/>
  <c r="IK155" i="7"/>
  <c r="IK159" i="7" s="1"/>
  <c r="IL149" i="7"/>
  <c r="IL140" i="7"/>
  <c r="IK134" i="7"/>
  <c r="IL141" i="7"/>
  <c r="IL142" i="7"/>
  <c r="IL130" i="7"/>
  <c r="IL132" i="7"/>
  <c r="IL145" i="7"/>
  <c r="IL58" i="7"/>
  <c r="IL55" i="7"/>
  <c r="IL43" i="7"/>
  <c r="IL39" i="7"/>
  <c r="IL34" i="7"/>
  <c r="IL32" i="7"/>
  <c r="IL30" i="7"/>
  <c r="IL147" i="7"/>
  <c r="IL46" i="7"/>
  <c r="IL49" i="7"/>
  <c r="IK15" i="7"/>
  <c r="IL16" i="7"/>
  <c r="IL17" i="7"/>
  <c r="IL22" i="7"/>
  <c r="IL18" i="7"/>
  <c r="IL21" i="7"/>
  <c r="IL19" i="7"/>
  <c r="IL20" i="7"/>
  <c r="IL23" i="7"/>
  <c r="IL24" i="7"/>
  <c r="IL25" i="7"/>
  <c r="IL13" i="7"/>
  <c r="IM9" i="7"/>
  <c r="IM10" i="7" s="1"/>
  <c r="IL1" i="7"/>
  <c r="IL8" i="7"/>
  <c r="IM172" i="7" l="1"/>
  <c r="IM153" i="7"/>
  <c r="IM166" i="7"/>
  <c r="IM170" i="7"/>
  <c r="IM157" i="7"/>
  <c r="IM151" i="7"/>
  <c r="IL155" i="7"/>
  <c r="IL159" i="7" s="1"/>
  <c r="IM149" i="7"/>
  <c r="IM140" i="7"/>
  <c r="IL134" i="7"/>
  <c r="IM142" i="7"/>
  <c r="IM141" i="7"/>
  <c r="IM132" i="7"/>
  <c r="IM130" i="7"/>
  <c r="IM145" i="7"/>
  <c r="IM58" i="7"/>
  <c r="IM55" i="7"/>
  <c r="IM43" i="7"/>
  <c r="IM39" i="7"/>
  <c r="IM34" i="7"/>
  <c r="IM32" i="7"/>
  <c r="IM30" i="7"/>
  <c r="IM147" i="7"/>
  <c r="IM46" i="7"/>
  <c r="IM49" i="7"/>
  <c r="IL15" i="7"/>
  <c r="IM16" i="7"/>
  <c r="IM18" i="7"/>
  <c r="IM19" i="7"/>
  <c r="IM21" i="7"/>
  <c r="IM22" i="7"/>
  <c r="IM20" i="7"/>
  <c r="IM23" i="7"/>
  <c r="IM24" i="7"/>
  <c r="IM25" i="7"/>
  <c r="IM17" i="7"/>
  <c r="IM13" i="7"/>
  <c r="FO1" i="6"/>
  <c r="FO8" i="6"/>
  <c r="IN9" i="7"/>
  <c r="IN10" i="7" s="1"/>
  <c r="IM1" i="7"/>
  <c r="IM8" i="7"/>
  <c r="IN172" i="7" l="1"/>
  <c r="IN153" i="7"/>
  <c r="IN166" i="7"/>
  <c r="IN170" i="7"/>
  <c r="IN157" i="7"/>
  <c r="IN151" i="7"/>
  <c r="IM155" i="7"/>
  <c r="IM159" i="7" s="1"/>
  <c r="IN149" i="7"/>
  <c r="IN140" i="7"/>
  <c r="IM134" i="7"/>
  <c r="IN141" i="7"/>
  <c r="IN142" i="7"/>
  <c r="IN132" i="7"/>
  <c r="IN130" i="7"/>
  <c r="IN145" i="7"/>
  <c r="IN58" i="7"/>
  <c r="IN55" i="7"/>
  <c r="IN43" i="7"/>
  <c r="IN39" i="7"/>
  <c r="IN34" i="7"/>
  <c r="IN32" i="7"/>
  <c r="IN30" i="7"/>
  <c r="IN147" i="7"/>
  <c r="IN46" i="7"/>
  <c r="IN49" i="7"/>
  <c r="IM15" i="7"/>
  <c r="IN16" i="7"/>
  <c r="IN17" i="7"/>
  <c r="IN20" i="7"/>
  <c r="IN18" i="7"/>
  <c r="IN21" i="7"/>
  <c r="IN22" i="7"/>
  <c r="IN19" i="7"/>
  <c r="IN23" i="7"/>
  <c r="IN24" i="7"/>
  <c r="IN25" i="7"/>
  <c r="IN13" i="7"/>
  <c r="IO9" i="7"/>
  <c r="IO10" i="7" s="1"/>
  <c r="IN1" i="7"/>
  <c r="IN8" i="7"/>
  <c r="IO172" i="7" l="1"/>
  <c r="IO153" i="7"/>
  <c r="IO166" i="7"/>
  <c r="IO170" i="7"/>
  <c r="IO157" i="7"/>
  <c r="IO151" i="7"/>
  <c r="IN155" i="7"/>
  <c r="IN159" i="7" s="1"/>
  <c r="IO149" i="7"/>
  <c r="IO140" i="7"/>
  <c r="IN134" i="7"/>
  <c r="IO141" i="7"/>
  <c r="IO142" i="7"/>
  <c r="IO132" i="7"/>
  <c r="IO130" i="7"/>
  <c r="IO145" i="7"/>
  <c r="IO58" i="7"/>
  <c r="IO55" i="7"/>
  <c r="IO43" i="7"/>
  <c r="IO39" i="7"/>
  <c r="IO34" i="7"/>
  <c r="IO32" i="7"/>
  <c r="IO30" i="7"/>
  <c r="IO147" i="7"/>
  <c r="IO46" i="7"/>
  <c r="IO49" i="7"/>
  <c r="IO16" i="7"/>
  <c r="IO17" i="7"/>
  <c r="IO18" i="7"/>
  <c r="IO20" i="7"/>
  <c r="IO21" i="7"/>
  <c r="IO22" i="7"/>
  <c r="IO19" i="7"/>
  <c r="IO23" i="7"/>
  <c r="IO24" i="7"/>
  <c r="IO25" i="7"/>
  <c r="IN15" i="7"/>
  <c r="IO13" i="7"/>
  <c r="FP1" i="6"/>
  <c r="FP8" i="6"/>
  <c r="IO1" i="7"/>
  <c r="IO8" i="7"/>
  <c r="IP9" i="7"/>
  <c r="IP10" i="7" s="1"/>
  <c r="IP172" i="7" l="1"/>
  <c r="IP153" i="7"/>
  <c r="IP166" i="7"/>
  <c r="IP170" i="7"/>
  <c r="IP157" i="7"/>
  <c r="IP151" i="7"/>
  <c r="IO155" i="7"/>
  <c r="IO159" i="7" s="1"/>
  <c r="IP149" i="7"/>
  <c r="IP140" i="7"/>
  <c r="IO134" i="7"/>
  <c r="IP141" i="7"/>
  <c r="IP142" i="7"/>
  <c r="IP132" i="7"/>
  <c r="IP130" i="7"/>
  <c r="IP145" i="7"/>
  <c r="IP55" i="7"/>
  <c r="IP58" i="7"/>
  <c r="IP43" i="7"/>
  <c r="IP39" i="7"/>
  <c r="IP34" i="7"/>
  <c r="IP32" i="7"/>
  <c r="IP30" i="7"/>
  <c r="IP147" i="7"/>
  <c r="IP46" i="7"/>
  <c r="IP49" i="7"/>
  <c r="IO15" i="7"/>
  <c r="IP16" i="7"/>
  <c r="IP17" i="7"/>
  <c r="IP19" i="7"/>
  <c r="IP23" i="7"/>
  <c r="IP18" i="7"/>
  <c r="IP20" i="7"/>
  <c r="IP21" i="7"/>
  <c r="IP22" i="7"/>
  <c r="IP24" i="7"/>
  <c r="IP25" i="7"/>
  <c r="IP13" i="7"/>
  <c r="IP8" i="7"/>
  <c r="IQ9" i="7"/>
  <c r="IQ10" i="7" s="1"/>
  <c r="IP1" i="7"/>
  <c r="IQ172" i="7" l="1"/>
  <c r="IQ153" i="7"/>
  <c r="IQ166" i="7"/>
  <c r="IQ170" i="7"/>
  <c r="IQ157" i="7"/>
  <c r="IQ151" i="7"/>
  <c r="IP155" i="7"/>
  <c r="IP159" i="7" s="1"/>
  <c r="IQ149" i="7"/>
  <c r="IQ140" i="7"/>
  <c r="IP134" i="7"/>
  <c r="IQ142" i="7"/>
  <c r="IQ141" i="7"/>
  <c r="IQ132" i="7"/>
  <c r="IQ130" i="7"/>
  <c r="IQ145" i="7"/>
  <c r="IQ55" i="7"/>
  <c r="IQ58" i="7"/>
  <c r="IQ43" i="7"/>
  <c r="IQ39" i="7"/>
  <c r="IQ34" i="7"/>
  <c r="IQ32" i="7"/>
  <c r="IQ30" i="7"/>
  <c r="IQ147" i="7"/>
  <c r="IQ46" i="7"/>
  <c r="IQ49" i="7"/>
  <c r="IP15" i="7"/>
  <c r="IQ16" i="7"/>
  <c r="IQ17" i="7"/>
  <c r="IQ21" i="7"/>
  <c r="IQ19" i="7"/>
  <c r="IQ23" i="7"/>
  <c r="IQ18" i="7"/>
  <c r="IQ20" i="7"/>
  <c r="IQ22" i="7"/>
  <c r="IQ24" i="7"/>
  <c r="IQ25" i="7"/>
  <c r="IQ13" i="7"/>
  <c r="FQ1" i="6"/>
  <c r="FQ8" i="6"/>
  <c r="IQ8" i="7"/>
  <c r="IR9" i="7"/>
  <c r="IR10" i="7" s="1"/>
  <c r="IQ1" i="7"/>
  <c r="IR172" i="7" l="1"/>
  <c r="IR153" i="7"/>
  <c r="IR166" i="7"/>
  <c r="IR170" i="7"/>
  <c r="IR157" i="7"/>
  <c r="IR151" i="7"/>
  <c r="IQ134" i="7"/>
  <c r="IQ155" i="7"/>
  <c r="IQ159" i="7" s="1"/>
  <c r="IR149" i="7"/>
  <c r="IR140" i="7"/>
  <c r="IR141" i="7"/>
  <c r="IR142" i="7"/>
  <c r="IR130" i="7"/>
  <c r="IR132" i="7"/>
  <c r="IR145" i="7"/>
  <c r="IR55" i="7"/>
  <c r="IR58" i="7"/>
  <c r="IR39" i="7"/>
  <c r="IR34" i="7"/>
  <c r="IR43" i="7"/>
  <c r="IR32" i="7"/>
  <c r="IR30" i="7"/>
  <c r="IR147" i="7"/>
  <c r="IR46" i="7"/>
  <c r="IR49" i="7"/>
  <c r="IQ15" i="7"/>
  <c r="IR16" i="7"/>
  <c r="IR17" i="7"/>
  <c r="IR18" i="7"/>
  <c r="IR20" i="7"/>
  <c r="IR22" i="7"/>
  <c r="IR23" i="7"/>
  <c r="IR25" i="7"/>
  <c r="IR24" i="7"/>
  <c r="IR21" i="7"/>
  <c r="IR19" i="7"/>
  <c r="IR13" i="7"/>
  <c r="IS9" i="7"/>
  <c r="IS10" i="7" s="1"/>
  <c r="IR1" i="7"/>
  <c r="IR8" i="7"/>
  <c r="IS172" i="7" l="1"/>
  <c r="IS153" i="7"/>
  <c r="IS166" i="7"/>
  <c r="IS170" i="7"/>
  <c r="IS157" i="7"/>
  <c r="IS151" i="7"/>
  <c r="IR155" i="7"/>
  <c r="IR159" i="7" s="1"/>
  <c r="IS149" i="7"/>
  <c r="IS140" i="7"/>
  <c r="IR134" i="7"/>
  <c r="IS142" i="7"/>
  <c r="IS141" i="7"/>
  <c r="IS130" i="7"/>
  <c r="IS132" i="7"/>
  <c r="IS145" i="7"/>
  <c r="IS55" i="7"/>
  <c r="IS58" i="7"/>
  <c r="IS39" i="7"/>
  <c r="IS43" i="7"/>
  <c r="IS34" i="7"/>
  <c r="IS32" i="7"/>
  <c r="IS30" i="7"/>
  <c r="IS147" i="7"/>
  <c r="IS46" i="7"/>
  <c r="IS49" i="7"/>
  <c r="IR15" i="7"/>
  <c r="IS16" i="7"/>
  <c r="IS19" i="7"/>
  <c r="IS20" i="7"/>
  <c r="IS18" i="7"/>
  <c r="IS17" i="7"/>
  <c r="IS21" i="7"/>
  <c r="IS22" i="7"/>
  <c r="IS23" i="7"/>
  <c r="IS25" i="7"/>
  <c r="IS24" i="7"/>
  <c r="IS13" i="7"/>
  <c r="FR1" i="6"/>
  <c r="FR8" i="6"/>
  <c r="IT9" i="7"/>
  <c r="IT10" i="7" s="1"/>
  <c r="IS8" i="7"/>
  <c r="IS1" i="7"/>
  <c r="IT172" i="7" l="1"/>
  <c r="IT153" i="7"/>
  <c r="IT166" i="7"/>
  <c r="IT170" i="7"/>
  <c r="IT157" i="7"/>
  <c r="IT151" i="7"/>
  <c r="IS134" i="7"/>
  <c r="IS155" i="7"/>
  <c r="IS159" i="7" s="1"/>
  <c r="IT149" i="7"/>
  <c r="IT140" i="7"/>
  <c r="IT141" i="7"/>
  <c r="IT142" i="7"/>
  <c r="IT130" i="7"/>
  <c r="IT132" i="7"/>
  <c r="IT145" i="7"/>
  <c r="IT58" i="7"/>
  <c r="IT55" i="7"/>
  <c r="IT43" i="7"/>
  <c r="IT39" i="7"/>
  <c r="IT34" i="7"/>
  <c r="IT32" i="7"/>
  <c r="IT30" i="7"/>
  <c r="IT147" i="7"/>
  <c r="IT46" i="7"/>
  <c r="IT49" i="7"/>
  <c r="IS15" i="7"/>
  <c r="IT16" i="7"/>
  <c r="IT17" i="7"/>
  <c r="IT19" i="7"/>
  <c r="IT20" i="7"/>
  <c r="IT21" i="7"/>
  <c r="IT22" i="7"/>
  <c r="IT23" i="7"/>
  <c r="IT24" i="7"/>
  <c r="IT18" i="7"/>
  <c r="IT25" i="7"/>
  <c r="IT13" i="7"/>
  <c r="IU9" i="7"/>
  <c r="IU10" i="7" s="1"/>
  <c r="IT1" i="7"/>
  <c r="IT8" i="7"/>
  <c r="IU172" i="7" l="1"/>
  <c r="IU153" i="7"/>
  <c r="IU166" i="7"/>
  <c r="IU170" i="7"/>
  <c r="IU157" i="7"/>
  <c r="IU151" i="7"/>
  <c r="IT155" i="7"/>
  <c r="IT159" i="7" s="1"/>
  <c r="IU149" i="7"/>
  <c r="IU140" i="7"/>
  <c r="IT134" i="7"/>
  <c r="IU142" i="7"/>
  <c r="IU141" i="7"/>
  <c r="IU132" i="7"/>
  <c r="IU130" i="7"/>
  <c r="IU145" i="7"/>
  <c r="IU58" i="7"/>
  <c r="IU55" i="7"/>
  <c r="IU43" i="7"/>
  <c r="IU39" i="7"/>
  <c r="IU34" i="7"/>
  <c r="IU32" i="7"/>
  <c r="IU30" i="7"/>
  <c r="IU147" i="7"/>
  <c r="IU46" i="7"/>
  <c r="IU49" i="7"/>
  <c r="IU16" i="7"/>
  <c r="IU18" i="7"/>
  <c r="IU19" i="7"/>
  <c r="IU17" i="7"/>
  <c r="IU21" i="7"/>
  <c r="IU20" i="7"/>
  <c r="IU22" i="7"/>
  <c r="IU23" i="7"/>
  <c r="IU24" i="7"/>
  <c r="IU25" i="7"/>
  <c r="IT15" i="7"/>
  <c r="IU13" i="7"/>
  <c r="FS8" i="6"/>
  <c r="FS1" i="6"/>
  <c r="IU1" i="7"/>
  <c r="IV9" i="7"/>
  <c r="IV10" i="7" s="1"/>
  <c r="IU8" i="7"/>
  <c r="IV172" i="7" l="1"/>
  <c r="IV153" i="7"/>
  <c r="IV166" i="7"/>
  <c r="IV170" i="7"/>
  <c r="IV157" i="7"/>
  <c r="IV151" i="7"/>
  <c r="IU155" i="7"/>
  <c r="IU159" i="7" s="1"/>
  <c r="IV149" i="7"/>
  <c r="IV140" i="7"/>
  <c r="IU134" i="7"/>
  <c r="IV141" i="7"/>
  <c r="IV142" i="7"/>
  <c r="IV132" i="7"/>
  <c r="IV130" i="7"/>
  <c r="IV145" i="7"/>
  <c r="IV58" i="7"/>
  <c r="IV55" i="7"/>
  <c r="IV43" i="7"/>
  <c r="IV39" i="7"/>
  <c r="IV34" i="7"/>
  <c r="IV32" i="7"/>
  <c r="IV30" i="7"/>
  <c r="IV147" i="7"/>
  <c r="IV46" i="7"/>
  <c r="IV49" i="7"/>
  <c r="IV16" i="7"/>
  <c r="IV20" i="7"/>
  <c r="IV17" i="7"/>
  <c r="IV18" i="7"/>
  <c r="IV19" i="7"/>
  <c r="IV21" i="7"/>
  <c r="IV22" i="7"/>
  <c r="IV23" i="7"/>
  <c r="IV24" i="7"/>
  <c r="IV25" i="7"/>
  <c r="IU15" i="7"/>
  <c r="IV13" i="7"/>
  <c r="IV1" i="7"/>
  <c r="IV8" i="7"/>
  <c r="IW9" i="7"/>
  <c r="IW10" i="7" s="1"/>
  <c r="IW172" i="7" l="1"/>
  <c r="IW153" i="7"/>
  <c r="IW166" i="7"/>
  <c r="IW170" i="7"/>
  <c r="IW157" i="7"/>
  <c r="IW151" i="7"/>
  <c r="IV155" i="7"/>
  <c r="IV159" i="7" s="1"/>
  <c r="IW149" i="7"/>
  <c r="IW140" i="7"/>
  <c r="IV134" i="7"/>
  <c r="IW141" i="7"/>
  <c r="IW142" i="7"/>
  <c r="IW132" i="7"/>
  <c r="IW130" i="7"/>
  <c r="IW145" i="7"/>
  <c r="IW58" i="7"/>
  <c r="IW55" i="7"/>
  <c r="IW43" i="7"/>
  <c r="IW39" i="7"/>
  <c r="IW34" i="7"/>
  <c r="IW32" i="7"/>
  <c r="IW30" i="7"/>
  <c r="IW147" i="7"/>
  <c r="IW46" i="7"/>
  <c r="IW49" i="7"/>
  <c r="IW16" i="7"/>
  <c r="IW18" i="7"/>
  <c r="IW20" i="7"/>
  <c r="IW17" i="7"/>
  <c r="IW19" i="7"/>
  <c r="IW21" i="7"/>
  <c r="IW22" i="7"/>
  <c r="IW23" i="7"/>
  <c r="IW24" i="7"/>
  <c r="IW25" i="7"/>
  <c r="IV15" i="7"/>
  <c r="IW13" i="7"/>
  <c r="FT1" i="6"/>
  <c r="FT8" i="6"/>
  <c r="IW1" i="7"/>
  <c r="IW8" i="7"/>
  <c r="IX9" i="7"/>
  <c r="IX10" i="7" s="1"/>
  <c r="IX172" i="7" l="1"/>
  <c r="IX153" i="7"/>
  <c r="IX166" i="7"/>
  <c r="IX170" i="7"/>
  <c r="IX157" i="7"/>
  <c r="IX151" i="7"/>
  <c r="IW155" i="7"/>
  <c r="IW159" i="7" s="1"/>
  <c r="IX149" i="7"/>
  <c r="IX140" i="7"/>
  <c r="IW134" i="7"/>
  <c r="IX141" i="7"/>
  <c r="IX142" i="7"/>
  <c r="IX132" i="7"/>
  <c r="IX130" i="7"/>
  <c r="IX145" i="7"/>
  <c r="IX55" i="7"/>
  <c r="IX58" i="7"/>
  <c r="IX43" i="7"/>
  <c r="IX34" i="7"/>
  <c r="IX39" i="7"/>
  <c r="IX32" i="7"/>
  <c r="IX30" i="7"/>
  <c r="IX147" i="7"/>
  <c r="IX46" i="7"/>
  <c r="IX49" i="7"/>
  <c r="IW15" i="7"/>
  <c r="IX16" i="7"/>
  <c r="IX17" i="7"/>
  <c r="IX19" i="7"/>
  <c r="IX23" i="7"/>
  <c r="IX18" i="7"/>
  <c r="IX20" i="7"/>
  <c r="IX21" i="7"/>
  <c r="IX22" i="7"/>
  <c r="IX24" i="7"/>
  <c r="IX25" i="7"/>
  <c r="IX13" i="7"/>
  <c r="IX8" i="7"/>
  <c r="IY9" i="7"/>
  <c r="IY10" i="7" s="1"/>
  <c r="IX1" i="7"/>
  <c r="IY172" i="7" l="1"/>
  <c r="IY153" i="7"/>
  <c r="IY166" i="7"/>
  <c r="IY170" i="7"/>
  <c r="IY157" i="7"/>
  <c r="IY151" i="7"/>
  <c r="IX155" i="7"/>
  <c r="IX159" i="7" s="1"/>
  <c r="IY149" i="7"/>
  <c r="IY140" i="7"/>
  <c r="IX134" i="7"/>
  <c r="IY141" i="7"/>
  <c r="IY142" i="7"/>
  <c r="IY130" i="7"/>
  <c r="IY132" i="7"/>
  <c r="IY145" i="7"/>
  <c r="IY55" i="7"/>
  <c r="IY58" i="7"/>
  <c r="IY43" i="7"/>
  <c r="IY39" i="7"/>
  <c r="IY34" i="7"/>
  <c r="IY32" i="7"/>
  <c r="IY30" i="7"/>
  <c r="IY147" i="7"/>
  <c r="IY46" i="7"/>
  <c r="IY49" i="7"/>
  <c r="IX15" i="7"/>
  <c r="IY16" i="7"/>
  <c r="IY17" i="7"/>
  <c r="IY21" i="7"/>
  <c r="IY19" i="7"/>
  <c r="IY23" i="7"/>
  <c r="IY18" i="7"/>
  <c r="IY20" i="7"/>
  <c r="IY22" i="7"/>
  <c r="IY24" i="7"/>
  <c r="IY25" i="7"/>
  <c r="IY13" i="7"/>
  <c r="FU1" i="6"/>
  <c r="FU8" i="6"/>
  <c r="IY8" i="7"/>
  <c r="IZ9" i="7"/>
  <c r="IZ10" i="7" s="1"/>
  <c r="IY1" i="7"/>
  <c r="IZ172" i="7" l="1"/>
  <c r="IZ153" i="7"/>
  <c r="IZ166" i="7"/>
  <c r="IZ170" i="7"/>
  <c r="IZ157" i="7"/>
  <c r="IZ151" i="7"/>
  <c r="IY155" i="7"/>
  <c r="IY159" i="7" s="1"/>
  <c r="IZ149" i="7"/>
  <c r="IZ140" i="7"/>
  <c r="IY134" i="7"/>
  <c r="IZ141" i="7"/>
  <c r="IZ142" i="7"/>
  <c r="IZ130" i="7"/>
  <c r="IZ132" i="7"/>
  <c r="IZ145" i="7"/>
  <c r="IZ55" i="7"/>
  <c r="IZ58" i="7"/>
  <c r="IZ34" i="7"/>
  <c r="IZ39" i="7"/>
  <c r="IZ43" i="7"/>
  <c r="IZ32" i="7"/>
  <c r="IZ30" i="7"/>
  <c r="IZ147" i="7"/>
  <c r="IZ46" i="7"/>
  <c r="IZ49" i="7"/>
  <c r="IY15" i="7"/>
  <c r="IZ16" i="7"/>
  <c r="IZ17" i="7"/>
  <c r="IZ18" i="7"/>
  <c r="IZ22" i="7"/>
  <c r="IZ23" i="7"/>
  <c r="IZ19" i="7"/>
  <c r="IZ20" i="7"/>
  <c r="IZ21" i="7"/>
  <c r="IZ25" i="7"/>
  <c r="IZ24" i="7"/>
  <c r="IZ13" i="7"/>
  <c r="JA9" i="7"/>
  <c r="JA10" i="7" s="1"/>
  <c r="IZ1" i="7"/>
  <c r="IZ8" i="7"/>
  <c r="JA172" i="7" l="1"/>
  <c r="JA153" i="7"/>
  <c r="JA166" i="7"/>
  <c r="JA170" i="7"/>
  <c r="JA157" i="7"/>
  <c r="JA151" i="7"/>
  <c r="IZ155" i="7"/>
  <c r="IZ159" i="7" s="1"/>
  <c r="JA149" i="7"/>
  <c r="JA140" i="7"/>
  <c r="IZ134" i="7"/>
  <c r="JA141" i="7"/>
  <c r="JA142" i="7"/>
  <c r="JA130" i="7"/>
  <c r="JA132" i="7"/>
  <c r="JA145" i="7"/>
  <c r="JA55" i="7"/>
  <c r="JA58" i="7"/>
  <c r="JA39" i="7"/>
  <c r="JA43" i="7"/>
  <c r="JA34" i="7"/>
  <c r="JA32" i="7"/>
  <c r="JA30" i="7"/>
  <c r="JA147" i="7"/>
  <c r="JA46" i="7"/>
  <c r="JA49" i="7"/>
  <c r="IZ15" i="7"/>
  <c r="JA16" i="7"/>
  <c r="JA19" i="7"/>
  <c r="JA17" i="7"/>
  <c r="JA20" i="7"/>
  <c r="JA18" i="7"/>
  <c r="JA22" i="7"/>
  <c r="JA23" i="7"/>
  <c r="JA21" i="7"/>
  <c r="JA25" i="7"/>
  <c r="JA24" i="7"/>
  <c r="JA13" i="7"/>
  <c r="FV1" i="6"/>
  <c r="FV8" i="6"/>
  <c r="JA1" i="7"/>
  <c r="JA8" i="7"/>
  <c r="JB9" i="7"/>
  <c r="JB10" i="7" s="1"/>
  <c r="JB172" i="7" l="1"/>
  <c r="JB153" i="7"/>
  <c r="JB166" i="7"/>
  <c r="JB170" i="7"/>
  <c r="JB157" i="7"/>
  <c r="JB151" i="7"/>
  <c r="JA155" i="7"/>
  <c r="JA159" i="7" s="1"/>
  <c r="JB149" i="7"/>
  <c r="JB140" i="7"/>
  <c r="JA134" i="7"/>
  <c r="JB141" i="7"/>
  <c r="JB142" i="7"/>
  <c r="JB130" i="7"/>
  <c r="JB132" i="7"/>
  <c r="JB145" i="7"/>
  <c r="JB58" i="7"/>
  <c r="JB55" i="7"/>
  <c r="JB43" i="7"/>
  <c r="JB39" i="7"/>
  <c r="JB34" i="7"/>
  <c r="JB32" i="7"/>
  <c r="JB30" i="7"/>
  <c r="JB147" i="7"/>
  <c r="JB46" i="7"/>
  <c r="JB49" i="7"/>
  <c r="JA15" i="7"/>
  <c r="JB16" i="7"/>
  <c r="JB17" i="7"/>
  <c r="JB22" i="7"/>
  <c r="JB18" i="7"/>
  <c r="JB19" i="7"/>
  <c r="JB23" i="7"/>
  <c r="JB20" i="7"/>
  <c r="JB24" i="7"/>
  <c r="JB25" i="7"/>
  <c r="JB21" i="7"/>
  <c r="JB13" i="7"/>
  <c r="JC9" i="7"/>
  <c r="JC10" i="7" s="1"/>
  <c r="JB1" i="7"/>
  <c r="JB8" i="7"/>
  <c r="JC172" i="7" l="1"/>
  <c r="JC153" i="7"/>
  <c r="JC166" i="7"/>
  <c r="JC170" i="7"/>
  <c r="JC157" i="7"/>
  <c r="JC151" i="7"/>
  <c r="JB155" i="7"/>
  <c r="JB159" i="7" s="1"/>
  <c r="JC149" i="7"/>
  <c r="JC140" i="7"/>
  <c r="JB134" i="7"/>
  <c r="JC142" i="7"/>
  <c r="JC141" i="7"/>
  <c r="JC132" i="7"/>
  <c r="JC130" i="7"/>
  <c r="JC145" i="7"/>
  <c r="JC58" i="7"/>
  <c r="JC55" i="7"/>
  <c r="JC43" i="7"/>
  <c r="JC39" i="7"/>
  <c r="JC34" i="7"/>
  <c r="JC32" i="7"/>
  <c r="JC30" i="7"/>
  <c r="JC147" i="7"/>
  <c r="JC46" i="7"/>
  <c r="JC49" i="7"/>
  <c r="JC16" i="7"/>
  <c r="JC18" i="7"/>
  <c r="JC19" i="7"/>
  <c r="JC17" i="7"/>
  <c r="JC21" i="7"/>
  <c r="JC22" i="7"/>
  <c r="JC23" i="7"/>
  <c r="JC24" i="7"/>
  <c r="JC20" i="7"/>
  <c r="JC25" i="7"/>
  <c r="JB15" i="7"/>
  <c r="JC13" i="7"/>
  <c r="FW1" i="6"/>
  <c r="FW8" i="6"/>
  <c r="JD9" i="7"/>
  <c r="JD10" i="7" s="1"/>
  <c r="JC1" i="7"/>
  <c r="JC8" i="7"/>
  <c r="JD172" i="7" l="1"/>
  <c r="JD153" i="7"/>
  <c r="JD166" i="7"/>
  <c r="JD170" i="7"/>
  <c r="JD157" i="7"/>
  <c r="JD151" i="7"/>
  <c r="JC155" i="7"/>
  <c r="JC159" i="7" s="1"/>
  <c r="JD149" i="7"/>
  <c r="JD140" i="7"/>
  <c r="JC134" i="7"/>
  <c r="JD141" i="7"/>
  <c r="JD142" i="7"/>
  <c r="JD132" i="7"/>
  <c r="JD130" i="7"/>
  <c r="JD145" i="7"/>
  <c r="JD58" i="7"/>
  <c r="JD55" i="7"/>
  <c r="JD43" i="7"/>
  <c r="JD39" i="7"/>
  <c r="JD34" i="7"/>
  <c r="JD32" i="7"/>
  <c r="JD30" i="7"/>
  <c r="JD147" i="7"/>
  <c r="JD46" i="7"/>
  <c r="JD49" i="7"/>
  <c r="JC15" i="7"/>
  <c r="JD16" i="7"/>
  <c r="JD20" i="7"/>
  <c r="JD21" i="7"/>
  <c r="JD17" i="7"/>
  <c r="JD18" i="7"/>
  <c r="JD22" i="7"/>
  <c r="JD19" i="7"/>
  <c r="JD23" i="7"/>
  <c r="JD24" i="7"/>
  <c r="JD25" i="7"/>
  <c r="JD13" i="7"/>
  <c r="JD1" i="7"/>
  <c r="JD8" i="7"/>
  <c r="JE9" i="7"/>
  <c r="JE10" i="7" s="1"/>
  <c r="JE172" i="7" l="1"/>
  <c r="JE153" i="7"/>
  <c r="JE166" i="7"/>
  <c r="JE170" i="7"/>
  <c r="JE157" i="7"/>
  <c r="JE151" i="7"/>
  <c r="JD155" i="7"/>
  <c r="JD159" i="7" s="1"/>
  <c r="JE149" i="7"/>
  <c r="JE140" i="7"/>
  <c r="JD134" i="7"/>
  <c r="JE141" i="7"/>
  <c r="JE142" i="7"/>
  <c r="JE132" i="7"/>
  <c r="JE130" i="7"/>
  <c r="JE145" i="7"/>
  <c r="JE58" i="7"/>
  <c r="JE55" i="7"/>
  <c r="JE43" i="7"/>
  <c r="JE39" i="7"/>
  <c r="JE34" i="7"/>
  <c r="JE32" i="7"/>
  <c r="JE30" i="7"/>
  <c r="JE147" i="7"/>
  <c r="JE46" i="7"/>
  <c r="JE49" i="7"/>
  <c r="JE16" i="7"/>
  <c r="JE18" i="7"/>
  <c r="JE17" i="7"/>
  <c r="JE20" i="7"/>
  <c r="JE21" i="7"/>
  <c r="JE22" i="7"/>
  <c r="JE19" i="7"/>
  <c r="JE23" i="7"/>
  <c r="JE24" i="7"/>
  <c r="JE25" i="7"/>
  <c r="JD15" i="7"/>
  <c r="JE13" i="7"/>
  <c r="FX1" i="6"/>
  <c r="FX8" i="6"/>
  <c r="JE1" i="7"/>
  <c r="JE8" i="7"/>
  <c r="JF9" i="7"/>
  <c r="JF10" i="7" s="1"/>
  <c r="JF172" i="7" l="1"/>
  <c r="JF153" i="7"/>
  <c r="JF166" i="7"/>
  <c r="JF170" i="7"/>
  <c r="JF157" i="7"/>
  <c r="JF151" i="7"/>
  <c r="JE155" i="7"/>
  <c r="JE159" i="7" s="1"/>
  <c r="JF149" i="7"/>
  <c r="JF140" i="7"/>
  <c r="JE134" i="7"/>
  <c r="JF141" i="7"/>
  <c r="JF142" i="7"/>
  <c r="JF132" i="7"/>
  <c r="JF130" i="7"/>
  <c r="JF145" i="7"/>
  <c r="JF58" i="7"/>
  <c r="JF55" i="7"/>
  <c r="JF43" i="7"/>
  <c r="JF34" i="7"/>
  <c r="JF39" i="7"/>
  <c r="JF32" i="7"/>
  <c r="JF30" i="7"/>
  <c r="JF147" i="7"/>
  <c r="JF46" i="7"/>
  <c r="JF49" i="7"/>
  <c r="JE15" i="7"/>
  <c r="JF16" i="7"/>
  <c r="JF19" i="7"/>
  <c r="JF17" i="7"/>
  <c r="JF20" i="7"/>
  <c r="JF23" i="7"/>
  <c r="JF21" i="7"/>
  <c r="JF18" i="7"/>
  <c r="JF22" i="7"/>
  <c r="JF24" i="7"/>
  <c r="JF25" i="7"/>
  <c r="JF13" i="7"/>
  <c r="JF8" i="7"/>
  <c r="JG9" i="7"/>
  <c r="JG10" i="7" s="1"/>
  <c r="JF1" i="7"/>
  <c r="JG172" i="7" l="1"/>
  <c r="JG153" i="7"/>
  <c r="JG166" i="7"/>
  <c r="JG170" i="7"/>
  <c r="JG157" i="7"/>
  <c r="JG151" i="7"/>
  <c r="JF155" i="7"/>
  <c r="JF159" i="7" s="1"/>
  <c r="JG149" i="7"/>
  <c r="JG140" i="7"/>
  <c r="JF134" i="7"/>
  <c r="JG141" i="7"/>
  <c r="JG142" i="7"/>
  <c r="JG132" i="7"/>
  <c r="JG130" i="7"/>
  <c r="JG145" i="7"/>
  <c r="JG55" i="7"/>
  <c r="JG58" i="7"/>
  <c r="JG43" i="7"/>
  <c r="JG39" i="7"/>
  <c r="JG34" i="7"/>
  <c r="JG32" i="7"/>
  <c r="JG30" i="7"/>
  <c r="JG147" i="7"/>
  <c r="JG46" i="7"/>
  <c r="JG49" i="7"/>
  <c r="JF15" i="7"/>
  <c r="JG16" i="7"/>
  <c r="JG17" i="7"/>
  <c r="JG21" i="7"/>
  <c r="JG19" i="7"/>
  <c r="JG20" i="7"/>
  <c r="JG23" i="7"/>
  <c r="JG18" i="7"/>
  <c r="JG24" i="7"/>
  <c r="JG25" i="7"/>
  <c r="JG22" i="7"/>
  <c r="JG13" i="7"/>
  <c r="FY1" i="6"/>
  <c r="FY8" i="6"/>
  <c r="JG8" i="7"/>
  <c r="JH9" i="7"/>
  <c r="JH10" i="7" s="1"/>
  <c r="JG1" i="7"/>
  <c r="JH172" i="7" l="1"/>
  <c r="JH153" i="7"/>
  <c r="JH166" i="7"/>
  <c r="JH170" i="7"/>
  <c r="JH157" i="7"/>
  <c r="JH151" i="7"/>
  <c r="JG155" i="7"/>
  <c r="JG159" i="7" s="1"/>
  <c r="JH149" i="7"/>
  <c r="JH140" i="7"/>
  <c r="JG134" i="7"/>
  <c r="JH141" i="7"/>
  <c r="JH142" i="7"/>
  <c r="JH130" i="7"/>
  <c r="JH132" i="7"/>
  <c r="JH145" i="7"/>
  <c r="JH55" i="7"/>
  <c r="JH58" i="7"/>
  <c r="JH34" i="7"/>
  <c r="JH43" i="7"/>
  <c r="JH39" i="7"/>
  <c r="JH32" i="7"/>
  <c r="JH30" i="7"/>
  <c r="JH147" i="7"/>
  <c r="JH46" i="7"/>
  <c r="JH49" i="7"/>
  <c r="JG15" i="7"/>
  <c r="JH16" i="7"/>
  <c r="JH18" i="7"/>
  <c r="JH22" i="7"/>
  <c r="JH20" i="7"/>
  <c r="JH23" i="7"/>
  <c r="JH17" i="7"/>
  <c r="JH21" i="7"/>
  <c r="JH25" i="7"/>
  <c r="JH24" i="7"/>
  <c r="JH19" i="7"/>
  <c r="JH13" i="7"/>
  <c r="JH8" i="7"/>
  <c r="JI9" i="7"/>
  <c r="JI10" i="7" s="1"/>
  <c r="JH1" i="7"/>
  <c r="JI172" i="7" l="1"/>
  <c r="JI153" i="7"/>
  <c r="JI166" i="7"/>
  <c r="JI170" i="7"/>
  <c r="JI157" i="7"/>
  <c r="JI151" i="7"/>
  <c r="JH155" i="7"/>
  <c r="JH159" i="7" s="1"/>
  <c r="JI149" i="7"/>
  <c r="JI140" i="7"/>
  <c r="JH134" i="7"/>
  <c r="JI142" i="7"/>
  <c r="JI141" i="7"/>
  <c r="JI130" i="7"/>
  <c r="JI132" i="7"/>
  <c r="JI145" i="7"/>
  <c r="JI55" i="7"/>
  <c r="JI58" i="7"/>
  <c r="JI39" i="7"/>
  <c r="JI43" i="7"/>
  <c r="JI34" i="7"/>
  <c r="JI32" i="7"/>
  <c r="JI30" i="7"/>
  <c r="JI147" i="7"/>
  <c r="JI46" i="7"/>
  <c r="JI49" i="7"/>
  <c r="JH15" i="7"/>
  <c r="JI16" i="7"/>
  <c r="JI17" i="7"/>
  <c r="JI19" i="7"/>
  <c r="JI20" i="7"/>
  <c r="JI18" i="7"/>
  <c r="JI22" i="7"/>
  <c r="JI23" i="7"/>
  <c r="JI21" i="7"/>
  <c r="JI25" i="7"/>
  <c r="JI24" i="7"/>
  <c r="JI13" i="7"/>
  <c r="FZ1" i="6"/>
  <c r="FZ8" i="6"/>
  <c r="JI8" i="7"/>
  <c r="JJ9" i="7"/>
  <c r="JJ10" i="7" s="1"/>
  <c r="JI1" i="7"/>
  <c r="JJ172" i="7" l="1"/>
  <c r="JJ153" i="7"/>
  <c r="JJ166" i="7"/>
  <c r="JJ170" i="7"/>
  <c r="JJ157" i="7"/>
  <c r="JJ151" i="7"/>
  <c r="JI155" i="7"/>
  <c r="JI159" i="7" s="1"/>
  <c r="JJ149" i="7"/>
  <c r="JJ140" i="7"/>
  <c r="JI134" i="7"/>
  <c r="JJ141" i="7"/>
  <c r="JJ142" i="7"/>
  <c r="JJ130" i="7"/>
  <c r="JJ132" i="7"/>
  <c r="JJ145" i="7"/>
  <c r="JJ58" i="7"/>
  <c r="JJ55" i="7"/>
  <c r="JJ43" i="7"/>
  <c r="JJ39" i="7"/>
  <c r="JJ34" i="7"/>
  <c r="JJ32" i="7"/>
  <c r="JJ30" i="7"/>
  <c r="JJ147" i="7"/>
  <c r="JJ46" i="7"/>
  <c r="JJ49" i="7"/>
  <c r="JI15" i="7"/>
  <c r="JJ16" i="7"/>
  <c r="JJ17" i="7"/>
  <c r="JJ19" i="7"/>
  <c r="JJ22" i="7"/>
  <c r="JJ20" i="7"/>
  <c r="JJ23" i="7"/>
  <c r="JJ21" i="7"/>
  <c r="JJ24" i="7"/>
  <c r="JJ25" i="7"/>
  <c r="JJ18" i="7"/>
  <c r="JJ13" i="7"/>
  <c r="GA1" i="6"/>
  <c r="GA8" i="6"/>
  <c r="JJ1" i="7"/>
  <c r="JJ8" i="7"/>
  <c r="JK9" i="7"/>
  <c r="JK10" i="7" s="1"/>
  <c r="JK172" i="7" l="1"/>
  <c r="JK153" i="7"/>
  <c r="JK166" i="7"/>
  <c r="JK170" i="7"/>
  <c r="JK157" i="7"/>
  <c r="JK151" i="7"/>
  <c r="JJ155" i="7"/>
  <c r="JJ159" i="7" s="1"/>
  <c r="JK149" i="7"/>
  <c r="JK140" i="7"/>
  <c r="JJ134" i="7"/>
  <c r="JK142" i="7"/>
  <c r="JK141" i="7"/>
  <c r="JK132" i="7"/>
  <c r="JK130" i="7"/>
  <c r="JK145" i="7"/>
  <c r="JK58" i="7"/>
  <c r="JK55" i="7"/>
  <c r="JK43" i="7"/>
  <c r="JK39" i="7"/>
  <c r="JK34" i="7"/>
  <c r="JK32" i="7"/>
  <c r="JK30" i="7"/>
  <c r="JK147" i="7"/>
  <c r="JK46" i="7"/>
  <c r="JK49" i="7"/>
  <c r="JJ15" i="7"/>
  <c r="JK16" i="7"/>
  <c r="JK18" i="7"/>
  <c r="JK17" i="7"/>
  <c r="JK19" i="7"/>
  <c r="JK21" i="7"/>
  <c r="JK22" i="7"/>
  <c r="JK20" i="7"/>
  <c r="JK23" i="7"/>
  <c r="JK24" i="7"/>
  <c r="JK25" i="7"/>
  <c r="JK13" i="7"/>
  <c r="GB1" i="6"/>
  <c r="GB8" i="6"/>
  <c r="JL9" i="7"/>
  <c r="JL10" i="7" s="1"/>
  <c r="JK1" i="7"/>
  <c r="JK8" i="7"/>
  <c r="JL172" i="7" l="1"/>
  <c r="JL153" i="7"/>
  <c r="JL166" i="7"/>
  <c r="JL170" i="7"/>
  <c r="JL157" i="7"/>
  <c r="JL151" i="7"/>
  <c r="JK155" i="7"/>
  <c r="JK159" i="7" s="1"/>
  <c r="JL149" i="7"/>
  <c r="JL140" i="7"/>
  <c r="JK134" i="7"/>
  <c r="JL141" i="7"/>
  <c r="JL142" i="7"/>
  <c r="JL132" i="7"/>
  <c r="JL130" i="7"/>
  <c r="JL145" i="7"/>
  <c r="JL58" i="7"/>
  <c r="JL55" i="7"/>
  <c r="JL43" i="7"/>
  <c r="JL39" i="7"/>
  <c r="JL34" i="7"/>
  <c r="JL32" i="7"/>
  <c r="JL30" i="7"/>
  <c r="JL147" i="7"/>
  <c r="JL46" i="7"/>
  <c r="JL49" i="7"/>
  <c r="JK15" i="7"/>
  <c r="JL16" i="7"/>
  <c r="JL17" i="7"/>
  <c r="JL20" i="7"/>
  <c r="JL18" i="7"/>
  <c r="JL19" i="7"/>
  <c r="JL22" i="7"/>
  <c r="JL21" i="7"/>
  <c r="JL23" i="7"/>
  <c r="JL24" i="7"/>
  <c r="JL25" i="7"/>
  <c r="JL13" i="7"/>
  <c r="GC1" i="6"/>
  <c r="GC8" i="6"/>
  <c r="JM9" i="7"/>
  <c r="JM10" i="7" s="1"/>
  <c r="JL8" i="7"/>
  <c r="JL1" i="7"/>
  <c r="JM172" i="7" l="1"/>
  <c r="JM153" i="7"/>
  <c r="JM166" i="7"/>
  <c r="JM170" i="7"/>
  <c r="JM157" i="7"/>
  <c r="JM151" i="7"/>
  <c r="JL155" i="7"/>
  <c r="JL159" i="7" s="1"/>
  <c r="JM149" i="7"/>
  <c r="JM140" i="7"/>
  <c r="JL134" i="7"/>
  <c r="JM141" i="7"/>
  <c r="JM142" i="7"/>
  <c r="JM132" i="7"/>
  <c r="JM130" i="7"/>
  <c r="JM145" i="7"/>
  <c r="JM58" i="7"/>
  <c r="JM55" i="7"/>
  <c r="JM43" i="7"/>
  <c r="JM39" i="7"/>
  <c r="JM34" i="7"/>
  <c r="JM32" i="7"/>
  <c r="JM30" i="7"/>
  <c r="JM147" i="7"/>
  <c r="JM46" i="7"/>
  <c r="JM49" i="7"/>
  <c r="JL15" i="7"/>
  <c r="JM16" i="7"/>
  <c r="JM18" i="7"/>
  <c r="JM17" i="7"/>
  <c r="JM20" i="7"/>
  <c r="JM19" i="7"/>
  <c r="JM22" i="7"/>
  <c r="JM23" i="7"/>
  <c r="JM24" i="7"/>
  <c r="JM21" i="7"/>
  <c r="JM25" i="7"/>
  <c r="JM13" i="7"/>
  <c r="GD1" i="6"/>
  <c r="GD8" i="6"/>
  <c r="JM1" i="7"/>
  <c r="JM8" i="7"/>
  <c r="JN9" i="7"/>
  <c r="JN10" i="7" s="1"/>
  <c r="JN172" i="7" l="1"/>
  <c r="JN153" i="7"/>
  <c r="JN166" i="7"/>
  <c r="JN170" i="7"/>
  <c r="JN157" i="7"/>
  <c r="JN151" i="7"/>
  <c r="JM155" i="7"/>
  <c r="JM159" i="7" s="1"/>
  <c r="JN149" i="7"/>
  <c r="JN140" i="7"/>
  <c r="JM134" i="7"/>
  <c r="JN141" i="7"/>
  <c r="JN142" i="7"/>
  <c r="JN132" i="7"/>
  <c r="JN130" i="7"/>
  <c r="JN145" i="7"/>
  <c r="JN58" i="7"/>
  <c r="JN55" i="7"/>
  <c r="JN43" i="7"/>
  <c r="JN34" i="7"/>
  <c r="JN39" i="7"/>
  <c r="JN32" i="7"/>
  <c r="JN30" i="7"/>
  <c r="JN147" i="7"/>
  <c r="JN46" i="7"/>
  <c r="JN49" i="7"/>
  <c r="JM15" i="7"/>
  <c r="JN16" i="7"/>
  <c r="JN19" i="7"/>
  <c r="JN21" i="7"/>
  <c r="JN23" i="7"/>
  <c r="JN18" i="7"/>
  <c r="JN17" i="7"/>
  <c r="JN20" i="7"/>
  <c r="JN22" i="7"/>
  <c r="JN25" i="7"/>
  <c r="JN24" i="7"/>
  <c r="JN13" i="7"/>
  <c r="GE1" i="6"/>
  <c r="GE8" i="6"/>
  <c r="JN8" i="7"/>
  <c r="JN1" i="7"/>
  <c r="JO9" i="7"/>
  <c r="JO10" i="7" s="1"/>
  <c r="JO172" i="7" l="1"/>
  <c r="JO153" i="7"/>
  <c r="JO166" i="7"/>
  <c r="JO170" i="7"/>
  <c r="JO157" i="7"/>
  <c r="JO151" i="7"/>
  <c r="JN155" i="7"/>
  <c r="JN159" i="7" s="1"/>
  <c r="JO149" i="7"/>
  <c r="JO140" i="7"/>
  <c r="JN134" i="7"/>
  <c r="JO142" i="7"/>
  <c r="JO141" i="7"/>
  <c r="JO132" i="7"/>
  <c r="JO130" i="7"/>
  <c r="JO145" i="7"/>
  <c r="JO55" i="7"/>
  <c r="JO58" i="7"/>
  <c r="JO43" i="7"/>
  <c r="JO39" i="7"/>
  <c r="JO34" i="7"/>
  <c r="JO32" i="7"/>
  <c r="JO30" i="7"/>
  <c r="JO147" i="7"/>
  <c r="JO46" i="7"/>
  <c r="JO49" i="7"/>
  <c r="JN15" i="7"/>
  <c r="JO16" i="7"/>
  <c r="JO17" i="7"/>
  <c r="JO21" i="7"/>
  <c r="JO19" i="7"/>
  <c r="JO23" i="7"/>
  <c r="JO18" i="7"/>
  <c r="JO20" i="7"/>
  <c r="JO24" i="7"/>
  <c r="JO22" i="7"/>
  <c r="JO25" i="7"/>
  <c r="JO13" i="7"/>
  <c r="GF1" i="6"/>
  <c r="GF8" i="6"/>
  <c r="JO8" i="7"/>
  <c r="JP9" i="7"/>
  <c r="JP10" i="7" s="1"/>
  <c r="JO1" i="7"/>
  <c r="JP172" i="7" l="1"/>
  <c r="JP153" i="7"/>
  <c r="JP166" i="7"/>
  <c r="JP170" i="7"/>
  <c r="JP157" i="7"/>
  <c r="JP151" i="7"/>
  <c r="JO155" i="7"/>
  <c r="JO159" i="7" s="1"/>
  <c r="JP149" i="7"/>
  <c r="JP140" i="7"/>
  <c r="JO134" i="7"/>
  <c r="JP141" i="7"/>
  <c r="JP142" i="7"/>
  <c r="JP130" i="7"/>
  <c r="JP132" i="7"/>
  <c r="JP145" i="7"/>
  <c r="JP55" i="7"/>
  <c r="JP58" i="7"/>
  <c r="JP39" i="7"/>
  <c r="JP34" i="7"/>
  <c r="JP43" i="7"/>
  <c r="JP32" i="7"/>
  <c r="JP30" i="7"/>
  <c r="JP147" i="7"/>
  <c r="JP46" i="7"/>
  <c r="JP49" i="7"/>
  <c r="JO15" i="7"/>
  <c r="JP16" i="7"/>
  <c r="JP17" i="7"/>
  <c r="JP18" i="7"/>
  <c r="JP22" i="7"/>
  <c r="JP21" i="7"/>
  <c r="JP23" i="7"/>
  <c r="JP19" i="7"/>
  <c r="JP25" i="7"/>
  <c r="JP24" i="7"/>
  <c r="JP20" i="7"/>
  <c r="JP13" i="7"/>
  <c r="GG8" i="6"/>
  <c r="GG1" i="6"/>
  <c r="JP8" i="7"/>
  <c r="JP1" i="7"/>
  <c r="JQ9" i="7"/>
  <c r="JQ10" i="7" s="1"/>
  <c r="JQ172" i="7" l="1"/>
  <c r="JQ153" i="7"/>
  <c r="JQ166" i="7"/>
  <c r="JQ170" i="7"/>
  <c r="JQ157" i="7"/>
  <c r="JQ151" i="7"/>
  <c r="JP155" i="7"/>
  <c r="JP159" i="7" s="1"/>
  <c r="JQ149" i="7"/>
  <c r="JQ140" i="7"/>
  <c r="JP134" i="7"/>
  <c r="JQ141" i="7"/>
  <c r="JQ142" i="7"/>
  <c r="JQ130" i="7"/>
  <c r="JQ132" i="7"/>
  <c r="JQ145" i="7"/>
  <c r="JQ55" i="7"/>
  <c r="JQ58" i="7"/>
  <c r="JQ39" i="7"/>
  <c r="JQ43" i="7"/>
  <c r="JQ34" i="7"/>
  <c r="JQ32" i="7"/>
  <c r="JQ30" i="7"/>
  <c r="JQ147" i="7"/>
  <c r="JQ46" i="7"/>
  <c r="JQ49" i="7"/>
  <c r="JQ16" i="7"/>
  <c r="JQ19" i="7"/>
  <c r="JQ20" i="7"/>
  <c r="JQ17" i="7"/>
  <c r="JQ18" i="7"/>
  <c r="JQ22" i="7"/>
  <c r="JQ21" i="7"/>
  <c r="JQ23" i="7"/>
  <c r="JQ25" i="7"/>
  <c r="JQ24" i="7"/>
  <c r="JP15" i="7"/>
  <c r="JQ13" i="7"/>
  <c r="GH1" i="6"/>
  <c r="GH8" i="6"/>
  <c r="JQ8" i="7"/>
  <c r="JR9" i="7"/>
  <c r="JR10" i="7" s="1"/>
  <c r="JQ1" i="7"/>
  <c r="JR172" i="7" l="1"/>
  <c r="JR153" i="7"/>
  <c r="JR166" i="7"/>
  <c r="JR170" i="7"/>
  <c r="JR157" i="7"/>
  <c r="JR151" i="7"/>
  <c r="JQ155" i="7"/>
  <c r="JQ159" i="7" s="1"/>
  <c r="JR149" i="7"/>
  <c r="JR140" i="7"/>
  <c r="JQ134" i="7"/>
  <c r="JR141" i="7"/>
  <c r="JR142" i="7"/>
  <c r="JR130" i="7"/>
  <c r="JR132" i="7"/>
  <c r="JR145" i="7"/>
  <c r="JR58" i="7"/>
  <c r="JR55" i="7"/>
  <c r="JR43" i="7"/>
  <c r="JR39" i="7"/>
  <c r="JR34" i="7"/>
  <c r="JR32" i="7"/>
  <c r="JR30" i="7"/>
  <c r="JR147" i="7"/>
  <c r="JR46" i="7"/>
  <c r="JR49" i="7"/>
  <c r="JR16" i="7"/>
  <c r="JR17" i="7"/>
  <c r="JR20" i="7"/>
  <c r="JR22" i="7"/>
  <c r="JR18" i="7"/>
  <c r="JR21" i="7"/>
  <c r="JR19" i="7"/>
  <c r="JR23" i="7"/>
  <c r="JR24" i="7"/>
  <c r="JR25" i="7"/>
  <c r="JQ15" i="7"/>
  <c r="JR13" i="7"/>
  <c r="GI8" i="6"/>
  <c r="GI1" i="6"/>
  <c r="JS9" i="7"/>
  <c r="JS10" i="7" s="1"/>
  <c r="JR8" i="7"/>
  <c r="JR1" i="7"/>
  <c r="JS172" i="7" l="1"/>
  <c r="JS153" i="7"/>
  <c r="JS166" i="7"/>
  <c r="JS170" i="7"/>
  <c r="JS157" i="7"/>
  <c r="JS151" i="7"/>
  <c r="JR155" i="7"/>
  <c r="JR159" i="7" s="1"/>
  <c r="JS149" i="7"/>
  <c r="JS140" i="7"/>
  <c r="JR134" i="7"/>
  <c r="JS142" i="7"/>
  <c r="JS141" i="7"/>
  <c r="JS132" i="7"/>
  <c r="JS130" i="7"/>
  <c r="JS145" i="7"/>
  <c r="JS58" i="7"/>
  <c r="JS55" i="7"/>
  <c r="JS43" i="7"/>
  <c r="JS39" i="7"/>
  <c r="JS34" i="7"/>
  <c r="JS32" i="7"/>
  <c r="JS30" i="7"/>
  <c r="JS147" i="7"/>
  <c r="JS46" i="7"/>
  <c r="JS49" i="7"/>
  <c r="JR15" i="7"/>
  <c r="JS16" i="7"/>
  <c r="JS18" i="7"/>
  <c r="JS19" i="7"/>
  <c r="JS21" i="7"/>
  <c r="JS20" i="7"/>
  <c r="JS22" i="7"/>
  <c r="JS17" i="7"/>
  <c r="JS23" i="7"/>
  <c r="JS24" i="7"/>
  <c r="JS25" i="7"/>
  <c r="JS13" i="7"/>
  <c r="GJ1" i="6"/>
  <c r="GJ8" i="6"/>
  <c r="JT9" i="7"/>
  <c r="JT10" i="7" s="1"/>
  <c r="JS1" i="7"/>
  <c r="JS8" i="7"/>
  <c r="JT172" i="7" l="1"/>
  <c r="JT153" i="7"/>
  <c r="JT166" i="7"/>
  <c r="JT170" i="7"/>
  <c r="JT157" i="7"/>
  <c r="JT151" i="7"/>
  <c r="JS155" i="7"/>
  <c r="JS159" i="7" s="1"/>
  <c r="JT149" i="7"/>
  <c r="JT140" i="7"/>
  <c r="JS134" i="7"/>
  <c r="JT141" i="7"/>
  <c r="JT142" i="7"/>
  <c r="JT132" i="7"/>
  <c r="JT130" i="7"/>
  <c r="JT145" i="7"/>
  <c r="JT58" i="7"/>
  <c r="JT55" i="7"/>
  <c r="JT43" i="7"/>
  <c r="JT39" i="7"/>
  <c r="JT34" i="7"/>
  <c r="JT32" i="7"/>
  <c r="JT30" i="7"/>
  <c r="JT147" i="7"/>
  <c r="JT46" i="7"/>
  <c r="JT49" i="7"/>
  <c r="JS15" i="7"/>
  <c r="JT16" i="7"/>
  <c r="JT17" i="7"/>
  <c r="JT20" i="7"/>
  <c r="JT18" i="7"/>
  <c r="JT21" i="7"/>
  <c r="JT22" i="7"/>
  <c r="JT19" i="7"/>
  <c r="JT23" i="7"/>
  <c r="JT24" i="7"/>
  <c r="JT25" i="7"/>
  <c r="JT13" i="7"/>
  <c r="GK8" i="6"/>
  <c r="GK1" i="6"/>
  <c r="JT8" i="7"/>
  <c r="JU9" i="7"/>
  <c r="JU10" i="7" s="1"/>
  <c r="JT1" i="7"/>
  <c r="JU172" i="7" l="1"/>
  <c r="JU153" i="7"/>
  <c r="JU166" i="7"/>
  <c r="JU170" i="7"/>
  <c r="JU157" i="7"/>
  <c r="JU151" i="7"/>
  <c r="JT155" i="7"/>
  <c r="JT159" i="7" s="1"/>
  <c r="JU149" i="7"/>
  <c r="JU140" i="7"/>
  <c r="JT134" i="7"/>
  <c r="JU141" i="7"/>
  <c r="JU142" i="7"/>
  <c r="JU132" i="7"/>
  <c r="JU130" i="7"/>
  <c r="JU145" i="7"/>
  <c r="JU58" i="7"/>
  <c r="JU55" i="7"/>
  <c r="JU43" i="7"/>
  <c r="JU39" i="7"/>
  <c r="JU34" i="7"/>
  <c r="JU32" i="7"/>
  <c r="JU30" i="7"/>
  <c r="JU147" i="7"/>
  <c r="JU46" i="7"/>
  <c r="JU49" i="7"/>
  <c r="JT15" i="7"/>
  <c r="JU16" i="7"/>
  <c r="JU17" i="7"/>
  <c r="JU18" i="7"/>
  <c r="JU20" i="7"/>
  <c r="JU21" i="7"/>
  <c r="JU22" i="7"/>
  <c r="JU19" i="7"/>
  <c r="JU24" i="7"/>
  <c r="JU23" i="7"/>
  <c r="JU25" i="7"/>
  <c r="JU13" i="7"/>
  <c r="GL1" i="6"/>
  <c r="GL8" i="6"/>
  <c r="JU8" i="7"/>
  <c r="JV9" i="7"/>
  <c r="JV10" i="7" s="1"/>
  <c r="JU1" i="7"/>
  <c r="JV172" i="7" l="1"/>
  <c r="JV153" i="7"/>
  <c r="JV166" i="7"/>
  <c r="JV170" i="7"/>
  <c r="JV157" i="7"/>
  <c r="JV151" i="7"/>
  <c r="JU155" i="7"/>
  <c r="JU159" i="7" s="1"/>
  <c r="JV149" i="7"/>
  <c r="JV140" i="7"/>
  <c r="JU134" i="7"/>
  <c r="JV141" i="7"/>
  <c r="JV142" i="7"/>
  <c r="JV132" i="7"/>
  <c r="JV130" i="7"/>
  <c r="JV145" i="7"/>
  <c r="JV58" i="7"/>
  <c r="JV55" i="7"/>
  <c r="JV43" i="7"/>
  <c r="JV34" i="7"/>
  <c r="JV39" i="7"/>
  <c r="JV32" i="7"/>
  <c r="JV30" i="7"/>
  <c r="JV147" i="7"/>
  <c r="JV46" i="7"/>
  <c r="JV49" i="7"/>
  <c r="JV16" i="7"/>
  <c r="JV17" i="7"/>
  <c r="JV19" i="7"/>
  <c r="JV23" i="7"/>
  <c r="JV20" i="7"/>
  <c r="JV18" i="7"/>
  <c r="JV21" i="7"/>
  <c r="JV22" i="7"/>
  <c r="JV25" i="7"/>
  <c r="JV24" i="7"/>
  <c r="JU15" i="7"/>
  <c r="JV13" i="7"/>
  <c r="GM8" i="6"/>
  <c r="GM1" i="6"/>
  <c r="JV8" i="7"/>
  <c r="JV1" i="7"/>
  <c r="JW9" i="7"/>
  <c r="JW10" i="7" s="1"/>
  <c r="JW172" i="7" l="1"/>
  <c r="JW153" i="7"/>
  <c r="JW166" i="7"/>
  <c r="JW170" i="7"/>
  <c r="JW157" i="7"/>
  <c r="JW151" i="7"/>
  <c r="JV155" i="7"/>
  <c r="JV159" i="7" s="1"/>
  <c r="JW149" i="7"/>
  <c r="JW140" i="7"/>
  <c r="JV134" i="7"/>
  <c r="JW142" i="7"/>
  <c r="JW141" i="7"/>
  <c r="JW130" i="7"/>
  <c r="JW132" i="7"/>
  <c r="JW145" i="7"/>
  <c r="JW55" i="7"/>
  <c r="JW58" i="7"/>
  <c r="JW43" i="7"/>
  <c r="JW39" i="7"/>
  <c r="JW34" i="7"/>
  <c r="JW32" i="7"/>
  <c r="JW30" i="7"/>
  <c r="JW147" i="7"/>
  <c r="JW46" i="7"/>
  <c r="JW49" i="7"/>
  <c r="JV15" i="7"/>
  <c r="JW16" i="7"/>
  <c r="JW17" i="7"/>
  <c r="JW21" i="7"/>
  <c r="JW19" i="7"/>
  <c r="JW23" i="7"/>
  <c r="JW20" i="7"/>
  <c r="JW18" i="7"/>
  <c r="JW22" i="7"/>
  <c r="JW24" i="7"/>
  <c r="JW25" i="7"/>
  <c r="JW13" i="7"/>
  <c r="GN1" i="6"/>
  <c r="GN8" i="6"/>
  <c r="JW8" i="7"/>
  <c r="JX9" i="7"/>
  <c r="JX10" i="7" s="1"/>
  <c r="JW1" i="7"/>
  <c r="JX172" i="7" l="1"/>
  <c r="JX153" i="7"/>
  <c r="JX166" i="7"/>
  <c r="JX170" i="7"/>
  <c r="JX157" i="7"/>
  <c r="JX151" i="7"/>
  <c r="JW155" i="7"/>
  <c r="JW159" i="7" s="1"/>
  <c r="JX149" i="7"/>
  <c r="JX140" i="7"/>
  <c r="JW134" i="7"/>
  <c r="JX141" i="7"/>
  <c r="JX142" i="7"/>
  <c r="JX130" i="7"/>
  <c r="JX132" i="7"/>
  <c r="JX145" i="7"/>
  <c r="JX55" i="7"/>
  <c r="JX58" i="7"/>
  <c r="JX43" i="7"/>
  <c r="JX34" i="7"/>
  <c r="JX39" i="7"/>
  <c r="JX32" i="7"/>
  <c r="JX30" i="7"/>
  <c r="JX147" i="7"/>
  <c r="JX46" i="7"/>
  <c r="JX49" i="7"/>
  <c r="JW15" i="7"/>
  <c r="JX17" i="7"/>
  <c r="JX18" i="7"/>
  <c r="JX16" i="7"/>
  <c r="JX22" i="7"/>
  <c r="JX23" i="7"/>
  <c r="JX20" i="7"/>
  <c r="JX25" i="7"/>
  <c r="JX19" i="7"/>
  <c r="JX21" i="7"/>
  <c r="JX24" i="7"/>
  <c r="JX13" i="7"/>
  <c r="GO8" i="6"/>
  <c r="GO1" i="6"/>
  <c r="JX8" i="7"/>
  <c r="JY9" i="7"/>
  <c r="JY10" i="7" s="1"/>
  <c r="JX1" i="7"/>
  <c r="JY172" i="7" l="1"/>
  <c r="JY153" i="7"/>
  <c r="JY166" i="7"/>
  <c r="JY170" i="7"/>
  <c r="JY157" i="7"/>
  <c r="JY151" i="7"/>
  <c r="JX155" i="7"/>
  <c r="JX159" i="7" s="1"/>
  <c r="JY149" i="7"/>
  <c r="JY140" i="7"/>
  <c r="JX134" i="7"/>
  <c r="JY142" i="7"/>
  <c r="JY141" i="7"/>
  <c r="JY130" i="7"/>
  <c r="JY132" i="7"/>
  <c r="JY145" i="7"/>
  <c r="JY55" i="7"/>
  <c r="JY58" i="7"/>
  <c r="JY39" i="7"/>
  <c r="JY43" i="7"/>
  <c r="JY34" i="7"/>
  <c r="JY32" i="7"/>
  <c r="JY30" i="7"/>
  <c r="JY147" i="7"/>
  <c r="JY46" i="7"/>
  <c r="JY49" i="7"/>
  <c r="JY16" i="7"/>
  <c r="JY19" i="7"/>
  <c r="JY20" i="7"/>
  <c r="JY18" i="7"/>
  <c r="JY21" i="7"/>
  <c r="JY22" i="7"/>
  <c r="JY23" i="7"/>
  <c r="JY17" i="7"/>
  <c r="JY25" i="7"/>
  <c r="JY24" i="7"/>
  <c r="JX15" i="7"/>
  <c r="JY13" i="7"/>
  <c r="GP1" i="6"/>
  <c r="GP8" i="6"/>
  <c r="JY8" i="7"/>
  <c r="JZ9" i="7"/>
  <c r="JZ10" i="7" s="1"/>
  <c r="JY1" i="7"/>
  <c r="JZ172" i="7" l="1"/>
  <c r="JZ153" i="7"/>
  <c r="JZ166" i="7"/>
  <c r="JZ170" i="7"/>
  <c r="JZ157" i="7"/>
  <c r="JZ151" i="7"/>
  <c r="JY155" i="7"/>
  <c r="JY159" i="7" s="1"/>
  <c r="JZ149" i="7"/>
  <c r="JZ140" i="7"/>
  <c r="JY134" i="7"/>
  <c r="JZ141" i="7"/>
  <c r="JZ142" i="7"/>
  <c r="JZ130" i="7"/>
  <c r="JZ132" i="7"/>
  <c r="JZ145" i="7"/>
  <c r="JZ58" i="7"/>
  <c r="JZ55" i="7"/>
  <c r="JZ43" i="7"/>
  <c r="JZ39" i="7"/>
  <c r="JZ34" i="7"/>
  <c r="JZ32" i="7"/>
  <c r="JZ30" i="7"/>
  <c r="JZ147" i="7"/>
  <c r="JZ46" i="7"/>
  <c r="JZ49" i="7"/>
  <c r="JY15" i="7"/>
  <c r="JZ16" i="7"/>
  <c r="JZ17" i="7"/>
  <c r="JZ19" i="7"/>
  <c r="JZ21" i="7"/>
  <c r="JZ22" i="7"/>
  <c r="JZ23" i="7"/>
  <c r="JZ20" i="7"/>
  <c r="JZ24" i="7"/>
  <c r="JZ25" i="7"/>
  <c r="JZ18" i="7"/>
  <c r="JZ13" i="7"/>
  <c r="GQ1" i="6"/>
  <c r="GQ8" i="6"/>
  <c r="JZ1" i="7"/>
  <c r="KA9" i="7"/>
  <c r="KA10" i="7" s="1"/>
  <c r="JZ8" i="7"/>
  <c r="KA172" i="7" l="1"/>
  <c r="KA153" i="7"/>
  <c r="KA166" i="7"/>
  <c r="KA170" i="7"/>
  <c r="KA157" i="7"/>
  <c r="KA151" i="7"/>
  <c r="JZ155" i="7"/>
  <c r="JZ159" i="7" s="1"/>
  <c r="KA149" i="7"/>
  <c r="KA140" i="7"/>
  <c r="JZ134" i="7"/>
  <c r="KA142" i="7"/>
  <c r="KA141" i="7"/>
  <c r="KA132" i="7"/>
  <c r="KA130" i="7"/>
  <c r="KA145" i="7"/>
  <c r="KA58" i="7"/>
  <c r="KA55" i="7"/>
  <c r="KA43" i="7"/>
  <c r="KA39" i="7"/>
  <c r="KA34" i="7"/>
  <c r="KA32" i="7"/>
  <c r="KA30" i="7"/>
  <c r="KA147" i="7"/>
  <c r="KA46" i="7"/>
  <c r="KA49" i="7"/>
  <c r="JZ15" i="7"/>
  <c r="KA16" i="7"/>
  <c r="KA18" i="7"/>
  <c r="KA19" i="7"/>
  <c r="KA17" i="7"/>
  <c r="KA21" i="7"/>
  <c r="KA22" i="7"/>
  <c r="KA23" i="7"/>
  <c r="KA20" i="7"/>
  <c r="KA24" i="7"/>
  <c r="KA25" i="7"/>
  <c r="KA13" i="7"/>
  <c r="GR1" i="6"/>
  <c r="GR8" i="6"/>
  <c r="KB9" i="7"/>
  <c r="KB10" i="7" s="1"/>
  <c r="KA8" i="7"/>
  <c r="KA1" i="7"/>
  <c r="KB172" i="7" l="1"/>
  <c r="KB153" i="7"/>
  <c r="KB166" i="7"/>
  <c r="KB170" i="7"/>
  <c r="KB157" i="7"/>
  <c r="KB151" i="7"/>
  <c r="KA155" i="7"/>
  <c r="KA159" i="7" s="1"/>
  <c r="KB149" i="7"/>
  <c r="KB140" i="7"/>
  <c r="KA134" i="7"/>
  <c r="KB141" i="7"/>
  <c r="KB142" i="7"/>
  <c r="KB132" i="7"/>
  <c r="KB130" i="7"/>
  <c r="KB145" i="7"/>
  <c r="KB58" i="7"/>
  <c r="KB55" i="7"/>
  <c r="KB43" i="7"/>
  <c r="KB39" i="7"/>
  <c r="KB34" i="7"/>
  <c r="KB32" i="7"/>
  <c r="KB30" i="7"/>
  <c r="KB147" i="7"/>
  <c r="KB46" i="7"/>
  <c r="KB49" i="7"/>
  <c r="KA15" i="7"/>
  <c r="KB16" i="7"/>
  <c r="KB20" i="7"/>
  <c r="KB17" i="7"/>
  <c r="KB18" i="7"/>
  <c r="KB19" i="7"/>
  <c r="KB21" i="7"/>
  <c r="KB22" i="7"/>
  <c r="KB23" i="7"/>
  <c r="KB24" i="7"/>
  <c r="KB25" i="7"/>
  <c r="KB13" i="7"/>
  <c r="GS1" i="6"/>
  <c r="GS8" i="6"/>
  <c r="KB8" i="7"/>
  <c r="KC9" i="7"/>
  <c r="KC10" i="7" s="1"/>
  <c r="KB1" i="7"/>
  <c r="KC172" i="7" l="1"/>
  <c r="KC153" i="7"/>
  <c r="KC166" i="7"/>
  <c r="KC170" i="7"/>
  <c r="KC157" i="7"/>
  <c r="KC151" i="7"/>
  <c r="KB155" i="7"/>
  <c r="KB159" i="7" s="1"/>
  <c r="KC149" i="7"/>
  <c r="KC140" i="7"/>
  <c r="KB134" i="7"/>
  <c r="KC141" i="7"/>
  <c r="KC142" i="7"/>
  <c r="KC132" i="7"/>
  <c r="KC130" i="7"/>
  <c r="KC145" i="7"/>
  <c r="KC58" i="7"/>
  <c r="KC55" i="7"/>
  <c r="KC43" i="7"/>
  <c r="KC39" i="7"/>
  <c r="KC34" i="7"/>
  <c r="KC32" i="7"/>
  <c r="KC30" i="7"/>
  <c r="KC147" i="7"/>
  <c r="KC46" i="7"/>
  <c r="KC49" i="7"/>
  <c r="KC16" i="7"/>
  <c r="KC18" i="7"/>
  <c r="KC20" i="7"/>
  <c r="KC19" i="7"/>
  <c r="KC21" i="7"/>
  <c r="KC22" i="7"/>
  <c r="KC17" i="7"/>
  <c r="KC24" i="7"/>
  <c r="KC23" i="7"/>
  <c r="KC25" i="7"/>
  <c r="KB15" i="7"/>
  <c r="KC13" i="7"/>
  <c r="GT1" i="6"/>
  <c r="GT8" i="6"/>
  <c r="KC1" i="7"/>
  <c r="KC8" i="7"/>
  <c r="KD9" i="7"/>
  <c r="KD10" i="7" s="1"/>
  <c r="KD172" i="7" l="1"/>
  <c r="KD153" i="7"/>
  <c r="KD166" i="7"/>
  <c r="KD170" i="7"/>
  <c r="KD157" i="7"/>
  <c r="KD151" i="7"/>
  <c r="KC155" i="7"/>
  <c r="KC159" i="7" s="1"/>
  <c r="KD149" i="7"/>
  <c r="KD140" i="7"/>
  <c r="KC134" i="7"/>
  <c r="KD141" i="7"/>
  <c r="KD142" i="7"/>
  <c r="KD132" i="7"/>
  <c r="KD130" i="7"/>
  <c r="KD145" i="7"/>
  <c r="KD58" i="7"/>
  <c r="KD55" i="7"/>
  <c r="KD43" i="7"/>
  <c r="KD34" i="7"/>
  <c r="KD39" i="7"/>
  <c r="KD32" i="7"/>
  <c r="KD30" i="7"/>
  <c r="KD147" i="7"/>
  <c r="KD46" i="7"/>
  <c r="KD49" i="7"/>
  <c r="KD16" i="7"/>
  <c r="KD17" i="7"/>
  <c r="KD19" i="7"/>
  <c r="KD23" i="7"/>
  <c r="KD18" i="7"/>
  <c r="KD21" i="7"/>
  <c r="KD22" i="7"/>
  <c r="KD25" i="7"/>
  <c r="KD20" i="7"/>
  <c r="KD24" i="7"/>
  <c r="KC15" i="7"/>
  <c r="KD13" i="7"/>
  <c r="GU1" i="6"/>
  <c r="GU8" i="6"/>
  <c r="KE9" i="7"/>
  <c r="KE10" i="7" s="1"/>
  <c r="KD1" i="7"/>
  <c r="KD8" i="7"/>
  <c r="KE172" i="7" l="1"/>
  <c r="KE153" i="7"/>
  <c r="KE166" i="7"/>
  <c r="KE170" i="7"/>
  <c r="KE157" i="7"/>
  <c r="KE151" i="7"/>
  <c r="KD155" i="7"/>
  <c r="KD159" i="7" s="1"/>
  <c r="KE149" i="7"/>
  <c r="KE140" i="7"/>
  <c r="KD134" i="7"/>
  <c r="KE141" i="7"/>
  <c r="KE142" i="7"/>
  <c r="KE130" i="7"/>
  <c r="KE132" i="7"/>
  <c r="KE145" i="7"/>
  <c r="KE55" i="7"/>
  <c r="KE58" i="7"/>
  <c r="KE43" i="7"/>
  <c r="KE39" i="7"/>
  <c r="KE34" i="7"/>
  <c r="KE32" i="7"/>
  <c r="KE30" i="7"/>
  <c r="KE147" i="7"/>
  <c r="KE46" i="7"/>
  <c r="KE49" i="7"/>
  <c r="KD15" i="7"/>
  <c r="KE16" i="7"/>
  <c r="KE17" i="7"/>
  <c r="KE21" i="7"/>
  <c r="KE19" i="7"/>
  <c r="KE20" i="7"/>
  <c r="KE23" i="7"/>
  <c r="KE18" i="7"/>
  <c r="KE22" i="7"/>
  <c r="KE24" i="7"/>
  <c r="KE25" i="7"/>
  <c r="KE13" i="7"/>
  <c r="GV8" i="6"/>
  <c r="GV1" i="6"/>
  <c r="KE8" i="7"/>
  <c r="KF9" i="7"/>
  <c r="KF10" i="7" s="1"/>
  <c r="KE1" i="7"/>
  <c r="KF172" i="7" l="1"/>
  <c r="KF153" i="7"/>
  <c r="KF166" i="7"/>
  <c r="KF170" i="7"/>
  <c r="KF157" i="7"/>
  <c r="KF151" i="7"/>
  <c r="KE155" i="7"/>
  <c r="KE159" i="7" s="1"/>
  <c r="KF149" i="7"/>
  <c r="KF140" i="7"/>
  <c r="KE134" i="7"/>
  <c r="KF141" i="7"/>
  <c r="KF142" i="7"/>
  <c r="KF130" i="7"/>
  <c r="KF132" i="7"/>
  <c r="KF145" i="7"/>
  <c r="KF55" i="7"/>
  <c r="KF58" i="7"/>
  <c r="KF39" i="7"/>
  <c r="KF43" i="7"/>
  <c r="KF34" i="7"/>
  <c r="KF32" i="7"/>
  <c r="KF30" i="7"/>
  <c r="KF147" i="7"/>
  <c r="KF46" i="7"/>
  <c r="KF49" i="7"/>
  <c r="KE15" i="7"/>
  <c r="KF17" i="7"/>
  <c r="KF16" i="7"/>
  <c r="KF18" i="7"/>
  <c r="KF22" i="7"/>
  <c r="KF20" i="7"/>
  <c r="KF23" i="7"/>
  <c r="KF19" i="7"/>
  <c r="KF21" i="7"/>
  <c r="KF25" i="7"/>
  <c r="KF24" i="7"/>
  <c r="KF13" i="7"/>
  <c r="GW1" i="6"/>
  <c r="GW8" i="6"/>
  <c r="KF8" i="7"/>
  <c r="KG9" i="7"/>
  <c r="KG10" i="7" s="1"/>
  <c r="KF1" i="7"/>
  <c r="KG172" i="7" l="1"/>
  <c r="KG153" i="7"/>
  <c r="KG166" i="7"/>
  <c r="KG170" i="7"/>
  <c r="KG157" i="7"/>
  <c r="KG151" i="7"/>
  <c r="KF155" i="7"/>
  <c r="KF159" i="7" s="1"/>
  <c r="KG149" i="7"/>
  <c r="KG140" i="7"/>
  <c r="KF134" i="7"/>
  <c r="KG141" i="7"/>
  <c r="KG142" i="7"/>
  <c r="KG130" i="7"/>
  <c r="KG132" i="7"/>
  <c r="KG145" i="7"/>
  <c r="KG55" i="7"/>
  <c r="KG58" i="7"/>
  <c r="KG39" i="7"/>
  <c r="KG43" i="7"/>
  <c r="KG34" i="7"/>
  <c r="KG32" i="7"/>
  <c r="KG30" i="7"/>
  <c r="KG147" i="7"/>
  <c r="KG46" i="7"/>
  <c r="KG49" i="7"/>
  <c r="KF15" i="7"/>
  <c r="KG16" i="7"/>
  <c r="KG19" i="7"/>
  <c r="KG17" i="7"/>
  <c r="KG20" i="7"/>
  <c r="KG18" i="7"/>
  <c r="KG22" i="7"/>
  <c r="KG23" i="7"/>
  <c r="KG21" i="7"/>
  <c r="KG25" i="7"/>
  <c r="KG24" i="7"/>
  <c r="KG13" i="7"/>
  <c r="GX1" i="6"/>
  <c r="GX8" i="6"/>
  <c r="KG8" i="7"/>
  <c r="KH9" i="7"/>
  <c r="KH10" i="7" s="1"/>
  <c r="KG1" i="7"/>
  <c r="KH172" i="7" l="1"/>
  <c r="KH153" i="7"/>
  <c r="KH166" i="7"/>
  <c r="KH170" i="7"/>
  <c r="KH157" i="7"/>
  <c r="KH151" i="7"/>
  <c r="KG155" i="7"/>
  <c r="KG159" i="7" s="1"/>
  <c r="KH149" i="7"/>
  <c r="KH140" i="7"/>
  <c r="KG134" i="7"/>
  <c r="KH141" i="7"/>
  <c r="KH142" i="7"/>
  <c r="KH130" i="7"/>
  <c r="KH132" i="7"/>
  <c r="KH145" i="7"/>
  <c r="KH58" i="7"/>
  <c r="KH55" i="7"/>
  <c r="KH43" i="7"/>
  <c r="KH39" i="7"/>
  <c r="KH34" i="7"/>
  <c r="KH32" i="7"/>
  <c r="KH30" i="7"/>
  <c r="KH147" i="7"/>
  <c r="KH46" i="7"/>
  <c r="KH49" i="7"/>
  <c r="KG15" i="7"/>
  <c r="KH16" i="7"/>
  <c r="KH17" i="7"/>
  <c r="KH20" i="7"/>
  <c r="KH22" i="7"/>
  <c r="KH18" i="7"/>
  <c r="KH19" i="7"/>
  <c r="KH23" i="7"/>
  <c r="KH24" i="7"/>
  <c r="KH25" i="7"/>
  <c r="KH21" i="7"/>
  <c r="KH13" i="7"/>
  <c r="GY1" i="6"/>
  <c r="GY8" i="6"/>
  <c r="KI9" i="7"/>
  <c r="KI10" i="7" s="1"/>
  <c r="KH1" i="7"/>
  <c r="KH8" i="7"/>
  <c r="KI172" i="7" l="1"/>
  <c r="KI153" i="7"/>
  <c r="KI166" i="7"/>
  <c r="KI170" i="7"/>
  <c r="KI157" i="7"/>
  <c r="KI151" i="7"/>
  <c r="KH155" i="7"/>
  <c r="KH159" i="7" s="1"/>
  <c r="KI149" i="7"/>
  <c r="KI140" i="7"/>
  <c r="KH134" i="7"/>
  <c r="KI142" i="7"/>
  <c r="KI141" i="7"/>
  <c r="KI132" i="7"/>
  <c r="KI130" i="7"/>
  <c r="KI145" i="7"/>
  <c r="KI58" i="7"/>
  <c r="KI55" i="7"/>
  <c r="KI43" i="7"/>
  <c r="KI39" i="7"/>
  <c r="KI34" i="7"/>
  <c r="KI32" i="7"/>
  <c r="KI30" i="7"/>
  <c r="KI147" i="7"/>
  <c r="KI46" i="7"/>
  <c r="KI49" i="7"/>
  <c r="KH15" i="7"/>
  <c r="KI16" i="7"/>
  <c r="KI18" i="7"/>
  <c r="KI19" i="7"/>
  <c r="KI17" i="7"/>
  <c r="KI21" i="7"/>
  <c r="KI20" i="7"/>
  <c r="KI22" i="7"/>
  <c r="KI23" i="7"/>
  <c r="KI24" i="7"/>
  <c r="KI25" i="7"/>
  <c r="KI13" i="7"/>
  <c r="GZ1" i="6"/>
  <c r="GZ8" i="6"/>
  <c r="KI1" i="7"/>
  <c r="KI8" i="7"/>
  <c r="KJ9" i="7"/>
  <c r="KJ10" i="7" s="1"/>
  <c r="KJ172" i="7" l="1"/>
  <c r="KJ153" i="7"/>
  <c r="KJ166" i="7"/>
  <c r="KJ170" i="7"/>
  <c r="KJ157" i="7"/>
  <c r="KJ151" i="7"/>
  <c r="KI155" i="7"/>
  <c r="KI159" i="7" s="1"/>
  <c r="KJ149" i="7"/>
  <c r="KJ140" i="7"/>
  <c r="KI134" i="7"/>
  <c r="KJ141" i="7"/>
  <c r="KJ142" i="7"/>
  <c r="KJ132" i="7"/>
  <c r="KJ130" i="7"/>
  <c r="KJ145" i="7"/>
  <c r="KJ58" i="7"/>
  <c r="KJ55" i="7"/>
  <c r="KJ43" i="7"/>
  <c r="KJ39" i="7"/>
  <c r="KJ34" i="7"/>
  <c r="KJ32" i="7"/>
  <c r="KJ30" i="7"/>
  <c r="KJ147" i="7"/>
  <c r="KJ46" i="7"/>
  <c r="KJ49" i="7"/>
  <c r="KI15" i="7"/>
  <c r="KJ16" i="7"/>
  <c r="KJ20" i="7"/>
  <c r="KJ17" i="7"/>
  <c r="KJ21" i="7"/>
  <c r="KJ18" i="7"/>
  <c r="KJ22" i="7"/>
  <c r="KJ19" i="7"/>
  <c r="KJ23" i="7"/>
  <c r="KJ24" i="7"/>
  <c r="KJ25" i="7"/>
  <c r="KJ13" i="7"/>
  <c r="HA1" i="6"/>
  <c r="HA8" i="6"/>
  <c r="KK9" i="7"/>
  <c r="KK10" i="7" s="1"/>
  <c r="KJ8" i="7"/>
  <c r="KJ1" i="7"/>
  <c r="KK172" i="7" l="1"/>
  <c r="KK153" i="7"/>
  <c r="KK166" i="7"/>
  <c r="KK170" i="7"/>
  <c r="KK157" i="7"/>
  <c r="KK151" i="7"/>
  <c r="KJ155" i="7"/>
  <c r="KJ159" i="7" s="1"/>
  <c r="KK149" i="7"/>
  <c r="KK140" i="7"/>
  <c r="KJ134" i="7"/>
  <c r="KK141" i="7"/>
  <c r="KK142" i="7"/>
  <c r="KK132" i="7"/>
  <c r="KK130" i="7"/>
  <c r="KK145" i="7"/>
  <c r="KK58" i="7"/>
  <c r="KK55" i="7"/>
  <c r="KK43" i="7"/>
  <c r="KK39" i="7"/>
  <c r="KK34" i="7"/>
  <c r="KK32" i="7"/>
  <c r="KK30" i="7"/>
  <c r="KK147" i="7"/>
  <c r="KK46" i="7"/>
  <c r="KK49" i="7"/>
  <c r="KJ15" i="7"/>
  <c r="KK16" i="7"/>
  <c r="KK18" i="7"/>
  <c r="KK17" i="7"/>
  <c r="KK20" i="7"/>
  <c r="KK21" i="7"/>
  <c r="KK22" i="7"/>
  <c r="KK19" i="7"/>
  <c r="KK23" i="7"/>
  <c r="KK24" i="7"/>
  <c r="KK25" i="7"/>
  <c r="KK13" i="7"/>
  <c r="HB1" i="6"/>
  <c r="HB8" i="6"/>
  <c r="KK1" i="7"/>
  <c r="KK8" i="7"/>
  <c r="KL9" i="7"/>
  <c r="KL10" i="7" s="1"/>
  <c r="KL172" i="7" l="1"/>
  <c r="KL153" i="7"/>
  <c r="KL166" i="7"/>
  <c r="KL170" i="7"/>
  <c r="KL157" i="7"/>
  <c r="KL151" i="7"/>
  <c r="KK155" i="7"/>
  <c r="KK159" i="7" s="1"/>
  <c r="KL149" i="7"/>
  <c r="KL140" i="7"/>
  <c r="KK134" i="7"/>
  <c r="KL141" i="7"/>
  <c r="KL142" i="7"/>
  <c r="KL132" i="7"/>
  <c r="KL130" i="7"/>
  <c r="KL145" i="7"/>
  <c r="KL55" i="7"/>
  <c r="KL58" i="7"/>
  <c r="KL43" i="7"/>
  <c r="KL34" i="7"/>
  <c r="KL39" i="7"/>
  <c r="KL32" i="7"/>
  <c r="KL30" i="7"/>
  <c r="KL147" i="7"/>
  <c r="KL46" i="7"/>
  <c r="KL49" i="7"/>
  <c r="KK15" i="7"/>
  <c r="KL16" i="7"/>
  <c r="KL19" i="7"/>
  <c r="KL17" i="7"/>
  <c r="KL23" i="7"/>
  <c r="KL21" i="7"/>
  <c r="KL20" i="7"/>
  <c r="KL18" i="7"/>
  <c r="KL22" i="7"/>
  <c r="KL25" i="7"/>
  <c r="KL24" i="7"/>
  <c r="KL13" i="7"/>
  <c r="HC1" i="6"/>
  <c r="HC8" i="6"/>
  <c r="KL8" i="7"/>
  <c r="KM9" i="7"/>
  <c r="KM10" i="7" s="1"/>
  <c r="KL1" i="7"/>
  <c r="KM172" i="7" l="1"/>
  <c r="KM153" i="7"/>
  <c r="KM166" i="7"/>
  <c r="KM170" i="7"/>
  <c r="KM157" i="7"/>
  <c r="KM151" i="7"/>
  <c r="KL155" i="7"/>
  <c r="KL159" i="7" s="1"/>
  <c r="KM149" i="7"/>
  <c r="KM140" i="7"/>
  <c r="KL134" i="7"/>
  <c r="KM141" i="7"/>
  <c r="KM142" i="7"/>
  <c r="KM132" i="7"/>
  <c r="KM130" i="7"/>
  <c r="KM145" i="7"/>
  <c r="KM55" i="7"/>
  <c r="KM58" i="7"/>
  <c r="KM43" i="7"/>
  <c r="KM39" i="7"/>
  <c r="KM34" i="7"/>
  <c r="KM32" i="7"/>
  <c r="KM30" i="7"/>
  <c r="KM147" i="7"/>
  <c r="KM46" i="7"/>
  <c r="KM49" i="7"/>
  <c r="KL15" i="7"/>
  <c r="KM16" i="7"/>
  <c r="KM17" i="7"/>
  <c r="KM21" i="7"/>
  <c r="KM19" i="7"/>
  <c r="KM23" i="7"/>
  <c r="KM20" i="7"/>
  <c r="KM18" i="7"/>
  <c r="KM22" i="7"/>
  <c r="KM24" i="7"/>
  <c r="KM25" i="7"/>
  <c r="KM13" i="7"/>
  <c r="HD1" i="6"/>
  <c r="HD8" i="6"/>
  <c r="KN9" i="7"/>
  <c r="KN10" i="7" s="1"/>
  <c r="KM1" i="7"/>
  <c r="KM8" i="7"/>
  <c r="KN172" i="7" l="1"/>
  <c r="KN153" i="7"/>
  <c r="KN166" i="7"/>
  <c r="KN170" i="7"/>
  <c r="KN157" i="7"/>
  <c r="KN151" i="7"/>
  <c r="KM155" i="7"/>
  <c r="KM159" i="7" s="1"/>
  <c r="KN149" i="7"/>
  <c r="KN140" i="7"/>
  <c r="KM134" i="7"/>
  <c r="KN141" i="7"/>
  <c r="KN142" i="7"/>
  <c r="KN130" i="7"/>
  <c r="KN132" i="7"/>
  <c r="KN145" i="7"/>
  <c r="KN55" i="7"/>
  <c r="KN58" i="7"/>
  <c r="KN43" i="7"/>
  <c r="KN39" i="7"/>
  <c r="KN34" i="7"/>
  <c r="KN32" i="7"/>
  <c r="KN30" i="7"/>
  <c r="KN147" i="7"/>
  <c r="KN46" i="7"/>
  <c r="KN49" i="7"/>
  <c r="KM15" i="7"/>
  <c r="KN18" i="7"/>
  <c r="KN16" i="7"/>
  <c r="KN22" i="7"/>
  <c r="KN17" i="7"/>
  <c r="KN23" i="7"/>
  <c r="KN21" i="7"/>
  <c r="KN20" i="7"/>
  <c r="KN25" i="7"/>
  <c r="KN24" i="7"/>
  <c r="KN19" i="7"/>
  <c r="KN13" i="7"/>
  <c r="HE1" i="6"/>
  <c r="HE8" i="6"/>
  <c r="KN8" i="7"/>
  <c r="KN1" i="7"/>
  <c r="KO9" i="7"/>
  <c r="KO10" i="7" s="1"/>
  <c r="KO172" i="7" l="1"/>
  <c r="KO153" i="7"/>
  <c r="KO166" i="7"/>
  <c r="KO170" i="7"/>
  <c r="KO157" i="7"/>
  <c r="KO151" i="7"/>
  <c r="KN155" i="7"/>
  <c r="KN159" i="7" s="1"/>
  <c r="KO149" i="7"/>
  <c r="KO140" i="7"/>
  <c r="KN134" i="7"/>
  <c r="KO141" i="7"/>
  <c r="KO142" i="7"/>
  <c r="KO130" i="7"/>
  <c r="KO132" i="7"/>
  <c r="KO145" i="7"/>
  <c r="KO55" i="7"/>
  <c r="KO58" i="7"/>
  <c r="KO39" i="7"/>
  <c r="KO43" i="7"/>
  <c r="KO34" i="7"/>
  <c r="KO32" i="7"/>
  <c r="KO30" i="7"/>
  <c r="KO147" i="7"/>
  <c r="KO46" i="7"/>
  <c r="KO49" i="7"/>
  <c r="KN15" i="7"/>
  <c r="KO16" i="7"/>
  <c r="KO17" i="7"/>
  <c r="KO19" i="7"/>
  <c r="KO20" i="7"/>
  <c r="KO18" i="7"/>
  <c r="KO22" i="7"/>
  <c r="KO23" i="7"/>
  <c r="KO21" i="7"/>
  <c r="KO25" i="7"/>
  <c r="KO24" i="7"/>
  <c r="KO13" i="7"/>
  <c r="HF1" i="6"/>
  <c r="HF8" i="6"/>
  <c r="KO8" i="7"/>
  <c r="KP9" i="7"/>
  <c r="KP10" i="7" s="1"/>
  <c r="KO1" i="7"/>
  <c r="KP172" i="7" l="1"/>
  <c r="KP153" i="7"/>
  <c r="KP166" i="7"/>
  <c r="KP170" i="7"/>
  <c r="KP157" i="7"/>
  <c r="KP151" i="7"/>
  <c r="KO155" i="7"/>
  <c r="KO159" i="7" s="1"/>
  <c r="KP149" i="7"/>
  <c r="KP140" i="7"/>
  <c r="KO134" i="7"/>
  <c r="KP141" i="7"/>
  <c r="KP142" i="7"/>
  <c r="KP130" i="7"/>
  <c r="KP132" i="7"/>
  <c r="KP145" i="7"/>
  <c r="KP58" i="7"/>
  <c r="KP55" i="7"/>
  <c r="KP43" i="7"/>
  <c r="KP39" i="7"/>
  <c r="KP34" i="7"/>
  <c r="KP32" i="7"/>
  <c r="KP30" i="7"/>
  <c r="KP147" i="7"/>
  <c r="KP46" i="7"/>
  <c r="KP49" i="7"/>
  <c r="KO15" i="7"/>
  <c r="KP16" i="7"/>
  <c r="KP17" i="7"/>
  <c r="KP19" i="7"/>
  <c r="KP22" i="7"/>
  <c r="KP23" i="7"/>
  <c r="KP21" i="7"/>
  <c r="KP24" i="7"/>
  <c r="KP25" i="7"/>
  <c r="KP18" i="7"/>
  <c r="KP20" i="7"/>
  <c r="KP13" i="7"/>
  <c r="HG1" i="6"/>
  <c r="HG8" i="6"/>
  <c r="KP8" i="7"/>
  <c r="KQ9" i="7"/>
  <c r="KQ10" i="7" s="1"/>
  <c r="KP1" i="7"/>
  <c r="KQ172" i="7" l="1"/>
  <c r="KQ153" i="7"/>
  <c r="KQ166" i="7"/>
  <c r="KQ170" i="7"/>
  <c r="KQ157" i="7"/>
  <c r="KQ151" i="7"/>
  <c r="KP155" i="7"/>
  <c r="KP159" i="7" s="1"/>
  <c r="KQ149" i="7"/>
  <c r="KQ140" i="7"/>
  <c r="KP134" i="7"/>
  <c r="KQ142" i="7"/>
  <c r="KQ141" i="7"/>
  <c r="KQ132" i="7"/>
  <c r="KQ130" i="7"/>
  <c r="KQ145" i="7"/>
  <c r="KQ58" i="7"/>
  <c r="KQ55" i="7"/>
  <c r="KQ43" i="7"/>
  <c r="KQ39" i="7"/>
  <c r="KQ34" i="7"/>
  <c r="KQ32" i="7"/>
  <c r="KQ30" i="7"/>
  <c r="KQ147" i="7"/>
  <c r="KQ46" i="7"/>
  <c r="KQ49" i="7"/>
  <c r="KP15" i="7"/>
  <c r="KQ16" i="7"/>
  <c r="KQ18" i="7"/>
  <c r="KQ17" i="7"/>
  <c r="KQ19" i="7"/>
  <c r="KQ21" i="7"/>
  <c r="KQ20" i="7"/>
  <c r="KQ22" i="7"/>
  <c r="KQ23" i="7"/>
  <c r="KQ24" i="7"/>
  <c r="KQ25" i="7"/>
  <c r="KQ13" i="7"/>
  <c r="HH1" i="6"/>
  <c r="HH8" i="6"/>
  <c r="KQ1" i="7"/>
  <c r="KQ8" i="7"/>
  <c r="KR9" i="7"/>
  <c r="KR10" i="7" s="1"/>
  <c r="KR172" i="7" l="1"/>
  <c r="KR153" i="7"/>
  <c r="KR166" i="7"/>
  <c r="KR170" i="7"/>
  <c r="KR157" i="7"/>
  <c r="KR151" i="7"/>
  <c r="KQ155" i="7"/>
  <c r="KQ159" i="7" s="1"/>
  <c r="KR149" i="7"/>
  <c r="KR140" i="7"/>
  <c r="KQ134" i="7"/>
  <c r="KR141" i="7"/>
  <c r="KR142" i="7"/>
  <c r="KR132" i="7"/>
  <c r="KR130" i="7"/>
  <c r="KR145" i="7"/>
  <c r="KR58" i="7"/>
  <c r="KR55" i="7"/>
  <c r="KR43" i="7"/>
  <c r="KR39" i="7"/>
  <c r="KR34" i="7"/>
  <c r="KR32" i="7"/>
  <c r="KR30" i="7"/>
  <c r="KR147" i="7"/>
  <c r="KR46" i="7"/>
  <c r="KR49" i="7"/>
  <c r="KQ15" i="7"/>
  <c r="KR16" i="7"/>
  <c r="KR17" i="7"/>
  <c r="KR20" i="7"/>
  <c r="KR18" i="7"/>
  <c r="KR19" i="7"/>
  <c r="KR22" i="7"/>
  <c r="KR21" i="7"/>
  <c r="KR23" i="7"/>
  <c r="KR24" i="7"/>
  <c r="KR25" i="7"/>
  <c r="KR13" i="7"/>
  <c r="HI8" i="6"/>
  <c r="HI1" i="6"/>
  <c r="KS9" i="7"/>
  <c r="KS10" i="7" s="1"/>
  <c r="KR1" i="7"/>
  <c r="KR8" i="7"/>
  <c r="KS172" i="7" l="1"/>
  <c r="KS153" i="7"/>
  <c r="KS166" i="7"/>
  <c r="KS170" i="7"/>
  <c r="KS157" i="7"/>
  <c r="KS151" i="7"/>
  <c r="KR155" i="7"/>
  <c r="KR159" i="7" s="1"/>
  <c r="KS149" i="7"/>
  <c r="KS140" i="7"/>
  <c r="KR134" i="7"/>
  <c r="KS141" i="7"/>
  <c r="KS142" i="7"/>
  <c r="KS132" i="7"/>
  <c r="KS130" i="7"/>
  <c r="KS145" i="7"/>
  <c r="KS58" i="7"/>
  <c r="KS55" i="7"/>
  <c r="KS43" i="7"/>
  <c r="KS39" i="7"/>
  <c r="KS34" i="7"/>
  <c r="KS32" i="7"/>
  <c r="KS30" i="7"/>
  <c r="KS147" i="7"/>
  <c r="KS46" i="7"/>
  <c r="KS49" i="7"/>
  <c r="KR15" i="7"/>
  <c r="KS16" i="7"/>
  <c r="KS18" i="7"/>
  <c r="KS17" i="7"/>
  <c r="KS20" i="7"/>
  <c r="KS19" i="7"/>
  <c r="KS22" i="7"/>
  <c r="KS21" i="7"/>
  <c r="KS24" i="7"/>
  <c r="KS25" i="7"/>
  <c r="KS23" i="7"/>
  <c r="KS13" i="7"/>
  <c r="HJ1" i="6"/>
  <c r="HJ8" i="6"/>
  <c r="KT9" i="7"/>
  <c r="KT10" i="7" s="1"/>
  <c r="KS1" i="7"/>
  <c r="KS8" i="7"/>
  <c r="KT172" i="7" l="1"/>
  <c r="KT153" i="7"/>
  <c r="KT166" i="7"/>
  <c r="KT170" i="7"/>
  <c r="KT157" i="7"/>
  <c r="KT151" i="7"/>
  <c r="KS155" i="7"/>
  <c r="KS159" i="7" s="1"/>
  <c r="KT149" i="7"/>
  <c r="KT140" i="7"/>
  <c r="KS134" i="7"/>
  <c r="KT141" i="7"/>
  <c r="KT142" i="7"/>
  <c r="KT132" i="7"/>
  <c r="KT130" i="7"/>
  <c r="KT145" i="7"/>
  <c r="KT55" i="7"/>
  <c r="KT58" i="7"/>
  <c r="KT43" i="7"/>
  <c r="KT34" i="7"/>
  <c r="KT39" i="7"/>
  <c r="KT32" i="7"/>
  <c r="KT30" i="7"/>
  <c r="KT147" i="7"/>
  <c r="KT46" i="7"/>
  <c r="KT49" i="7"/>
  <c r="KS15" i="7"/>
  <c r="KT16" i="7"/>
  <c r="KT19" i="7"/>
  <c r="KT21" i="7"/>
  <c r="KT23" i="7"/>
  <c r="KT18" i="7"/>
  <c r="KT20" i="7"/>
  <c r="KT17" i="7"/>
  <c r="KT22" i="7"/>
  <c r="KT24" i="7"/>
  <c r="KT25" i="7"/>
  <c r="KT13" i="7"/>
  <c r="HK8" i="6"/>
  <c r="HK1" i="6"/>
  <c r="KT8" i="7"/>
  <c r="KU9" i="7"/>
  <c r="KU10" i="7" s="1"/>
  <c r="KT1" i="7"/>
  <c r="KU172" i="7" l="1"/>
  <c r="KU153" i="7"/>
  <c r="KU166" i="7"/>
  <c r="KU170" i="7"/>
  <c r="KU157" i="7"/>
  <c r="KU151" i="7"/>
  <c r="KT155" i="7"/>
  <c r="KT159" i="7" s="1"/>
  <c r="KU149" i="7"/>
  <c r="KU140" i="7"/>
  <c r="KT134" i="7"/>
  <c r="KU141" i="7"/>
  <c r="KU142" i="7"/>
  <c r="KU132" i="7"/>
  <c r="KU130" i="7"/>
  <c r="KU145" i="7"/>
  <c r="KU55" i="7"/>
  <c r="KU58" i="7"/>
  <c r="KU43" i="7"/>
  <c r="KU39" i="7"/>
  <c r="KU34" i="7"/>
  <c r="KU32" i="7"/>
  <c r="KU30" i="7"/>
  <c r="KU147" i="7"/>
  <c r="KU46" i="7"/>
  <c r="KU49" i="7"/>
  <c r="KT15" i="7"/>
  <c r="KU16" i="7"/>
  <c r="KU17" i="7"/>
  <c r="KU21" i="7"/>
  <c r="KU19" i="7"/>
  <c r="KU23" i="7"/>
  <c r="KU18" i="7"/>
  <c r="KU20" i="7"/>
  <c r="KU22" i="7"/>
  <c r="KU24" i="7"/>
  <c r="KU25" i="7"/>
  <c r="KU13" i="7"/>
  <c r="KU8" i="7"/>
  <c r="KV9" i="7"/>
  <c r="KV10" i="7" s="1"/>
  <c r="KU1" i="7"/>
  <c r="KV172" i="7" l="1"/>
  <c r="KV153" i="7"/>
  <c r="KV166" i="7"/>
  <c r="KV170" i="7"/>
  <c r="KV157" i="7"/>
  <c r="KV151" i="7"/>
  <c r="KU155" i="7"/>
  <c r="KU159" i="7" s="1"/>
  <c r="KV149" i="7"/>
  <c r="KV140" i="7"/>
  <c r="KU134" i="7"/>
  <c r="KV141" i="7"/>
  <c r="KV142" i="7"/>
  <c r="KV130" i="7"/>
  <c r="KV132" i="7"/>
  <c r="KV145" i="7"/>
  <c r="HJ31" i="6"/>
  <c r="KV55" i="7"/>
  <c r="KV58" i="7"/>
  <c r="KV43" i="7"/>
  <c r="KV34" i="7"/>
  <c r="KV39" i="7"/>
  <c r="KV32" i="7"/>
  <c r="KV30" i="7"/>
  <c r="X75" i="1"/>
  <c r="X99" i="1" s="1"/>
  <c r="W75" i="1"/>
  <c r="W99" i="1" s="1"/>
  <c r="KV147" i="7"/>
  <c r="KV46" i="7"/>
  <c r="KV49" i="7"/>
  <c r="KU15" i="7"/>
  <c r="KV17" i="7"/>
  <c r="KV18" i="7"/>
  <c r="KV22" i="7"/>
  <c r="KV16" i="7"/>
  <c r="KV21" i="7"/>
  <c r="KV23" i="7"/>
  <c r="KV19" i="7"/>
  <c r="KV20" i="7"/>
  <c r="KV25" i="7"/>
  <c r="KV24" i="7"/>
  <c r="KV13" i="7"/>
  <c r="HL8" i="6"/>
  <c r="HL1" i="6"/>
  <c r="KV8" i="7"/>
  <c r="KW9" i="7"/>
  <c r="KW10" i="7" s="1"/>
  <c r="KV1" i="7"/>
  <c r="KW172" i="7" l="1"/>
  <c r="KW153" i="7"/>
  <c r="KW166" i="7"/>
  <c r="KW170" i="7"/>
  <c r="KW157" i="7"/>
  <c r="KW151" i="7"/>
  <c r="R50" i="6"/>
  <c r="KV155" i="7"/>
  <c r="KV159" i="7" s="1"/>
  <c r="KW149" i="7"/>
  <c r="KW140" i="7"/>
  <c r="KV134" i="7"/>
  <c r="KW142" i="7"/>
  <c r="KW141" i="7"/>
  <c r="KW130" i="7"/>
  <c r="KW132" i="7"/>
  <c r="KW145" i="7"/>
  <c r="R47" i="6"/>
  <c r="R48" i="6"/>
  <c r="R49" i="6"/>
  <c r="R15" i="6"/>
  <c r="R46" i="6"/>
  <c r="R44" i="6"/>
  <c r="R43" i="6"/>
  <c r="R42" i="6"/>
  <c r="R52" i="6"/>
  <c r="R45" i="6"/>
  <c r="R22" i="6"/>
  <c r="R23" i="6"/>
  <c r="R20" i="6"/>
  <c r="R19" i="6"/>
  <c r="R21" i="6"/>
  <c r="R18" i="6"/>
  <c r="DU13" i="6"/>
  <c r="HI13" i="6"/>
  <c r="FH13" i="6"/>
  <c r="X13" i="6"/>
  <c r="FP13" i="6"/>
  <c r="CF13" i="6"/>
  <c r="GM13" i="6"/>
  <c r="BL13" i="6"/>
  <c r="GJ13" i="6"/>
  <c r="DV13" i="6"/>
  <c r="FR13" i="6"/>
  <c r="HD13" i="6"/>
  <c r="BE13" i="6"/>
  <c r="BJ13" i="6"/>
  <c r="ET13" i="6"/>
  <c r="HA13" i="6"/>
  <c r="DE13" i="6"/>
  <c r="BQ13" i="6"/>
  <c r="FT13" i="6"/>
  <c r="FQ13" i="6"/>
  <c r="CE13" i="6"/>
  <c r="FC13" i="6"/>
  <c r="CY13" i="6"/>
  <c r="AY13" i="6"/>
  <c r="GB13" i="6"/>
  <c r="AI13" i="6"/>
  <c r="EA13" i="6"/>
  <c r="DP13" i="6"/>
  <c r="HH13" i="6"/>
  <c r="EV13" i="6"/>
  <c r="FX13" i="6"/>
  <c r="DX13" i="6"/>
  <c r="BW13" i="6"/>
  <c r="DC13" i="6"/>
  <c r="FI13" i="6"/>
  <c r="DB13" i="6"/>
  <c r="EY13" i="6"/>
  <c r="EW13" i="6"/>
  <c r="CX13" i="6"/>
  <c r="AP13" i="6"/>
  <c r="GA13" i="6"/>
  <c r="HF13" i="6"/>
  <c r="CQ13" i="6"/>
  <c r="CL13" i="6"/>
  <c r="GZ13" i="6"/>
  <c r="EQ13" i="6"/>
  <c r="CH13" i="6"/>
  <c r="CI13" i="6"/>
  <c r="GG13" i="6"/>
  <c r="ED13" i="6"/>
  <c r="CC13" i="6"/>
  <c r="FU13" i="6"/>
  <c r="DI13" i="6"/>
  <c r="GT13" i="6"/>
  <c r="EU13" i="6"/>
  <c r="BV13" i="6"/>
  <c r="BC13" i="6"/>
  <c r="DZ13" i="6"/>
  <c r="DW13" i="6"/>
  <c r="DJ13" i="6"/>
  <c r="BZ13" i="6"/>
  <c r="DT13" i="6"/>
  <c r="BO13" i="6"/>
  <c r="EP13" i="6"/>
  <c r="EX13" i="6"/>
  <c r="FY13" i="6"/>
  <c r="GO13" i="6"/>
  <c r="GU13" i="6"/>
  <c r="GK13" i="6"/>
  <c r="EK13" i="6"/>
  <c r="FB13" i="6"/>
  <c r="AK13" i="6"/>
  <c r="AC13" i="6"/>
  <c r="CM13" i="6"/>
  <c r="GI13" i="6"/>
  <c r="EN13" i="6"/>
  <c r="AZ13" i="6"/>
  <c r="HB13" i="6"/>
  <c r="Y13" i="6"/>
  <c r="BX13" i="6"/>
  <c r="BR13" i="6"/>
  <c r="DH13" i="6"/>
  <c r="GD13" i="6"/>
  <c r="FK13" i="6"/>
  <c r="DD13" i="6"/>
  <c r="AT13" i="6"/>
  <c r="FN13" i="6"/>
  <c r="FV13" i="6"/>
  <c r="CJ13" i="6"/>
  <c r="EL13" i="6"/>
  <c r="GV13" i="6"/>
  <c r="GC13" i="6"/>
  <c r="GW13" i="6"/>
  <c r="EJ13" i="6"/>
  <c r="HJ13" i="6"/>
  <c r="AW13" i="6"/>
  <c r="AD13" i="6"/>
  <c r="V13" i="6"/>
  <c r="DL13" i="6"/>
  <c r="DY13" i="6"/>
  <c r="CB13" i="6"/>
  <c r="BN13" i="6"/>
  <c r="ER13" i="6"/>
  <c r="CP13" i="6"/>
  <c r="DM13" i="6"/>
  <c r="AL13" i="6"/>
  <c r="CO13" i="6"/>
  <c r="DF13" i="6"/>
  <c r="DQ13" i="6"/>
  <c r="BD13" i="6"/>
  <c r="W13" i="6"/>
  <c r="AR13" i="6"/>
  <c r="FJ13" i="6"/>
  <c r="CW13" i="6"/>
  <c r="BH13" i="6"/>
  <c r="AF13" i="6"/>
  <c r="BU13" i="6"/>
  <c r="GR13" i="6"/>
  <c r="GH13" i="6"/>
  <c r="GQ13" i="6"/>
  <c r="AJ13" i="6"/>
  <c r="DS13" i="6"/>
  <c r="AG13" i="6"/>
  <c r="HE13" i="6"/>
  <c r="HC13" i="6"/>
  <c r="EZ13" i="6"/>
  <c r="AB13" i="6"/>
  <c r="AN13" i="6"/>
  <c r="EC13" i="6"/>
  <c r="DN13" i="6"/>
  <c r="CD13" i="6"/>
  <c r="BF13" i="6"/>
  <c r="EO13" i="6"/>
  <c r="FD13" i="6"/>
  <c r="AH13" i="6"/>
  <c r="BG13" i="6"/>
  <c r="CT13" i="6"/>
  <c r="BP13" i="6"/>
  <c r="EF13" i="6"/>
  <c r="AS13" i="6"/>
  <c r="AV13" i="6"/>
  <c r="FA13" i="6"/>
  <c r="BB13" i="6"/>
  <c r="FZ13" i="6"/>
  <c r="EE13" i="6"/>
  <c r="FG13" i="6"/>
  <c r="GF13" i="6"/>
  <c r="BI13" i="6"/>
  <c r="BA13" i="6"/>
  <c r="FL13" i="6"/>
  <c r="CG13" i="6"/>
  <c r="EH13" i="6"/>
  <c r="CN13" i="6"/>
  <c r="BT13" i="6"/>
  <c r="AX13" i="6"/>
  <c r="EB13" i="6"/>
  <c r="FO13" i="6"/>
  <c r="CS13" i="6"/>
  <c r="AO13" i="6"/>
  <c r="DA13" i="6"/>
  <c r="GE13" i="6"/>
  <c r="AQ13" i="6"/>
  <c r="CA13" i="6"/>
  <c r="CK13" i="6"/>
  <c r="AA13" i="6"/>
  <c r="GL13" i="6"/>
  <c r="HL13" i="6"/>
  <c r="GY13" i="6"/>
  <c r="AE13" i="6"/>
  <c r="CR13" i="6"/>
  <c r="GX13" i="6"/>
  <c r="FM13" i="6"/>
  <c r="Z13" i="6"/>
  <c r="CZ13" i="6"/>
  <c r="BY13" i="6"/>
  <c r="FE13" i="6"/>
  <c r="DR13" i="6"/>
  <c r="EM13" i="6"/>
  <c r="U13" i="6"/>
  <c r="CV13" i="6"/>
  <c r="ES13" i="6"/>
  <c r="GN13" i="6"/>
  <c r="DK13" i="6"/>
  <c r="BS13" i="6"/>
  <c r="EG13" i="6"/>
  <c r="FF13" i="6"/>
  <c r="CU13" i="6"/>
  <c r="EI13" i="6"/>
  <c r="GS13" i="6"/>
  <c r="HG13" i="6"/>
  <c r="DG13" i="6"/>
  <c r="AU13" i="6"/>
  <c r="BK13" i="6"/>
  <c r="FW13" i="6"/>
  <c r="HK13" i="6"/>
  <c r="DO13" i="6"/>
  <c r="FS13" i="6"/>
  <c r="BM13" i="6"/>
  <c r="GP13" i="6"/>
  <c r="AM13" i="6"/>
  <c r="HL28" i="6"/>
  <c r="AG28" i="6"/>
  <c r="AG26" i="6"/>
  <c r="AI31" i="6"/>
  <c r="AH30" i="6"/>
  <c r="AI27" i="6"/>
  <c r="AG31" i="6"/>
  <c r="AG30" i="6"/>
  <c r="AH26" i="6"/>
  <c r="AI28" i="6"/>
  <c r="AG27" i="6"/>
  <c r="AJ31" i="6"/>
  <c r="AH28" i="6"/>
  <c r="AG29" i="6"/>
  <c r="AI30" i="6"/>
  <c r="AI29" i="6"/>
  <c r="AK28" i="6"/>
  <c r="AI26" i="6"/>
  <c r="AH31" i="6"/>
  <c r="AH34" i="6"/>
  <c r="AH27" i="6"/>
  <c r="AJ30" i="6"/>
  <c r="AH29" i="6"/>
  <c r="AH37" i="6" s="1"/>
  <c r="AL29" i="6"/>
  <c r="AL31" i="6"/>
  <c r="AK31" i="6"/>
  <c r="AJ39" i="6" s="1"/>
  <c r="AJ27" i="6"/>
  <c r="AI35" i="6" s="1"/>
  <c r="AK29" i="6"/>
  <c r="AK26" i="6"/>
  <c r="AJ28" i="6"/>
  <c r="AI36" i="6" s="1"/>
  <c r="AJ26" i="6"/>
  <c r="AI34" i="6" s="1"/>
  <c r="AL28" i="6"/>
  <c r="AK36" i="6" s="1"/>
  <c r="AJ29" i="6"/>
  <c r="AK30" i="6"/>
  <c r="AN28" i="6"/>
  <c r="AL27" i="6"/>
  <c r="AK27" i="6"/>
  <c r="AL30" i="6"/>
  <c r="AM31" i="6"/>
  <c r="AL39" i="6" s="1"/>
  <c r="AO31" i="6"/>
  <c r="AL26" i="6"/>
  <c r="AO27" i="6"/>
  <c r="AN27" i="6"/>
  <c r="AM26" i="6"/>
  <c r="AM30" i="6"/>
  <c r="AN31" i="6"/>
  <c r="AM28" i="6"/>
  <c r="AN30" i="6"/>
  <c r="AN26" i="6"/>
  <c r="AM27" i="6"/>
  <c r="AM29" i="6"/>
  <c r="AP31" i="6"/>
  <c r="AN29" i="6"/>
  <c r="AO30" i="6"/>
  <c r="AO29" i="6"/>
  <c r="AO28" i="6"/>
  <c r="AO26" i="6"/>
  <c r="AP26" i="6"/>
  <c r="AQ30" i="6"/>
  <c r="AQ27" i="6"/>
  <c r="AP29" i="6"/>
  <c r="AQ31" i="6"/>
  <c r="AQ29" i="6"/>
  <c r="AP27" i="6"/>
  <c r="AP30" i="6"/>
  <c r="AQ28" i="6"/>
  <c r="AR31" i="6"/>
  <c r="AQ39" i="6" s="1"/>
  <c r="AS31" i="6"/>
  <c r="AP28" i="6"/>
  <c r="AR30" i="6"/>
  <c r="AQ26" i="6"/>
  <c r="AT31" i="6"/>
  <c r="AS39" i="6" s="1"/>
  <c r="AR28" i="6"/>
  <c r="AR29" i="6"/>
  <c r="AR26" i="6"/>
  <c r="AT27" i="6"/>
  <c r="AS29" i="6"/>
  <c r="AT29" i="6"/>
  <c r="AT28" i="6"/>
  <c r="AR27" i="6"/>
  <c r="AQ35" i="6" s="1"/>
  <c r="AV31" i="6"/>
  <c r="AS26" i="6"/>
  <c r="AS27" i="6"/>
  <c r="AT26" i="6"/>
  <c r="AV28" i="6"/>
  <c r="AS30" i="6"/>
  <c r="AU26" i="6"/>
  <c r="AU31" i="6"/>
  <c r="AT39" i="6" s="1"/>
  <c r="AS28" i="6"/>
  <c r="AR36" i="6" s="1"/>
  <c r="AW31" i="6"/>
  <c r="AV39" i="6" s="1"/>
  <c r="AU28" i="6"/>
  <c r="AU30" i="6"/>
  <c r="AW28" i="6"/>
  <c r="AV26" i="6"/>
  <c r="AT30" i="6"/>
  <c r="AV27" i="6"/>
  <c r="AU27" i="6"/>
  <c r="AV36" i="6"/>
  <c r="AV30" i="6"/>
  <c r="AV29" i="6"/>
  <c r="AW27" i="6"/>
  <c r="AU29" i="6"/>
  <c r="AV37" i="6" s="1"/>
  <c r="AY31" i="6"/>
  <c r="AW29" i="6"/>
  <c r="AW37" i="6" s="1"/>
  <c r="AZ30" i="6"/>
  <c r="AX27" i="6"/>
  <c r="AZ26" i="6"/>
  <c r="AZ28" i="6"/>
  <c r="AX31" i="6"/>
  <c r="AW39" i="6" s="1"/>
  <c r="AZ27" i="6"/>
  <c r="AY28" i="6"/>
  <c r="AX26" i="6"/>
  <c r="AX30" i="6"/>
  <c r="AW38" i="6" s="1"/>
  <c r="AZ31" i="6"/>
  <c r="BA31" i="6"/>
  <c r="AZ39" i="6" s="1"/>
  <c r="AW30" i="6"/>
  <c r="AW26" i="6"/>
  <c r="AX29" i="6"/>
  <c r="AX37" i="6" s="1"/>
  <c r="BA27" i="6"/>
  <c r="BB27" i="6"/>
  <c r="AY30" i="6"/>
  <c r="AX38" i="6" s="1"/>
  <c r="AY29" i="6"/>
  <c r="BA30" i="6"/>
  <c r="AZ38" i="6" s="1"/>
  <c r="BA29" i="6"/>
  <c r="AX28" i="6"/>
  <c r="AW36" i="6" s="1"/>
  <c r="AY27" i="6"/>
  <c r="AX35" i="6" s="1"/>
  <c r="BB30" i="6"/>
  <c r="BA26" i="6"/>
  <c r="BB26" i="6"/>
  <c r="BA34" i="6" s="1"/>
  <c r="AY26" i="6"/>
  <c r="BC31" i="6"/>
  <c r="BB39" i="6" s="1"/>
  <c r="AZ29" i="6"/>
  <c r="AZ37" i="6" s="1"/>
  <c r="BD29" i="6"/>
  <c r="BB31" i="6"/>
  <c r="BC30" i="6"/>
  <c r="BB29" i="6"/>
  <c r="BB37" i="6" s="1"/>
  <c r="BB38" i="6"/>
  <c r="BC28" i="6"/>
  <c r="BC26" i="6"/>
  <c r="BA28" i="6"/>
  <c r="AZ36" i="6" s="1"/>
  <c r="BE30" i="6"/>
  <c r="BC27" i="6"/>
  <c r="BB35" i="6" s="1"/>
  <c r="BE31" i="6"/>
  <c r="BG29" i="6"/>
  <c r="BD31" i="6"/>
  <c r="BC39" i="6" s="1"/>
  <c r="BF27" i="6"/>
  <c r="BD26" i="6"/>
  <c r="BE29" i="6"/>
  <c r="BE37" i="6" s="1"/>
  <c r="BD30" i="6"/>
  <c r="BC29" i="6"/>
  <c r="BC37" i="6" s="1"/>
  <c r="BE27" i="6"/>
  <c r="BB28" i="6"/>
  <c r="BD28" i="6"/>
  <c r="BC36" i="6" s="1"/>
  <c r="BD27" i="6"/>
  <c r="BG30" i="6"/>
  <c r="BE28" i="6"/>
  <c r="BF31" i="6"/>
  <c r="BG26" i="6"/>
  <c r="BE26" i="6"/>
  <c r="BG31" i="6"/>
  <c r="BF39" i="6" s="1"/>
  <c r="BF26" i="6"/>
  <c r="BI29" i="6"/>
  <c r="BH28" i="6"/>
  <c r="BH31" i="6"/>
  <c r="BF29" i="6"/>
  <c r="BG37" i="6" s="1"/>
  <c r="BI31" i="6"/>
  <c r="BI26" i="6"/>
  <c r="BH26" i="6"/>
  <c r="BG27" i="6"/>
  <c r="BG28" i="6"/>
  <c r="BH29" i="6"/>
  <c r="BH37" i="6" s="1"/>
  <c r="BH30" i="6"/>
  <c r="BF30" i="6"/>
  <c r="BF28" i="6"/>
  <c r="BE36" i="6" s="1"/>
  <c r="BI28" i="6"/>
  <c r="BH36" i="6" s="1"/>
  <c r="BI27" i="6"/>
  <c r="BH35" i="6" s="1"/>
  <c r="BI30" i="6"/>
  <c r="BK31" i="6"/>
  <c r="BK29" i="6"/>
  <c r="BL31" i="6"/>
  <c r="BJ26" i="6"/>
  <c r="BJ27" i="6"/>
  <c r="BK28" i="6"/>
  <c r="BJ31" i="6"/>
  <c r="BI39" i="6" s="1"/>
  <c r="BJ30" i="6"/>
  <c r="BI38" i="6" s="1"/>
  <c r="BJ29" i="6"/>
  <c r="BJ37" i="6" s="1"/>
  <c r="BH27" i="6"/>
  <c r="BK30" i="6"/>
  <c r="BM30" i="6"/>
  <c r="BK27" i="6"/>
  <c r="BN30" i="6"/>
  <c r="BM26" i="6"/>
  <c r="BL28" i="6"/>
  <c r="BK36" i="6" s="1"/>
  <c r="BM28" i="6"/>
  <c r="BL27" i="6"/>
  <c r="BL26" i="6"/>
  <c r="BK26" i="6"/>
  <c r="BJ28" i="6"/>
  <c r="BI36" i="6" s="1"/>
  <c r="BL30" i="6"/>
  <c r="BK38" i="6" s="1"/>
  <c r="BL29" i="6"/>
  <c r="BN27" i="6"/>
  <c r="BN31" i="6"/>
  <c r="BM29" i="6"/>
  <c r="BM27" i="6"/>
  <c r="BN29" i="6"/>
  <c r="BM31" i="6"/>
  <c r="BO26" i="6"/>
  <c r="BO31" i="6"/>
  <c r="BN39" i="6" s="1"/>
  <c r="BO30" i="6"/>
  <c r="BN38" i="6" s="1"/>
  <c r="BN28" i="6"/>
  <c r="BM36" i="6" s="1"/>
  <c r="BN26" i="6"/>
  <c r="BP29" i="6"/>
  <c r="BO27" i="6"/>
  <c r="BO28" i="6"/>
  <c r="BO29" i="6"/>
  <c r="BO37" i="6" s="1"/>
  <c r="BP27" i="6"/>
  <c r="BP31" i="6"/>
  <c r="BO39" i="6" s="1"/>
  <c r="BP30" i="6"/>
  <c r="BR31" i="6"/>
  <c r="BP28" i="6"/>
  <c r="BQ31" i="6"/>
  <c r="BP26" i="6"/>
  <c r="BQ30" i="6"/>
  <c r="BQ28" i="6"/>
  <c r="BQ27" i="6"/>
  <c r="BS31" i="6"/>
  <c r="BR26" i="6"/>
  <c r="BR27" i="6"/>
  <c r="BQ29" i="6"/>
  <c r="BS27" i="6"/>
  <c r="BR29" i="6"/>
  <c r="BR37" i="6" s="1"/>
  <c r="BR30" i="6"/>
  <c r="BQ26" i="6"/>
  <c r="BR28" i="6"/>
  <c r="BS26" i="6"/>
  <c r="BS30" i="6"/>
  <c r="BR38" i="6" s="1"/>
  <c r="BS29" i="6"/>
  <c r="BT31" i="6"/>
  <c r="BS28" i="6"/>
  <c r="BU27" i="6"/>
  <c r="BT27" i="6"/>
  <c r="BT35" i="6" s="1"/>
  <c r="BU31" i="6"/>
  <c r="BT39" i="6" s="1"/>
  <c r="BT28" i="6"/>
  <c r="BT26" i="6"/>
  <c r="BT30" i="6"/>
  <c r="BU26" i="6"/>
  <c r="BW26" i="6"/>
  <c r="BT36" i="6"/>
  <c r="BT29" i="6"/>
  <c r="BU28" i="6"/>
  <c r="BV31" i="6"/>
  <c r="BU30" i="6"/>
  <c r="BT38" i="6" s="1"/>
  <c r="BW29" i="6"/>
  <c r="BW37" i="6" s="1"/>
  <c r="BU29" i="6"/>
  <c r="BV37" i="6" s="1"/>
  <c r="BV29" i="6"/>
  <c r="BV27" i="6"/>
  <c r="BU35" i="6" s="1"/>
  <c r="BW31" i="6"/>
  <c r="BV39" i="6" s="1"/>
  <c r="BW28" i="6"/>
  <c r="BX31" i="6"/>
  <c r="BV26" i="6"/>
  <c r="BY30" i="6"/>
  <c r="BW30" i="6"/>
  <c r="BV30" i="6"/>
  <c r="BV28" i="6"/>
  <c r="BU36" i="6" s="1"/>
  <c r="BW27" i="6"/>
  <c r="BX29" i="6"/>
  <c r="BY26" i="6"/>
  <c r="BX30" i="6"/>
  <c r="BX28" i="6"/>
  <c r="BW36" i="6" s="1"/>
  <c r="BZ31" i="6"/>
  <c r="BX26" i="6"/>
  <c r="BX27" i="6"/>
  <c r="BY31" i="6"/>
  <c r="BY28" i="6"/>
  <c r="CA31" i="6"/>
  <c r="BY29" i="6"/>
  <c r="BY37" i="6" s="1"/>
  <c r="BY27" i="6"/>
  <c r="BZ30" i="6"/>
  <c r="BZ27" i="6"/>
  <c r="BZ26" i="6"/>
  <c r="BZ29" i="6"/>
  <c r="BZ28" i="6"/>
  <c r="CB31" i="6"/>
  <c r="CA39" i="6" s="1"/>
  <c r="CB30" i="6"/>
  <c r="CA29" i="6"/>
  <c r="CA37" i="6" s="1"/>
  <c r="CA28" i="6"/>
  <c r="CA27" i="6"/>
  <c r="BZ35" i="6" s="1"/>
  <c r="CA30" i="6"/>
  <c r="CA38" i="6" s="1"/>
  <c r="CC31" i="6"/>
  <c r="CB28" i="6"/>
  <c r="CB29" i="6"/>
  <c r="CB37" i="6" s="1"/>
  <c r="CB27" i="6"/>
  <c r="CA26" i="6"/>
  <c r="CD31" i="6"/>
  <c r="CD39" i="6" s="1"/>
  <c r="CB26" i="6"/>
  <c r="CC27" i="6"/>
  <c r="CB35" i="6" s="1"/>
  <c r="CC29" i="6"/>
  <c r="CC30" i="6"/>
  <c r="CC26" i="6"/>
  <c r="CC28" i="6"/>
  <c r="CD30" i="6"/>
  <c r="CC38" i="6" s="1"/>
  <c r="CD27" i="6"/>
  <c r="CD26" i="6"/>
  <c r="CF31" i="6"/>
  <c r="CD29" i="6"/>
  <c r="CD37" i="6" s="1"/>
  <c r="CD28" i="6"/>
  <c r="CF28" i="6"/>
  <c r="CE31" i="6"/>
  <c r="CE29" i="6"/>
  <c r="CE30" i="6"/>
  <c r="CG26" i="6"/>
  <c r="CE26" i="6"/>
  <c r="CE27" i="6"/>
  <c r="CE28" i="6"/>
  <c r="CF29" i="6"/>
  <c r="CG31" i="6"/>
  <c r="CG27" i="6"/>
  <c r="CF35" i="6" s="1"/>
  <c r="CF26" i="6"/>
  <c r="CF27" i="6"/>
  <c r="CF30" i="6"/>
  <c r="CI29" i="6"/>
  <c r="CI37" i="6" s="1"/>
  <c r="CH26" i="6"/>
  <c r="CG29" i="6"/>
  <c r="CI31" i="6"/>
  <c r="CG34" i="6"/>
  <c r="CI26" i="6"/>
  <c r="CH34" i="6" s="1"/>
  <c r="CH31" i="6"/>
  <c r="CG39" i="6" s="1"/>
  <c r="CG28" i="6"/>
  <c r="CF36" i="6" s="1"/>
  <c r="CG30" i="6"/>
  <c r="CH29" i="6"/>
  <c r="CH28" i="6"/>
  <c r="CJ31" i="6"/>
  <c r="CH27" i="6"/>
  <c r="CI28" i="6"/>
  <c r="CH30" i="6"/>
  <c r="CK31" i="6"/>
  <c r="CJ39" i="6" s="1"/>
  <c r="CI30" i="6"/>
  <c r="CI27" i="6"/>
  <c r="CL31" i="6"/>
  <c r="CJ28" i="6"/>
  <c r="CJ30" i="6"/>
  <c r="CJ27" i="6"/>
  <c r="CK29" i="6"/>
  <c r="CJ29" i="6"/>
  <c r="CJ37" i="6" s="1"/>
  <c r="CK26" i="6"/>
  <c r="CK28" i="6"/>
  <c r="CJ36" i="6" s="1"/>
  <c r="CK27" i="6"/>
  <c r="CK30" i="6"/>
  <c r="CJ26" i="6"/>
  <c r="CL26" i="6"/>
  <c r="CK34" i="6" s="1"/>
  <c r="CN31" i="6"/>
  <c r="CL30" i="6"/>
  <c r="CM31" i="6"/>
  <c r="CL28" i="6"/>
  <c r="CK36" i="6" s="1"/>
  <c r="CL29" i="6"/>
  <c r="CL37" i="6" s="1"/>
  <c r="CL27" i="6"/>
  <c r="CO31" i="6"/>
  <c r="CN39" i="6" s="1"/>
  <c r="CM27" i="6"/>
  <c r="CM26" i="6"/>
  <c r="CN26" i="6"/>
  <c r="CM29" i="6"/>
  <c r="CM28" i="6"/>
  <c r="CL36" i="6" s="1"/>
  <c r="CN29" i="6"/>
  <c r="CN37" i="6" s="1"/>
  <c r="CM30" i="6"/>
  <c r="CN27" i="6"/>
  <c r="CN30" i="6"/>
  <c r="CM38" i="6" s="1"/>
  <c r="CN28" i="6"/>
  <c r="CM36" i="6" s="1"/>
  <c r="CP31" i="6"/>
  <c r="CO39" i="6" s="1"/>
  <c r="CO28" i="6"/>
  <c r="CO27" i="6"/>
  <c r="CQ29" i="6"/>
  <c r="CO30" i="6"/>
  <c r="CO26" i="6"/>
  <c r="CP27" i="6"/>
  <c r="CO29" i="6"/>
  <c r="CP29" i="6"/>
  <c r="CP37" i="6" s="1"/>
  <c r="CQ31" i="6"/>
  <c r="CP26" i="6"/>
  <c r="CO34" i="6" s="1"/>
  <c r="CP28" i="6"/>
  <c r="CO36" i="6" s="1"/>
  <c r="CP30" i="6"/>
  <c r="CQ26" i="6"/>
  <c r="CR31" i="6"/>
  <c r="CR29" i="6"/>
  <c r="CQ27" i="6"/>
  <c r="CQ28" i="6"/>
  <c r="CQ30" i="6"/>
  <c r="CP38" i="6" s="1"/>
  <c r="CS31" i="6"/>
  <c r="CR30" i="6"/>
  <c r="CR27" i="6"/>
  <c r="CR28" i="6"/>
  <c r="CS27" i="6"/>
  <c r="CR26" i="6"/>
  <c r="CT31" i="6"/>
  <c r="CT29" i="6"/>
  <c r="CT26" i="6"/>
  <c r="CS28" i="6"/>
  <c r="CR36" i="6" s="1"/>
  <c r="CS30" i="6"/>
  <c r="CS26" i="6"/>
  <c r="CU31" i="6"/>
  <c r="CT27" i="6"/>
  <c r="CS29" i="6"/>
  <c r="CT28" i="6"/>
  <c r="CS36" i="6" s="1"/>
  <c r="CU29" i="6"/>
  <c r="CU26" i="6"/>
  <c r="CV31" i="6"/>
  <c r="CU39" i="6" s="1"/>
  <c r="CU28" i="6"/>
  <c r="CV26" i="6"/>
  <c r="CU34" i="6" s="1"/>
  <c r="CV28" i="6"/>
  <c r="CU36" i="6" s="1"/>
  <c r="CU30" i="6"/>
  <c r="CT30" i="6"/>
  <c r="CU27" i="6"/>
  <c r="CT35" i="6" s="1"/>
  <c r="CV29" i="6"/>
  <c r="CV27" i="6"/>
  <c r="CW31" i="6"/>
  <c r="CV30" i="6"/>
  <c r="CW28" i="6"/>
  <c r="CY29" i="6"/>
  <c r="CY37" i="6" s="1"/>
  <c r="CY31" i="6"/>
  <c r="CW29" i="6"/>
  <c r="CW27" i="6"/>
  <c r="CV35" i="6" s="1"/>
  <c r="CW30" i="6"/>
  <c r="CX31" i="6"/>
  <c r="CX30" i="6"/>
  <c r="CX29" i="6"/>
  <c r="CX26" i="6"/>
  <c r="CX28" i="6"/>
  <c r="CY27" i="6"/>
  <c r="CW26" i="6"/>
  <c r="CX27" i="6"/>
  <c r="CZ28" i="6"/>
  <c r="CY26" i="6"/>
  <c r="DA31" i="6"/>
  <c r="CZ31" i="6"/>
  <c r="CY39" i="6" s="1"/>
  <c r="CY28" i="6"/>
  <c r="DB31" i="6"/>
  <c r="CZ27" i="6"/>
  <c r="CZ30" i="6"/>
  <c r="CZ37" i="6"/>
  <c r="CY30" i="6"/>
  <c r="CZ29" i="6"/>
  <c r="DA29" i="6"/>
  <c r="DA26" i="6"/>
  <c r="DC29" i="6"/>
  <c r="DA28" i="6"/>
  <c r="DA27" i="6"/>
  <c r="DA30" i="6"/>
  <c r="CZ38" i="6" s="1"/>
  <c r="DC26" i="6"/>
  <c r="CZ26" i="6"/>
  <c r="DB28" i="6"/>
  <c r="DA36" i="6" s="1"/>
  <c r="DB29" i="6"/>
  <c r="DB30" i="6"/>
  <c r="DB26" i="6"/>
  <c r="DB27" i="6"/>
  <c r="DA35" i="6" s="1"/>
  <c r="DD31" i="6"/>
  <c r="DE26" i="6"/>
  <c r="DE30" i="6"/>
  <c r="DC28" i="6"/>
  <c r="DC27" i="6"/>
  <c r="DC31" i="6"/>
  <c r="DB39" i="6" s="1"/>
  <c r="DE31" i="6"/>
  <c r="DC30" i="6"/>
  <c r="DD29" i="6"/>
  <c r="DF31" i="6"/>
  <c r="DE27" i="6"/>
  <c r="DD30" i="6"/>
  <c r="DD27" i="6"/>
  <c r="DD26" i="6"/>
  <c r="DD28" i="6"/>
  <c r="DE28" i="6"/>
  <c r="DE29" i="6"/>
  <c r="DG31" i="6"/>
  <c r="DF39" i="6" s="1"/>
  <c r="DF26" i="6"/>
  <c r="DE34" i="6" s="1"/>
  <c r="DH31" i="6"/>
  <c r="DG39" i="6" s="1"/>
  <c r="DH28" i="6"/>
  <c r="DF30" i="6"/>
  <c r="DF27" i="6"/>
  <c r="DE35" i="6" s="1"/>
  <c r="DI30" i="6"/>
  <c r="DG28" i="6"/>
  <c r="DF29" i="6"/>
  <c r="DG27" i="6"/>
  <c r="DI31" i="6"/>
  <c r="DG30" i="6"/>
  <c r="DG26" i="6"/>
  <c r="DF28" i="6"/>
  <c r="DG29" i="6"/>
  <c r="DH26" i="6"/>
  <c r="DJ31" i="6"/>
  <c r="DH29" i="6"/>
  <c r="DH37" i="6" s="1"/>
  <c r="DH27" i="6"/>
  <c r="DI29" i="6"/>
  <c r="DH30" i="6"/>
  <c r="DI27" i="6"/>
  <c r="DI26" i="6"/>
  <c r="DI28" i="6"/>
  <c r="DJ29" i="6"/>
  <c r="DK31" i="6"/>
  <c r="DJ28" i="6"/>
  <c r="DJ26" i="6"/>
  <c r="DJ27" i="6"/>
  <c r="DJ30" i="6"/>
  <c r="DK29" i="6"/>
  <c r="DM26" i="6"/>
  <c r="DM31" i="6"/>
  <c r="DK27" i="6"/>
  <c r="DJ35" i="6" s="1"/>
  <c r="DK26" i="6"/>
  <c r="DK30" i="6"/>
  <c r="DL31" i="6"/>
  <c r="DK28" i="6"/>
  <c r="DL27" i="6"/>
  <c r="DK35" i="6" s="1"/>
  <c r="DL30" i="6"/>
  <c r="DL26" i="6"/>
  <c r="DL29" i="6"/>
  <c r="DL37" i="6" s="1"/>
  <c r="DL28" i="6"/>
  <c r="DN28" i="6"/>
  <c r="DN31" i="6"/>
  <c r="DM39" i="6" s="1"/>
  <c r="DM28" i="6"/>
  <c r="DM29" i="6"/>
  <c r="DM27" i="6"/>
  <c r="DM30" i="6"/>
  <c r="DM38" i="6" s="1"/>
  <c r="DO31" i="6"/>
  <c r="DN39" i="6" s="1"/>
  <c r="DN30" i="6"/>
  <c r="DN29" i="6"/>
  <c r="DN26" i="6"/>
  <c r="DN27" i="6"/>
  <c r="DO26" i="6"/>
  <c r="DO29" i="6"/>
  <c r="DP31" i="6"/>
  <c r="DO30" i="6"/>
  <c r="DN38" i="6" s="1"/>
  <c r="DO28" i="6"/>
  <c r="DO27" i="6"/>
  <c r="DN35" i="6" s="1"/>
  <c r="DQ29" i="6"/>
  <c r="DQ31" i="6"/>
  <c r="DP30" i="6"/>
  <c r="DP28" i="6"/>
  <c r="DP27" i="6"/>
  <c r="DO35" i="6" s="1"/>
  <c r="DR31" i="6"/>
  <c r="DQ27" i="6"/>
  <c r="DQ26" i="6"/>
  <c r="DP29" i="6"/>
  <c r="DQ28" i="6"/>
  <c r="DQ30" i="6"/>
  <c r="DP38" i="6" s="1"/>
  <c r="DP26" i="6"/>
  <c r="DR30" i="6"/>
  <c r="DS31" i="6"/>
  <c r="DR39" i="6" s="1"/>
  <c r="DR29" i="6"/>
  <c r="DR28" i="6"/>
  <c r="DQ36" i="6" s="1"/>
  <c r="DR26" i="6"/>
  <c r="DR27" i="6"/>
  <c r="DQ35" i="6" s="1"/>
  <c r="DS29" i="6"/>
  <c r="DS26" i="6"/>
  <c r="DU26" i="6"/>
  <c r="DT34" i="6" s="1"/>
  <c r="DT31" i="6"/>
  <c r="DS28" i="6"/>
  <c r="DT26" i="6"/>
  <c r="DS27" i="6"/>
  <c r="DS30" i="6"/>
  <c r="DR38" i="6" s="1"/>
  <c r="DT29" i="6"/>
  <c r="DT27" i="6"/>
  <c r="DS35" i="6" s="1"/>
  <c r="DT30" i="6"/>
  <c r="DT28" i="6"/>
  <c r="DU30" i="6"/>
  <c r="DU31" i="6"/>
  <c r="DV31" i="6"/>
  <c r="DV26" i="6"/>
  <c r="DU27" i="6"/>
  <c r="DU28" i="6"/>
  <c r="DV30" i="6"/>
  <c r="DU38" i="6" s="1"/>
  <c r="DU29" i="6"/>
  <c r="DX31" i="6"/>
  <c r="DV29" i="6"/>
  <c r="DW31" i="6"/>
  <c r="DV39" i="6" s="1"/>
  <c r="DW26" i="6"/>
  <c r="DV28" i="6"/>
  <c r="DW27" i="6"/>
  <c r="DV27" i="6"/>
  <c r="DU35" i="6" s="1"/>
  <c r="DW28" i="6"/>
  <c r="DY28" i="6"/>
  <c r="DY31" i="6"/>
  <c r="DX39" i="6" s="1"/>
  <c r="DW29" i="6"/>
  <c r="DX28" i="6"/>
  <c r="DX30" i="6"/>
  <c r="DX27" i="6"/>
  <c r="DW30" i="6"/>
  <c r="DX29" i="6"/>
  <c r="DX26" i="6"/>
  <c r="DY26" i="6"/>
  <c r="DY30" i="6"/>
  <c r="DX38" i="6" s="1"/>
  <c r="DY27" i="6"/>
  <c r="DY29" i="6"/>
  <c r="DZ31" i="6"/>
  <c r="DZ29" i="6"/>
  <c r="DZ27" i="6"/>
  <c r="EA29" i="6"/>
  <c r="DZ30" i="6"/>
  <c r="DZ28" i="6"/>
  <c r="DZ26" i="6"/>
  <c r="EB29" i="6"/>
  <c r="EB37" i="6" s="1"/>
  <c r="EA27" i="6"/>
  <c r="EA28" i="6"/>
  <c r="DZ36" i="6" s="1"/>
  <c r="EA31" i="6"/>
  <c r="EB28" i="6"/>
  <c r="EA26" i="6"/>
  <c r="EA30" i="6"/>
  <c r="EB26" i="6"/>
  <c r="EB31" i="6"/>
  <c r="EB27" i="6"/>
  <c r="EB30" i="6"/>
  <c r="ED31" i="6"/>
  <c r="EC27" i="6"/>
  <c r="EC29" i="6"/>
  <c r="EC30" i="6"/>
  <c r="EC38" i="6"/>
  <c r="EC28" i="6"/>
  <c r="EC31" i="6"/>
  <c r="EE31" i="6"/>
  <c r="ED39" i="6" s="1"/>
  <c r="EE29" i="6"/>
  <c r="EC26" i="6"/>
  <c r="ED28" i="6"/>
  <c r="EC36" i="6" s="1"/>
  <c r="ED26" i="6"/>
  <c r="ED27" i="6"/>
  <c r="ED30" i="6"/>
  <c r="ED29" i="6"/>
  <c r="ED37" i="6" s="1"/>
  <c r="EF31" i="6"/>
  <c r="EE39" i="6" s="1"/>
  <c r="EE26" i="6"/>
  <c r="EF28" i="6"/>
  <c r="EE27" i="6"/>
  <c r="EE30" i="6"/>
  <c r="ED38" i="6" s="1"/>
  <c r="EE28" i="6"/>
  <c r="ED36" i="6" s="1"/>
  <c r="EF27" i="6"/>
  <c r="EF30" i="6"/>
  <c r="EG31" i="6"/>
  <c r="EG27" i="6"/>
  <c r="EF29" i="6"/>
  <c r="EF37" i="6" s="1"/>
  <c r="EG29" i="6"/>
  <c r="EH31" i="6"/>
  <c r="EF26" i="6"/>
  <c r="EG28" i="6"/>
  <c r="EI31" i="6"/>
  <c r="EI27" i="6"/>
  <c r="EH26" i="6"/>
  <c r="EG30" i="6"/>
  <c r="EH27" i="6"/>
  <c r="EG35" i="6" s="1"/>
  <c r="EG26" i="6"/>
  <c r="EH30" i="6"/>
  <c r="EH28" i="6"/>
  <c r="EG36" i="6" s="1"/>
  <c r="EJ28" i="6"/>
  <c r="EI36" i="6" s="1"/>
  <c r="EJ31" i="6"/>
  <c r="EI39" i="6" s="1"/>
  <c r="EI30" i="6"/>
  <c r="EI28" i="6"/>
  <c r="EH36" i="6" s="1"/>
  <c r="EH29" i="6"/>
  <c r="EI29" i="6"/>
  <c r="EJ26" i="6"/>
  <c r="EJ30" i="6"/>
  <c r="EJ27" i="6"/>
  <c r="EI26" i="6"/>
  <c r="EJ29" i="6"/>
  <c r="EL31" i="6"/>
  <c r="EK28" i="6"/>
  <c r="EJ36" i="6" s="1"/>
  <c r="EL26" i="6"/>
  <c r="EK34" i="6" s="1"/>
  <c r="EK30" i="6"/>
  <c r="EK26" i="6"/>
  <c r="EK31" i="6"/>
  <c r="EK27" i="6"/>
  <c r="EM31" i="6"/>
  <c r="EL28" i="6"/>
  <c r="EK36" i="6" s="1"/>
  <c r="EL30" i="6"/>
  <c r="EL29" i="6"/>
  <c r="EL37" i="6" s="1"/>
  <c r="EK29" i="6"/>
  <c r="EL27" i="6"/>
  <c r="EK35" i="6" s="1"/>
  <c r="EM28" i="6"/>
  <c r="EN27" i="6"/>
  <c r="EN31" i="6"/>
  <c r="EN30" i="6"/>
  <c r="EM38" i="6" s="1"/>
  <c r="EM30" i="6"/>
  <c r="EL38" i="6" s="1"/>
  <c r="EM29" i="6"/>
  <c r="EM27" i="6"/>
  <c r="EM35" i="6" s="1"/>
  <c r="EN29" i="6"/>
  <c r="EO26" i="6"/>
  <c r="EO31" i="6"/>
  <c r="EN28" i="6"/>
  <c r="EM26" i="6"/>
  <c r="EO29" i="6"/>
  <c r="EO37" i="6" s="1"/>
  <c r="EO28" i="6"/>
  <c r="EO30" i="6"/>
  <c r="EN26" i="6"/>
  <c r="EO27" i="6"/>
  <c r="EP29" i="6"/>
  <c r="EP26" i="6"/>
  <c r="EQ26" i="6"/>
  <c r="EP28" i="6"/>
  <c r="EO36" i="6" s="1"/>
  <c r="EQ31" i="6"/>
  <c r="EP27" i="6"/>
  <c r="EO35" i="6" s="1"/>
  <c r="EP31" i="6"/>
  <c r="EO39" i="6" s="1"/>
  <c r="EQ27" i="6"/>
  <c r="EP30" i="6"/>
  <c r="EQ29" i="6"/>
  <c r="EQ28" i="6"/>
  <c r="EP36" i="6" s="1"/>
  <c r="EQ30" i="6"/>
  <c r="ER31" i="6"/>
  <c r="EQ39" i="6" s="1"/>
  <c r="ES31" i="6"/>
  <c r="ES27" i="6"/>
  <c r="ER28" i="6"/>
  <c r="ER27" i="6"/>
  <c r="ER29" i="6"/>
  <c r="ER37" i="6" s="1"/>
  <c r="ER30" i="6"/>
  <c r="ER26" i="6"/>
  <c r="ES30" i="6"/>
  <c r="ET27" i="6"/>
  <c r="ES29" i="6"/>
  <c r="ES26" i="6"/>
  <c r="ET31" i="6"/>
  <c r="ES28" i="6"/>
  <c r="EU31" i="6"/>
  <c r="ET28" i="6"/>
  <c r="ET30" i="6"/>
  <c r="ET29" i="6"/>
  <c r="ET37" i="6" s="1"/>
  <c r="EV31" i="6"/>
  <c r="ET26" i="6"/>
  <c r="EU28" i="6"/>
  <c r="EU27" i="6"/>
  <c r="EU26" i="6"/>
  <c r="EU34" i="6" s="1"/>
  <c r="EU29" i="6"/>
  <c r="EW28" i="6"/>
  <c r="EV27" i="6"/>
  <c r="EW31" i="6"/>
  <c r="EV39" i="6" s="1"/>
  <c r="EV30" i="6"/>
  <c r="EV29" i="6"/>
  <c r="EV37" i="6" s="1"/>
  <c r="EV28" i="6"/>
  <c r="EU30" i="6"/>
  <c r="ET38" i="6" s="1"/>
  <c r="EX31" i="6"/>
  <c r="EW39" i="6" s="1"/>
  <c r="EW30" i="6"/>
  <c r="EW29" i="6"/>
  <c r="EW27" i="6"/>
  <c r="EV35" i="6" s="1"/>
  <c r="EW26" i="6"/>
  <c r="EX28" i="6"/>
  <c r="EV26" i="6"/>
  <c r="EY30" i="6"/>
  <c r="EX38" i="6" s="1"/>
  <c r="EY31" i="6"/>
  <c r="EX30" i="6"/>
  <c r="EX26" i="6"/>
  <c r="EW34" i="6" s="1"/>
  <c r="EX27" i="6"/>
  <c r="EX29" i="6"/>
  <c r="EY26" i="6"/>
  <c r="EY28" i="6"/>
  <c r="EZ31" i="6"/>
  <c r="EY39" i="6" s="1"/>
  <c r="EZ26" i="6"/>
  <c r="EY29" i="6"/>
  <c r="EZ27" i="6"/>
  <c r="EY27" i="6"/>
  <c r="EZ28" i="6"/>
  <c r="EZ29" i="6"/>
  <c r="FA31" i="6"/>
  <c r="EZ39" i="6" s="1"/>
  <c r="EZ30" i="6"/>
  <c r="FB31" i="6"/>
  <c r="FA27" i="6"/>
  <c r="EZ35" i="6" s="1"/>
  <c r="FA26" i="6"/>
  <c r="FC31" i="6"/>
  <c r="FA29" i="6"/>
  <c r="FA37" i="6" s="1"/>
  <c r="FA30" i="6"/>
  <c r="FA28" i="6"/>
  <c r="FC29" i="6"/>
  <c r="FB26" i="6"/>
  <c r="FA34" i="6" s="1"/>
  <c r="FB27" i="6"/>
  <c r="FB28" i="6"/>
  <c r="FB30" i="6"/>
  <c r="FC30" i="6"/>
  <c r="FC27" i="6"/>
  <c r="FC26" i="6"/>
  <c r="FC28" i="6"/>
  <c r="FB29" i="6"/>
  <c r="FD27" i="6"/>
  <c r="FB39" i="6"/>
  <c r="FD31" i="6"/>
  <c r="FD30" i="6"/>
  <c r="FC38" i="6" s="1"/>
  <c r="FD26" i="6"/>
  <c r="FD29" i="6"/>
  <c r="FD28" i="6"/>
  <c r="FE28" i="6"/>
  <c r="FE29" i="6"/>
  <c r="FE37" i="6"/>
  <c r="FE31" i="6"/>
  <c r="FD39" i="6" s="1"/>
  <c r="FF31" i="6"/>
  <c r="FE30" i="6"/>
  <c r="FD38" i="6" s="1"/>
  <c r="FF26" i="6"/>
  <c r="FE27" i="6"/>
  <c r="FE26" i="6"/>
  <c r="FF28" i="6"/>
  <c r="FF30" i="6"/>
  <c r="FE38" i="6" s="1"/>
  <c r="FF29" i="6"/>
  <c r="FF37" i="6" s="1"/>
  <c r="FF27" i="6"/>
  <c r="FG26" i="6"/>
  <c r="FG29" i="6"/>
  <c r="FG31" i="6"/>
  <c r="FG30" i="6"/>
  <c r="FG28" i="6"/>
  <c r="FG27" i="6"/>
  <c r="FF35" i="6" s="1"/>
  <c r="FH29" i="6"/>
  <c r="FH28" i="6"/>
  <c r="FH31" i="6"/>
  <c r="FI31" i="6"/>
  <c r="FH26" i="6"/>
  <c r="FH27" i="6"/>
  <c r="FH30" i="6"/>
  <c r="FI30" i="6"/>
  <c r="FJ31" i="6"/>
  <c r="FI29" i="6"/>
  <c r="FI37" i="6" s="1"/>
  <c r="FI27" i="6"/>
  <c r="FI28" i="6"/>
  <c r="FJ30" i="6"/>
  <c r="FK31" i="6"/>
  <c r="FJ36" i="6"/>
  <c r="FI26" i="6"/>
  <c r="FJ27" i="6"/>
  <c r="FJ28" i="6"/>
  <c r="FJ29" i="6"/>
  <c r="FJ26" i="6"/>
  <c r="FK27" i="6"/>
  <c r="FL30" i="6"/>
  <c r="FK38" i="6" s="1"/>
  <c r="FK29" i="6"/>
  <c r="FK37" i="6" s="1"/>
  <c r="FL31" i="6"/>
  <c r="FK28" i="6"/>
  <c r="FL27" i="6"/>
  <c r="FK30" i="6"/>
  <c r="FM26" i="6"/>
  <c r="FK26" i="6"/>
  <c r="FN31" i="6"/>
  <c r="FL29" i="6"/>
  <c r="FL26" i="6"/>
  <c r="FL28" i="6"/>
  <c r="FK36" i="6" s="1"/>
  <c r="FO26" i="6"/>
  <c r="FM27" i="6"/>
  <c r="FM28" i="6"/>
  <c r="FN30" i="6"/>
  <c r="FM30" i="6"/>
  <c r="FM31" i="6"/>
  <c r="FN28" i="6"/>
  <c r="FM29" i="6"/>
  <c r="FN29" i="6"/>
  <c r="FN27" i="6"/>
  <c r="FN26" i="6"/>
  <c r="FO31" i="6"/>
  <c r="FP31" i="6"/>
  <c r="FO29" i="6"/>
  <c r="FO27" i="6"/>
  <c r="FO28" i="6"/>
  <c r="FO30" i="6"/>
  <c r="FQ29" i="6"/>
  <c r="FQ31" i="6"/>
  <c r="FP27" i="6"/>
  <c r="FP26" i="6"/>
  <c r="FO34" i="6" s="1"/>
  <c r="FQ26" i="6"/>
  <c r="FP28" i="6"/>
  <c r="FP29" i="6"/>
  <c r="FP30" i="6"/>
  <c r="FQ27" i="6"/>
  <c r="FR31" i="6"/>
  <c r="FR39" i="6" s="1"/>
  <c r="FQ28" i="6"/>
  <c r="FQ30" i="6"/>
  <c r="FP38" i="6" s="1"/>
  <c r="FR27" i="6"/>
  <c r="FS29" i="6"/>
  <c r="FS37" i="6" s="1"/>
  <c r="FR30" i="6"/>
  <c r="FS31" i="6"/>
  <c r="FR28" i="6"/>
  <c r="FR26" i="6"/>
  <c r="FQ34" i="6" s="1"/>
  <c r="FR29" i="6"/>
  <c r="FR37" i="6" s="1"/>
  <c r="FT31" i="6"/>
  <c r="FS39" i="6" s="1"/>
  <c r="FS30" i="6"/>
  <c r="FT28" i="6"/>
  <c r="FS26" i="6"/>
  <c r="FR34" i="6" s="1"/>
  <c r="FS27" i="6"/>
  <c r="FS28" i="6"/>
  <c r="FT27" i="6"/>
  <c r="FS35" i="6" s="1"/>
  <c r="FT29" i="6"/>
  <c r="FT30" i="6"/>
  <c r="FV31" i="6"/>
  <c r="FV30" i="6"/>
  <c r="FV29" i="6"/>
  <c r="FV37" i="6" s="1"/>
  <c r="FU28" i="6"/>
  <c r="FV28" i="6"/>
  <c r="FU26" i="6"/>
  <c r="FU29" i="6"/>
  <c r="FU31" i="6"/>
  <c r="FT26" i="6"/>
  <c r="FV27" i="6"/>
  <c r="FU27" i="6"/>
  <c r="FU30" i="6"/>
  <c r="FW26" i="6"/>
  <c r="FX31" i="6"/>
  <c r="FW31" i="6"/>
  <c r="FW28" i="6"/>
  <c r="FW30" i="6"/>
  <c r="FW29" i="6"/>
  <c r="FW27" i="6"/>
  <c r="FY31" i="6"/>
  <c r="FX26" i="6"/>
  <c r="FV26" i="6"/>
  <c r="FX27" i="6"/>
  <c r="FY28" i="6"/>
  <c r="FX28" i="6"/>
  <c r="FX30" i="6"/>
  <c r="FY29" i="6"/>
  <c r="FY37" i="6" s="1"/>
  <c r="FY26" i="6"/>
  <c r="FX29" i="6"/>
  <c r="FZ31" i="6"/>
  <c r="FY30" i="6"/>
  <c r="FY27" i="6"/>
  <c r="GB27" i="6"/>
  <c r="FZ29" i="6"/>
  <c r="FZ26" i="6"/>
  <c r="FZ27" i="6"/>
  <c r="FZ28" i="6"/>
  <c r="FZ30" i="6"/>
  <c r="FZ38" i="6" s="1"/>
  <c r="GD30" i="6"/>
  <c r="GA31" i="6"/>
  <c r="GA26" i="6"/>
  <c r="GB30" i="6"/>
  <c r="GA38" i="6" s="1"/>
  <c r="GB29" i="6"/>
  <c r="GA28" i="6"/>
  <c r="GB31" i="6"/>
  <c r="GA27" i="6"/>
  <c r="FZ35" i="6" s="1"/>
  <c r="GC29" i="6"/>
  <c r="GB26" i="6"/>
  <c r="GC31" i="6"/>
  <c r="GC39" i="6" s="1"/>
  <c r="GE29" i="6"/>
  <c r="GB28" i="6"/>
  <c r="GA30" i="6"/>
  <c r="GA29" i="6"/>
  <c r="GC30" i="6"/>
  <c r="GE31" i="6"/>
  <c r="GD39" i="6" s="1"/>
  <c r="GC26" i="6"/>
  <c r="GD27" i="6"/>
  <c r="GD31" i="6"/>
  <c r="GF31" i="6"/>
  <c r="GC28" i="6"/>
  <c r="GB36" i="6" s="1"/>
  <c r="GD28" i="6"/>
  <c r="GC27" i="6"/>
  <c r="GB35" i="6" s="1"/>
  <c r="GD29" i="6"/>
  <c r="GE27" i="6"/>
  <c r="GE30" i="6"/>
  <c r="GG30" i="6"/>
  <c r="GE28" i="6"/>
  <c r="GF27" i="6"/>
  <c r="GE26" i="6"/>
  <c r="GD34" i="6" s="1"/>
  <c r="GF28" i="6"/>
  <c r="GH26" i="6"/>
  <c r="GG34" i="6" s="1"/>
  <c r="GF26" i="6"/>
  <c r="GF30" i="6"/>
  <c r="GD26" i="6"/>
  <c r="GF29" i="6"/>
  <c r="GH29" i="6"/>
  <c r="GG31" i="6"/>
  <c r="GJ30" i="6"/>
  <c r="GG27" i="6"/>
  <c r="GG29" i="6"/>
  <c r="GH31" i="6"/>
  <c r="GG26" i="6"/>
  <c r="GG28" i="6"/>
  <c r="GI31" i="6"/>
  <c r="GJ29" i="6"/>
  <c r="GJ31" i="6"/>
  <c r="GI39" i="6" s="1"/>
  <c r="GI26" i="6"/>
  <c r="GH34" i="6" s="1"/>
  <c r="GI30" i="6"/>
  <c r="GH28" i="6"/>
  <c r="GH36" i="6" s="1"/>
  <c r="GI29" i="6"/>
  <c r="GH27" i="6"/>
  <c r="GK31" i="6"/>
  <c r="GK26" i="6"/>
  <c r="GL29" i="6"/>
  <c r="GK27" i="6"/>
  <c r="GL26" i="6"/>
  <c r="GJ26" i="6"/>
  <c r="GK30" i="6"/>
  <c r="GK29" i="6"/>
  <c r="GL31" i="6"/>
  <c r="GH30" i="6"/>
  <c r="GL28" i="6"/>
  <c r="GK36" i="6" s="1"/>
  <c r="GJ27" i="6"/>
  <c r="GK28" i="6"/>
  <c r="GJ28" i="6"/>
  <c r="GI36" i="6" s="1"/>
  <c r="GM31" i="6"/>
  <c r="GI28" i="6"/>
  <c r="GN31" i="6"/>
  <c r="GM28" i="6"/>
  <c r="GM30" i="6"/>
  <c r="GL30" i="6"/>
  <c r="GI27" i="6"/>
  <c r="GM27" i="6"/>
  <c r="GO31" i="6"/>
  <c r="GN29" i="6"/>
  <c r="GM29" i="6"/>
  <c r="GM26" i="6"/>
  <c r="GL27" i="6"/>
  <c r="GN27" i="6"/>
  <c r="GO26" i="6"/>
  <c r="GN34" i="6" s="1"/>
  <c r="GN28" i="6"/>
  <c r="GP30" i="6"/>
  <c r="GP27" i="6"/>
  <c r="GO30" i="6"/>
  <c r="GO29" i="6"/>
  <c r="GN26" i="6"/>
  <c r="GO27" i="6"/>
  <c r="GN35" i="6" s="1"/>
  <c r="GN30" i="6"/>
  <c r="GO28" i="6"/>
  <c r="GP26" i="6"/>
  <c r="GP31" i="6"/>
  <c r="GR26" i="6"/>
  <c r="GR31" i="6"/>
  <c r="GR30" i="6"/>
  <c r="GQ38" i="6" s="1"/>
  <c r="GQ28" i="6"/>
  <c r="GQ31" i="6"/>
  <c r="GQ29" i="6"/>
  <c r="GQ26" i="6"/>
  <c r="GQ34" i="6"/>
  <c r="GR27" i="6"/>
  <c r="GP29" i="6"/>
  <c r="GQ37" i="6" s="1"/>
  <c r="GP28" i="6"/>
  <c r="GO36" i="6" s="1"/>
  <c r="GR34" i="6"/>
  <c r="GS28" i="6"/>
  <c r="GQ30" i="6"/>
  <c r="GP38" i="6" s="1"/>
  <c r="GS31" i="6"/>
  <c r="GR28" i="6"/>
  <c r="GT29" i="6"/>
  <c r="GR29" i="6"/>
  <c r="GQ27" i="6"/>
  <c r="GU30" i="6"/>
  <c r="GS29" i="6"/>
  <c r="GS26" i="6"/>
  <c r="GU31" i="6"/>
  <c r="GU26" i="6"/>
  <c r="GT27" i="6"/>
  <c r="GU28" i="6"/>
  <c r="GT31" i="6"/>
  <c r="GU29" i="6"/>
  <c r="GU37" i="6" s="1"/>
  <c r="GT30" i="6"/>
  <c r="GS27" i="6"/>
  <c r="GS30" i="6"/>
  <c r="GT26" i="6"/>
  <c r="GS34" i="6" s="1"/>
  <c r="GU27" i="6"/>
  <c r="GT35" i="6" s="1"/>
  <c r="GV26" i="6"/>
  <c r="GU34" i="6" s="1"/>
  <c r="GT28" i="6"/>
  <c r="GW31" i="6"/>
  <c r="GV30" i="6"/>
  <c r="GV31" i="6"/>
  <c r="GU39" i="6" s="1"/>
  <c r="GV27" i="6"/>
  <c r="GV28" i="6"/>
  <c r="GW27" i="6"/>
  <c r="GV29" i="6"/>
  <c r="GY30" i="6"/>
  <c r="GW28" i="6"/>
  <c r="GV36" i="6" s="1"/>
  <c r="GY31" i="6"/>
  <c r="GY28" i="6"/>
  <c r="GW26" i="6"/>
  <c r="GZ30" i="6"/>
  <c r="GX26" i="6"/>
  <c r="GW30" i="6"/>
  <c r="GY29" i="6"/>
  <c r="GX28" i="6"/>
  <c r="GW29" i="6"/>
  <c r="GX30" i="6"/>
  <c r="GX27" i="6"/>
  <c r="GY26" i="6"/>
  <c r="GX29" i="6"/>
  <c r="GZ31" i="6"/>
  <c r="GY27" i="6"/>
  <c r="GX31" i="6"/>
  <c r="GZ27" i="6"/>
  <c r="GZ29" i="6"/>
  <c r="HC28" i="6"/>
  <c r="HB26" i="6"/>
  <c r="HA31" i="6"/>
  <c r="GZ39" i="6" s="1"/>
  <c r="HC30" i="6"/>
  <c r="HC31" i="6"/>
  <c r="HA28" i="6"/>
  <c r="HC26" i="6"/>
  <c r="GZ26" i="6"/>
  <c r="HA26" i="6"/>
  <c r="GZ28" i="6"/>
  <c r="HA30" i="6"/>
  <c r="HB28" i="6"/>
  <c r="HB29" i="6"/>
  <c r="HB30" i="6"/>
  <c r="HB31" i="6"/>
  <c r="HA27" i="6"/>
  <c r="HD31" i="6"/>
  <c r="HE29" i="6"/>
  <c r="HE37" i="6" s="1"/>
  <c r="HC29" i="6"/>
  <c r="HD37" i="6" s="1"/>
  <c r="HC27" i="6"/>
  <c r="HB27" i="6"/>
  <c r="HE31" i="6"/>
  <c r="HD39" i="6" s="1"/>
  <c r="HA29" i="6"/>
  <c r="HA37" i="6" s="1"/>
  <c r="HD29" i="6"/>
  <c r="HE30" i="6"/>
  <c r="HE27" i="6"/>
  <c r="HD28" i="6"/>
  <c r="HC36" i="6" s="1"/>
  <c r="HD30" i="6"/>
  <c r="HD26" i="6"/>
  <c r="HC34" i="6" s="1"/>
  <c r="HD27" i="6"/>
  <c r="HC35" i="6" s="1"/>
  <c r="HE28" i="6"/>
  <c r="HH27" i="6"/>
  <c r="HK29" i="6"/>
  <c r="HE26" i="6"/>
  <c r="HG31" i="6"/>
  <c r="HF39" i="6" s="1"/>
  <c r="HI29" i="6"/>
  <c r="HG37" i="6"/>
  <c r="HG29" i="6"/>
  <c r="HH29" i="6"/>
  <c r="HI27" i="6"/>
  <c r="HH26" i="6"/>
  <c r="HG30" i="6"/>
  <c r="HK28" i="6"/>
  <c r="HK36" i="6" s="1"/>
  <c r="HJ29" i="6"/>
  <c r="HF31" i="6"/>
  <c r="HI31" i="6"/>
  <c r="HI26" i="6"/>
  <c r="HF27" i="6"/>
  <c r="HJ27" i="6"/>
  <c r="HI35" i="6" s="1"/>
  <c r="HG28" i="6"/>
  <c r="HF28" i="6"/>
  <c r="HJ26" i="6"/>
  <c r="HJ30" i="6"/>
  <c r="HI39" i="6"/>
  <c r="HH31" i="6"/>
  <c r="HH30" i="6"/>
  <c r="HF26" i="6"/>
  <c r="HH28" i="6"/>
  <c r="HG26" i="6"/>
  <c r="HG27" i="6"/>
  <c r="HF35" i="6" s="1"/>
  <c r="HJ28" i="6"/>
  <c r="HI28" i="6"/>
  <c r="HF29" i="6"/>
  <c r="HI30" i="6"/>
  <c r="HI38" i="6" s="1"/>
  <c r="HK26" i="6"/>
  <c r="HF30" i="6"/>
  <c r="HK30" i="6"/>
  <c r="HK27" i="6"/>
  <c r="HJ35" i="6" s="1"/>
  <c r="HL29" i="6"/>
  <c r="KW55" i="7"/>
  <c r="KW58" i="7"/>
  <c r="KW39" i="7"/>
  <c r="KW43" i="7"/>
  <c r="KW34" i="7"/>
  <c r="KW32" i="7"/>
  <c r="KW30" i="7"/>
  <c r="KW147" i="7"/>
  <c r="KW46" i="7"/>
  <c r="KW49" i="7"/>
  <c r="KV15" i="7"/>
  <c r="KW16" i="7"/>
  <c r="KW19" i="7"/>
  <c r="KW20" i="7"/>
  <c r="KW17" i="7"/>
  <c r="KW18" i="7"/>
  <c r="KW22" i="7"/>
  <c r="KW21" i="7"/>
  <c r="KW23" i="7"/>
  <c r="KW25" i="7"/>
  <c r="KW24" i="7"/>
  <c r="KW13" i="7"/>
  <c r="AD29" i="6"/>
  <c r="AD27" i="6"/>
  <c r="AE30" i="6"/>
  <c r="AD30" i="6"/>
  <c r="AD28" i="6"/>
  <c r="AD31" i="6"/>
  <c r="AF30" i="6"/>
  <c r="AD26" i="6"/>
  <c r="AE28" i="6"/>
  <c r="AE26" i="6"/>
  <c r="AF27" i="6"/>
  <c r="AF29" i="6"/>
  <c r="AE29" i="6"/>
  <c r="AE31" i="6"/>
  <c r="AF26" i="6"/>
  <c r="AF28" i="6"/>
  <c r="AF31" i="6"/>
  <c r="AE27" i="6"/>
  <c r="U27" i="6"/>
  <c r="V28" i="6"/>
  <c r="V27" i="6"/>
  <c r="U28" i="6"/>
  <c r="W28" i="6"/>
  <c r="W27" i="6"/>
  <c r="Y28" i="6"/>
  <c r="Y27" i="6"/>
  <c r="X27" i="6"/>
  <c r="X28" i="6"/>
  <c r="Z27" i="6"/>
  <c r="Z28" i="6"/>
  <c r="AA27" i="6"/>
  <c r="AA28" i="6"/>
  <c r="AB27" i="6"/>
  <c r="AB28" i="6"/>
  <c r="AC27" i="6"/>
  <c r="AC28" i="6"/>
  <c r="U26" i="6"/>
  <c r="X26" i="6"/>
  <c r="W30" i="6"/>
  <c r="U29" i="6"/>
  <c r="V26" i="6"/>
  <c r="U31" i="6"/>
  <c r="V30" i="6"/>
  <c r="U30" i="6"/>
  <c r="V31" i="6"/>
  <c r="Y26" i="6"/>
  <c r="V29" i="6"/>
  <c r="W29" i="6"/>
  <c r="X31" i="6"/>
  <c r="W31" i="6"/>
  <c r="W26" i="6"/>
  <c r="Y29" i="6"/>
  <c r="Y30" i="6"/>
  <c r="AB31" i="6"/>
  <c r="Z30" i="6"/>
  <c r="Y31" i="6"/>
  <c r="X29" i="6"/>
  <c r="X30" i="6"/>
  <c r="AA31" i="6"/>
  <c r="Z26" i="6"/>
  <c r="Z31" i="6"/>
  <c r="Z29" i="6"/>
  <c r="AB30" i="6"/>
  <c r="AA26" i="6"/>
  <c r="AB29" i="6"/>
  <c r="AA30" i="6"/>
  <c r="AA29" i="6"/>
  <c r="AB26" i="6"/>
  <c r="AC29" i="6"/>
  <c r="AC30" i="6"/>
  <c r="AC31" i="6"/>
  <c r="AC26" i="6"/>
  <c r="KW8" i="7"/>
  <c r="KX9" i="7"/>
  <c r="KX10" i="7" s="1"/>
  <c r="KW1" i="7"/>
  <c r="AL36" i="6" l="1"/>
  <c r="AR38" i="6"/>
  <c r="AQ37" i="6"/>
  <c r="AJ35" i="6"/>
  <c r="AO39" i="6"/>
  <c r="AI39" i="6"/>
  <c r="AT36" i="6"/>
  <c r="AM37" i="6"/>
  <c r="AR37" i="6"/>
  <c r="AJ38" i="6"/>
  <c r="AT35" i="6"/>
  <c r="AQ36" i="6"/>
  <c r="AO38" i="6"/>
  <c r="AJ37" i="6"/>
  <c r="AM39" i="6"/>
  <c r="AK39" i="6"/>
  <c r="AG35" i="6"/>
  <c r="AG36" i="6"/>
  <c r="AL37" i="6"/>
  <c r="AG39" i="6"/>
  <c r="KX172" i="7"/>
  <c r="KX153" i="7"/>
  <c r="AG34" i="6"/>
  <c r="V75" i="1"/>
  <c r="V99" i="1" s="1"/>
  <c r="U75" i="1"/>
  <c r="U99" i="1" s="1"/>
  <c r="KX166" i="7"/>
  <c r="KX170" i="7"/>
  <c r="KX157" i="7"/>
  <c r="U145" i="7"/>
  <c r="V145" i="7" s="1"/>
  <c r="U157" i="7"/>
  <c r="KX151" i="7"/>
  <c r="KW155" i="7"/>
  <c r="KW159" i="7" s="1"/>
  <c r="KX149" i="7"/>
  <c r="KX140" i="7"/>
  <c r="KW134" i="7"/>
  <c r="KX141" i="7"/>
  <c r="KX142" i="7"/>
  <c r="KX130" i="7"/>
  <c r="KX132" i="7"/>
  <c r="KX145" i="7"/>
  <c r="R30" i="6"/>
  <c r="R26" i="6"/>
  <c r="R27" i="6"/>
  <c r="R31" i="6"/>
  <c r="R29" i="6"/>
  <c r="R28" i="6"/>
  <c r="R17" i="6"/>
  <c r="R13" i="6"/>
  <c r="R14" i="6" s="1"/>
  <c r="GH38" i="6"/>
  <c r="GJ34" i="6"/>
  <c r="GC36" i="6"/>
  <c r="GC38" i="6"/>
  <c r="FX38" i="6"/>
  <c r="FM39" i="6"/>
  <c r="FK39" i="6"/>
  <c r="FE36" i="6"/>
  <c r="EY35" i="6"/>
  <c r="ET35" i="6"/>
  <c r="EQ37" i="6"/>
  <c r="EO34" i="6"/>
  <c r="DZ38" i="6"/>
  <c r="DW37" i="6"/>
  <c r="DD36" i="6"/>
  <c r="CZ35" i="6"/>
  <c r="CU35" i="6"/>
  <c r="CK37" i="6"/>
  <c r="BA36" i="6"/>
  <c r="GV34" i="6"/>
  <c r="GH39" i="6"/>
  <c r="FU34" i="6"/>
  <c r="EY37" i="6"/>
  <c r="ET39" i="6"/>
  <c r="EL34" i="6"/>
  <c r="DT39" i="6"/>
  <c r="DC36" i="6"/>
  <c r="CV34" i="6"/>
  <c r="CE34" i="6"/>
  <c r="AL35" i="6"/>
  <c r="HG34" i="6"/>
  <c r="HC39" i="6"/>
  <c r="GZ37" i="6"/>
  <c r="GT39" i="6"/>
  <c r="GR39" i="6"/>
  <c r="GP34" i="6"/>
  <c r="GK37" i="6"/>
  <c r="FU36" i="6"/>
  <c r="FF39" i="6"/>
  <c r="EK37" i="6"/>
  <c r="CY35" i="6"/>
  <c r="CM35" i="6"/>
  <c r="BA39" i="6"/>
  <c r="AK34" i="6"/>
  <c r="GW37" i="6"/>
  <c r="GI37" i="6"/>
  <c r="FX39" i="6"/>
  <c r="FT38" i="6"/>
  <c r="FR35" i="6"/>
  <c r="FJ38" i="6"/>
  <c r="FJ37" i="6"/>
  <c r="FH36" i="6"/>
  <c r="ES35" i="6"/>
  <c r="EN39" i="6"/>
  <c r="EN35" i="6"/>
  <c r="EJ35" i="6"/>
  <c r="EF35" i="6"/>
  <c r="DZ39" i="6"/>
  <c r="DY35" i="6"/>
  <c r="DV36" i="6"/>
  <c r="DI37" i="6"/>
  <c r="DF38" i="6"/>
  <c r="DG36" i="6"/>
  <c r="DD35" i="6"/>
  <c r="BW38" i="6"/>
  <c r="BS37" i="6"/>
  <c r="BQ37" i="6"/>
  <c r="BE39" i="6"/>
  <c r="BC38" i="6"/>
  <c r="BA38" i="6"/>
  <c r="AZ35" i="6"/>
  <c r="AX39" i="6"/>
  <c r="AS38" i="6"/>
  <c r="HJ37" i="6"/>
  <c r="GW39" i="6"/>
  <c r="GQ39" i="6"/>
  <c r="GL35" i="6"/>
  <c r="FV35" i="6"/>
  <c r="FQ38" i="6"/>
  <c r="FP37" i="6"/>
  <c r="CJ35" i="6"/>
  <c r="CG36" i="6"/>
  <c r="BJ38" i="6"/>
  <c r="AQ38" i="6"/>
  <c r="FM37" i="6"/>
  <c r="EX36" i="6"/>
  <c r="EW36" i="6"/>
  <c r="DO39" i="6"/>
  <c r="CT38" i="6"/>
  <c r="CS37" i="6"/>
  <c r="CN35" i="6"/>
  <c r="CH37" i="6"/>
  <c r="CE36" i="6"/>
  <c r="CC36" i="6"/>
  <c r="CB38" i="6"/>
  <c r="BX36" i="6"/>
  <c r="BN34" i="6"/>
  <c r="BB34" i="6"/>
  <c r="AK38" i="6"/>
  <c r="HA36" i="6"/>
  <c r="GV37" i="6"/>
  <c r="GS36" i="6"/>
  <c r="GF35" i="6"/>
  <c r="FZ39" i="6"/>
  <c r="FV38" i="6"/>
  <c r="FA38" i="6"/>
  <c r="EU36" i="6"/>
  <c r="EQ34" i="6"/>
  <c r="EP38" i="6"/>
  <c r="DW38" i="6"/>
  <c r="DU36" i="6"/>
  <c r="DT35" i="6"/>
  <c r="DR34" i="6"/>
  <c r="DP36" i="6"/>
  <c r="BV35" i="6"/>
  <c r="BU37" i="6"/>
  <c r="BO38" i="6"/>
  <c r="BL36" i="6"/>
  <c r="BK39" i="6"/>
  <c r="BF36" i="6"/>
  <c r="BC35" i="6"/>
  <c r="AV38" i="6"/>
  <c r="AY36" i="6"/>
  <c r="HA38" i="6"/>
  <c r="GD35" i="6"/>
  <c r="FO36" i="6"/>
  <c r="EK38" i="6"/>
  <c r="DX37" i="6"/>
  <c r="CU38" i="6"/>
  <c r="CP36" i="6"/>
  <c r="CH35" i="6"/>
  <c r="BQ35" i="6"/>
  <c r="BP37" i="6"/>
  <c r="BH34" i="6"/>
  <c r="AO35" i="6"/>
  <c r="GM37" i="6"/>
  <c r="HF37" i="6"/>
  <c r="HG38" i="6"/>
  <c r="HE35" i="6"/>
  <c r="HH35" i="6"/>
  <c r="HB39" i="6"/>
  <c r="GX35" i="6"/>
  <c r="GY37" i="6"/>
  <c r="GU38" i="6"/>
  <c r="GR35" i="6"/>
  <c r="GO37" i="6"/>
  <c r="GF36" i="6"/>
  <c r="FW37" i="6"/>
  <c r="FR36" i="6"/>
  <c r="FJ35" i="6"/>
  <c r="FI38" i="6"/>
  <c r="FF38" i="6"/>
  <c r="FD34" i="6"/>
  <c r="EX35" i="6"/>
  <c r="EX37" i="6"/>
  <c r="EF36" i="6"/>
  <c r="EE35" i="6"/>
  <c r="EB36" i="6"/>
  <c r="DV38" i="6"/>
  <c r="DT38" i="6"/>
  <c r="DR35" i="6"/>
  <c r="DO38" i="6"/>
  <c r="DK38" i="6"/>
  <c r="DD34" i="6"/>
  <c r="DE39" i="6"/>
  <c r="CX39" i="6"/>
  <c r="CV39" i="6"/>
  <c r="CS35" i="6"/>
  <c r="CP39" i="6"/>
  <c r="CL39" i="6"/>
  <c r="CH38" i="6"/>
  <c r="CH39" i="6"/>
  <c r="CB36" i="6"/>
  <c r="BY38" i="6"/>
  <c r="BU38" i="6"/>
  <c r="BQ38" i="6"/>
  <c r="BP36" i="6"/>
  <c r="BI35" i="6"/>
  <c r="BD39" i="6"/>
  <c r="AW35" i="6"/>
  <c r="AT37" i="6"/>
  <c r="GY39" i="6"/>
  <c r="GS38" i="6"/>
  <c r="GR36" i="6"/>
  <c r="GM36" i="6"/>
  <c r="GE35" i="6"/>
  <c r="GC37" i="6"/>
  <c r="FP36" i="6"/>
  <c r="FM36" i="6"/>
  <c r="FJ39" i="6"/>
  <c r="EM34" i="6"/>
  <c r="EA39" i="6"/>
  <c r="DY39" i="6"/>
  <c r="DV37" i="6"/>
  <c r="DP37" i="6"/>
  <c r="DP39" i="6"/>
  <c r="DO36" i="6"/>
  <c r="DA38" i="6"/>
  <c r="DD37" i="6"/>
  <c r="CT39" i="6"/>
  <c r="CR37" i="6"/>
  <c r="CF37" i="6"/>
  <c r="BX35" i="6"/>
  <c r="BR36" i="6"/>
  <c r="BP38" i="6"/>
  <c r="BM37" i="6"/>
  <c r="BL38" i="6"/>
  <c r="BF38" i="6"/>
  <c r="AH36" i="6"/>
  <c r="GX37" i="6"/>
  <c r="GT38" i="6"/>
  <c r="FX36" i="6"/>
  <c r="FL34" i="6"/>
  <c r="FC37" i="6"/>
  <c r="EN38" i="6"/>
  <c r="EH39" i="6"/>
  <c r="EB38" i="6"/>
  <c r="DY37" i="6"/>
  <c r="DI39" i="6"/>
  <c r="DF35" i="6"/>
  <c r="DB35" i="6"/>
  <c r="CT36" i="6"/>
  <c r="CQ36" i="6"/>
  <c r="CO37" i="6"/>
  <c r="BS39" i="6"/>
  <c r="BR35" i="6"/>
  <c r="BL34" i="6"/>
  <c r="BG39" i="6"/>
  <c r="AY39" i="6"/>
  <c r="AT38" i="6"/>
  <c r="HE39" i="6"/>
  <c r="HB34" i="6"/>
  <c r="HA34" i="6"/>
  <c r="GY38" i="6"/>
  <c r="GV35" i="6"/>
  <c r="GP35" i="6"/>
  <c r="GM35" i="6"/>
  <c r="GI34" i="6"/>
  <c r="GF37" i="6"/>
  <c r="FW35" i="6"/>
  <c r="FW39" i="6"/>
  <c r="FQ36" i="6"/>
  <c r="ET36" i="6"/>
  <c r="ER36" i="6"/>
  <c r="EN36" i="6"/>
  <c r="EL36" i="6"/>
  <c r="EG37" i="6"/>
  <c r="DX35" i="6"/>
  <c r="DV35" i="6"/>
  <c r="DT36" i="6"/>
  <c r="DK39" i="6"/>
  <c r="DI35" i="6"/>
  <c r="CR35" i="6"/>
  <c r="CO35" i="6"/>
  <c r="CI35" i="6"/>
  <c r="BP39" i="6"/>
  <c r="BG36" i="6"/>
  <c r="BD36" i="6"/>
  <c r="BA35" i="6"/>
  <c r="AQ34" i="6"/>
  <c r="AQ54" i="6" s="1"/>
  <c r="HF38" i="6"/>
  <c r="GN37" i="6"/>
  <c r="GK34" i="6"/>
  <c r="GE39" i="6"/>
  <c r="FT39" i="6"/>
  <c r="FS38" i="6"/>
  <c r="FP35" i="6"/>
  <c r="FL38" i="6"/>
  <c r="EY38" i="6"/>
  <c r="EJ39" i="6"/>
  <c r="EI35" i="6"/>
  <c r="EE36" i="6"/>
  <c r="EC37" i="6"/>
  <c r="DW39" i="6"/>
  <c r="DQ38" i="6"/>
  <c r="DP35" i="6"/>
  <c r="DM36" i="6"/>
  <c r="DH35" i="6"/>
  <c r="CW36" i="6"/>
  <c r="CE38" i="6"/>
  <c r="BU39" i="6"/>
  <c r="AY38" i="6"/>
  <c r="AP38" i="6"/>
  <c r="AH38" i="6"/>
  <c r="HE38" i="6"/>
  <c r="HI37" i="6"/>
  <c r="GW38" i="6"/>
  <c r="GN38" i="6"/>
  <c r="GL38" i="6"/>
  <c r="GJ35" i="6"/>
  <c r="GG39" i="6"/>
  <c r="GF38" i="6"/>
  <c r="FZ36" i="6"/>
  <c r="FW34" i="6"/>
  <c r="FW38" i="6"/>
  <c r="FU37" i="6"/>
  <c r="FM35" i="6"/>
  <c r="FM38" i="6"/>
  <c r="FI39" i="6"/>
  <c r="FH37" i="6"/>
  <c r="FB38" i="6"/>
  <c r="EW38" i="6"/>
  <c r="EQ35" i="6"/>
  <c r="EO38" i="6"/>
  <c r="EN34" i="6"/>
  <c r="EM37" i="6"/>
  <c r="EI38" i="6"/>
  <c r="DY38" i="6"/>
  <c r="DE37" i="6"/>
  <c r="CX38" i="6"/>
  <c r="CZ39" i="6"/>
  <c r="CT34" i="6"/>
  <c r="CR39" i="6"/>
  <c r="CL38" i="6"/>
  <c r="CK35" i="6"/>
  <c r="CJ38" i="6"/>
  <c r="CI36" i="6"/>
  <c r="CE35" i="6"/>
  <c r="CC34" i="6"/>
  <c r="BZ37" i="6"/>
  <c r="BX39" i="6"/>
  <c r="BS36" i="6"/>
  <c r="AW34" i="6"/>
  <c r="AM35" i="6"/>
  <c r="AK35" i="6"/>
  <c r="AH35" i="6"/>
  <c r="FA36" i="6"/>
  <c r="FB36" i="6"/>
  <c r="EY36" i="6"/>
  <c r="EZ36" i="6"/>
  <c r="HK37" i="6"/>
  <c r="HC38" i="6"/>
  <c r="GZ38" i="6"/>
  <c r="GZ35" i="6"/>
  <c r="GS35" i="6"/>
  <c r="GN36" i="6"/>
  <c r="GJ36" i="6"/>
  <c r="GJ39" i="6"/>
  <c r="FL37" i="6"/>
  <c r="GO34" i="6"/>
  <c r="GB39" i="6"/>
  <c r="HJ34" i="6"/>
  <c r="HH37" i="6"/>
  <c r="HD36" i="6"/>
  <c r="HA35" i="6"/>
  <c r="HC37" i="6"/>
  <c r="GZ36" i="6"/>
  <c r="GW36" i="6"/>
  <c r="GX39" i="6"/>
  <c r="GV39" i="6"/>
  <c r="GR38" i="6"/>
  <c r="GT34" i="6"/>
  <c r="GQ36" i="6"/>
  <c r="GP39" i="6"/>
  <c r="GM38" i="6"/>
  <c r="GO35" i="6"/>
  <c r="GJ38" i="6"/>
  <c r="GG35" i="6"/>
  <c r="GJ37" i="6"/>
  <c r="GD36" i="6"/>
  <c r="FY35" i="6"/>
  <c r="FX37" i="6"/>
  <c r="FN36" i="6"/>
  <c r="FN39" i="6"/>
  <c r="FK35" i="6"/>
  <c r="FI36" i="6"/>
  <c r="FH39" i="6"/>
  <c r="EW35" i="6"/>
  <c r="FU39" i="6"/>
  <c r="FQ37" i="6"/>
  <c r="HE36" i="6"/>
  <c r="HD34" i="6"/>
  <c r="HD38" i="6"/>
  <c r="GV38" i="6"/>
  <c r="GQ35" i="6"/>
  <c r="GO38" i="6"/>
  <c r="GI38" i="6"/>
  <c r="GA37" i="6"/>
  <c r="FP34" i="6"/>
  <c r="FL36" i="6"/>
  <c r="FI34" i="6"/>
  <c r="FG36" i="6"/>
  <c r="FE39" i="6"/>
  <c r="FA39" i="6"/>
  <c r="GS37" i="6"/>
  <c r="FN35" i="6"/>
  <c r="HJ36" i="6"/>
  <c r="HB36" i="6"/>
  <c r="HB37" i="6"/>
  <c r="GX38" i="6"/>
  <c r="GU35" i="6"/>
  <c r="GS39" i="6"/>
  <c r="GP37" i="6"/>
  <c r="GN39" i="6"/>
  <c r="GG38" i="6"/>
  <c r="GL37" i="6"/>
  <c r="GA35" i="6"/>
  <c r="FT35" i="6"/>
  <c r="FR38" i="6"/>
  <c r="EX39" i="6"/>
  <c r="HI36" i="6"/>
  <c r="HJ38" i="6"/>
  <c r="GW35" i="6"/>
  <c r="GT36" i="6"/>
  <c r="GR37" i="6"/>
  <c r="GM39" i="6"/>
  <c r="GD37" i="6"/>
  <c r="GE37" i="6"/>
  <c r="GA39" i="6"/>
  <c r="FO39" i="6"/>
  <c r="FG38" i="6"/>
  <c r="FE34" i="6"/>
  <c r="ET34" i="6"/>
  <c r="EQ36" i="6"/>
  <c r="EP39" i="6"/>
  <c r="EL39" i="6"/>
  <c r="EH35" i="6"/>
  <c r="EC39" i="6"/>
  <c r="DW34" i="6"/>
  <c r="DA37" i="6"/>
  <c r="CY36" i="6"/>
  <c r="CX35" i="6"/>
  <c r="CK38" i="6"/>
  <c r="CI38" i="6"/>
  <c r="CH36" i="6"/>
  <c r="CD38" i="6"/>
  <c r="CA35" i="6"/>
  <c r="BQ36" i="6"/>
  <c r="BQ39" i="6"/>
  <c r="BG35" i="6"/>
  <c r="BK37" i="6"/>
  <c r="BA37" i="6"/>
  <c r="EU38" i="6"/>
  <c r="EB39" i="6"/>
  <c r="EA38" i="6"/>
  <c r="DW35" i="6"/>
  <c r="DU34" i="6"/>
  <c r="DS38" i="6"/>
  <c r="DJ36" i="6"/>
  <c r="DH36" i="6"/>
  <c r="DG35" i="6"/>
  <c r="DE38" i="6"/>
  <c r="CX37" i="6"/>
  <c r="CO38" i="6"/>
  <c r="CN36" i="6"/>
  <c r="CM39" i="6"/>
  <c r="CF38" i="6"/>
  <c r="CE37" i="6"/>
  <c r="CC37" i="6"/>
  <c r="BW35" i="6"/>
  <c r="BP34" i="6"/>
  <c r="BO35" i="6"/>
  <c r="BM39" i="6"/>
  <c r="BE35" i="6"/>
  <c r="AP36" i="6"/>
  <c r="AG38" i="6"/>
  <c r="FL39" i="6"/>
  <c r="FH38" i="6"/>
  <c r="FC34" i="6"/>
  <c r="ES36" i="6"/>
  <c r="ES38" i="6"/>
  <c r="ER39" i="6"/>
  <c r="EM39" i="6"/>
  <c r="EH38" i="6"/>
  <c r="EF39" i="6"/>
  <c r="DZ35" i="6"/>
  <c r="EA37" i="6"/>
  <c r="DU39" i="6"/>
  <c r="DS39" i="6"/>
  <c r="DS37" i="6"/>
  <c r="DH39" i="6"/>
  <c r="DC39" i="6"/>
  <c r="DA39" i="6"/>
  <c r="CW38" i="6"/>
  <c r="CK39" i="6"/>
  <c r="CC35" i="6"/>
  <c r="BV38" i="6"/>
  <c r="BH39" i="6"/>
  <c r="AY37" i="6"/>
  <c r="AR35" i="6"/>
  <c r="AT34" i="6"/>
  <c r="EH37" i="6"/>
  <c r="EE38" i="6"/>
  <c r="EE37" i="6"/>
  <c r="DU37" i="6"/>
  <c r="DT37" i="6"/>
  <c r="DS34" i="6"/>
  <c r="DJ38" i="6"/>
  <c r="DB38" i="6"/>
  <c r="DC35" i="6"/>
  <c r="CU37" i="6"/>
  <c r="CQ39" i="6"/>
  <c r="CG35" i="6"/>
  <c r="BY39" i="6"/>
  <c r="BW39" i="6"/>
  <c r="BM38" i="6"/>
  <c r="BH38" i="6"/>
  <c r="AX36" i="6"/>
  <c r="AY35" i="6"/>
  <c r="AO36" i="6"/>
  <c r="EU39" i="6"/>
  <c r="EQ38" i="6"/>
  <c r="ER35" i="6"/>
  <c r="EP35" i="6"/>
  <c r="EP37" i="6"/>
  <c r="EN37" i="6"/>
  <c r="EJ38" i="6"/>
  <c r="DZ37" i="6"/>
  <c r="DL38" i="6"/>
  <c r="DG37" i="6"/>
  <c r="CX36" i="6"/>
  <c r="CP35" i="6"/>
  <c r="CM37" i="6"/>
  <c r="CD35" i="6"/>
  <c r="CC39" i="6"/>
  <c r="CB39" i="6"/>
  <c r="BY36" i="6"/>
  <c r="BX38" i="6"/>
  <c r="BV36" i="6"/>
  <c r="BJ35" i="6"/>
  <c r="BB36" i="6"/>
  <c r="AS35" i="6"/>
  <c r="AM36" i="6"/>
  <c r="AI37" i="6"/>
  <c r="AI54" i="6" s="1"/>
  <c r="AJ34" i="6"/>
  <c r="CW37" i="6"/>
  <c r="CT37" i="6"/>
  <c r="CN38" i="6"/>
  <c r="CM34" i="6"/>
  <c r="BM35" i="6"/>
  <c r="BL39" i="6"/>
  <c r="AK37" i="6"/>
  <c r="FT36" i="6"/>
  <c r="FO35" i="6"/>
  <c r="FL35" i="6"/>
  <c r="FI35" i="6"/>
  <c r="FG37" i="6"/>
  <c r="FB37" i="6"/>
  <c r="FA35" i="6"/>
  <c r="FC39" i="6"/>
  <c r="EZ37" i="6"/>
  <c r="EU37" i="6"/>
  <c r="EM36" i="6"/>
  <c r="EK39" i="6"/>
  <c r="EG34" i="6"/>
  <c r="ED35" i="6"/>
  <c r="EC35" i="6"/>
  <c r="EA36" i="6"/>
  <c r="DY36" i="6"/>
  <c r="DY34" i="6"/>
  <c r="DS36" i="6"/>
  <c r="DM35" i="6"/>
  <c r="DL36" i="6"/>
  <c r="DL35" i="6"/>
  <c r="DJ39" i="6"/>
  <c r="DG38" i="6"/>
  <c r="DF36" i="6"/>
  <c r="DC38" i="6"/>
  <c r="DB36" i="6"/>
  <c r="DB37" i="6"/>
  <c r="CS39" i="6"/>
  <c r="CQ38" i="6"/>
  <c r="CQ37" i="6"/>
  <c r="CL35" i="6"/>
  <c r="CG38" i="6"/>
  <c r="CG37" i="6"/>
  <c r="CF39" i="6"/>
  <c r="BZ36" i="6"/>
  <c r="BY35" i="6"/>
  <c r="BS35" i="6"/>
  <c r="BO36" i="6"/>
  <c r="BL37" i="6"/>
  <c r="BL35" i="6"/>
  <c r="AS36" i="6"/>
  <c r="AR39" i="6"/>
  <c r="AL38" i="6"/>
  <c r="HL30" i="6"/>
  <c r="HK38" i="6" s="1"/>
  <c r="HH36" i="6"/>
  <c r="HH38" i="6"/>
  <c r="HD35" i="6"/>
  <c r="HB38" i="6"/>
  <c r="GL34" i="6"/>
  <c r="GG36" i="6"/>
  <c r="GF34" i="6"/>
  <c r="GE36" i="6"/>
  <c r="GC35" i="6"/>
  <c r="FZ37" i="6"/>
  <c r="FS36" i="6"/>
  <c r="FN38" i="6"/>
  <c r="FO38" i="6"/>
  <c r="FM34" i="6"/>
  <c r="FN34" i="6"/>
  <c r="FD35" i="6"/>
  <c r="FE35" i="6"/>
  <c r="GT37" i="6"/>
  <c r="GH35" i="6"/>
  <c r="GI35" i="6"/>
  <c r="GK38" i="6"/>
  <c r="GE38" i="6"/>
  <c r="GD38" i="6"/>
  <c r="GB38" i="6"/>
  <c r="FX34" i="6"/>
  <c r="FD36" i="6"/>
  <c r="FC36" i="6"/>
  <c r="HA39" i="6"/>
  <c r="GY35" i="6"/>
  <c r="GL39" i="6"/>
  <c r="GB37" i="6"/>
  <c r="HI34" i="6"/>
  <c r="HL27" i="6"/>
  <c r="HG36" i="6"/>
  <c r="HE34" i="6"/>
  <c r="GY36" i="6"/>
  <c r="GY34" i="6"/>
  <c r="GU36" i="6"/>
  <c r="GK39" i="6"/>
  <c r="FY38" i="6"/>
  <c r="FX35" i="6"/>
  <c r="FV34" i="6"/>
  <c r="FU38" i="6"/>
  <c r="FO37" i="6"/>
  <c r="FN37" i="6"/>
  <c r="FG35" i="6"/>
  <c r="FB35" i="6"/>
  <c r="FC35" i="6"/>
  <c r="HF36" i="6"/>
  <c r="GX34" i="6"/>
  <c r="GW34" i="6"/>
  <c r="GL36" i="6"/>
  <c r="GA36" i="6"/>
  <c r="FY36" i="6"/>
  <c r="FY39" i="6"/>
  <c r="FV39" i="6"/>
  <c r="FQ35" i="6"/>
  <c r="FH35" i="6"/>
  <c r="HB35" i="6"/>
  <c r="FP39" i="6"/>
  <c r="FQ39" i="6"/>
  <c r="GP36" i="6"/>
  <c r="GM34" i="6"/>
  <c r="GF39" i="6"/>
  <c r="FZ34" i="6"/>
  <c r="FW36" i="6"/>
  <c r="FV36" i="6"/>
  <c r="FH34" i="6"/>
  <c r="HL31" i="6"/>
  <c r="GZ34" i="6"/>
  <c r="GX36" i="6"/>
  <c r="HK31" i="6"/>
  <c r="HJ39" i="6" s="1"/>
  <c r="GO39" i="6"/>
  <c r="GK35" i="6"/>
  <c r="GG37" i="6"/>
  <c r="GE34" i="6"/>
  <c r="GB34" i="6"/>
  <c r="FY34" i="6"/>
  <c r="FU35" i="6"/>
  <c r="FT37" i="6"/>
  <c r="FS34" i="6"/>
  <c r="FG39" i="6"/>
  <c r="EZ38" i="6"/>
  <c r="EX34" i="6"/>
  <c r="EJ37" i="6"/>
  <c r="EI37" i="6"/>
  <c r="EG39" i="6"/>
  <c r="ED34" i="6"/>
  <c r="EC34" i="6"/>
  <c r="DZ34" i="6"/>
  <c r="DQ37" i="6"/>
  <c r="DL39" i="6"/>
  <c r="DD39" i="6"/>
  <c r="CW35" i="6"/>
  <c r="FF36" i="6"/>
  <c r="EV36" i="6"/>
  <c r="EU35" i="6"/>
  <c r="EG38" i="6"/>
  <c r="EB34" i="6"/>
  <c r="EA34" i="6"/>
  <c r="FK34" i="6"/>
  <c r="EW37" i="6"/>
  <c r="ES37" i="6"/>
  <c r="EB35" i="6"/>
  <c r="DR37" i="6"/>
  <c r="DQ34" i="6"/>
  <c r="DN36" i="6"/>
  <c r="DM37" i="6"/>
  <c r="DI38" i="6"/>
  <c r="DE36" i="6"/>
  <c r="CW39" i="6"/>
  <c r="CV37" i="6"/>
  <c r="GC34" i="6"/>
  <c r="FT34" i="6"/>
  <c r="FJ34" i="6"/>
  <c r="FG34" i="6"/>
  <c r="FB34" i="6"/>
  <c r="EY34" i="6"/>
  <c r="EV38" i="6"/>
  <c r="EV34" i="6"/>
  <c r="ER38" i="6"/>
  <c r="EJ34" i="6"/>
  <c r="EA35" i="6"/>
  <c r="DW36" i="6"/>
  <c r="DR36" i="6"/>
  <c r="DP34" i="6"/>
  <c r="DO34" i="6"/>
  <c r="DK36" i="6"/>
  <c r="DI36" i="6"/>
  <c r="CV36" i="6"/>
  <c r="FF34" i="6"/>
  <c r="FD37" i="6"/>
  <c r="ES39" i="6"/>
  <c r="EP34" i="6"/>
  <c r="EL35" i="6"/>
  <c r="EI34" i="6"/>
  <c r="EE34" i="6"/>
  <c r="DQ39" i="6"/>
  <c r="DM34" i="6"/>
  <c r="DG34" i="6"/>
  <c r="DC37" i="6"/>
  <c r="CS38" i="6"/>
  <c r="CR38" i="6"/>
  <c r="DV34" i="6"/>
  <c r="DN37" i="6"/>
  <c r="DO37" i="6"/>
  <c r="DK37" i="6"/>
  <c r="DJ37" i="6"/>
  <c r="CX34" i="6"/>
  <c r="GH37" i="6"/>
  <c r="GA34" i="6"/>
  <c r="EZ34" i="6"/>
  <c r="EH34" i="6"/>
  <c r="EF38" i="6"/>
  <c r="DX34" i="6"/>
  <c r="DK34" i="6"/>
  <c r="DF37" i="6"/>
  <c r="DD38" i="6"/>
  <c r="ES34" i="6"/>
  <c r="ER34" i="6"/>
  <c r="EF34" i="6"/>
  <c r="DN34" i="6"/>
  <c r="DL34" i="6"/>
  <c r="DH34" i="6"/>
  <c r="DF34" i="6"/>
  <c r="DC34" i="6"/>
  <c r="CY34" i="6"/>
  <c r="CZ34" i="6"/>
  <c r="AG37" i="6"/>
  <c r="CE39" i="6"/>
  <c r="BN35" i="6"/>
  <c r="BD35" i="6"/>
  <c r="CY38" i="6"/>
  <c r="CL34" i="6"/>
  <c r="CI39" i="6"/>
  <c r="CD36" i="6"/>
  <c r="BZ39" i="6"/>
  <c r="BX37" i="6"/>
  <c r="BU34" i="6"/>
  <c r="BR34" i="6"/>
  <c r="BN36" i="6"/>
  <c r="BM34" i="6"/>
  <c r="BI37" i="6"/>
  <c r="BG34" i="6"/>
  <c r="BF35" i="6"/>
  <c r="BE38" i="6"/>
  <c r="AP37" i="6"/>
  <c r="AJ36" i="6"/>
  <c r="HL26" i="6"/>
  <c r="CZ36" i="6"/>
  <c r="CQ35" i="6"/>
  <c r="BT37" i="6"/>
  <c r="BK35" i="6"/>
  <c r="BJ34" i="6"/>
  <c r="BD38" i="6"/>
  <c r="AV35" i="6"/>
  <c r="AP35" i="6"/>
  <c r="AL34" i="6"/>
  <c r="CW34" i="6"/>
  <c r="CQ34" i="6"/>
  <c r="CJ34" i="6"/>
  <c r="CA34" i="6"/>
  <c r="BT34" i="6"/>
  <c r="BS38" i="6"/>
  <c r="BR39" i="6"/>
  <c r="BP35" i="6"/>
  <c r="AV34" i="6"/>
  <c r="AM34" i="6"/>
  <c r="AM38" i="6"/>
  <c r="AH39" i="6"/>
  <c r="CA36" i="6"/>
  <c r="BZ38" i="6"/>
  <c r="BQ34" i="6"/>
  <c r="BN37" i="6"/>
  <c r="BJ36" i="6"/>
  <c r="BJ39" i="6"/>
  <c r="BG38" i="6"/>
  <c r="BE34" i="6"/>
  <c r="BD37" i="6"/>
  <c r="AZ34" i="6"/>
  <c r="AS37" i="6"/>
  <c r="AI38" i="6"/>
  <c r="DA34" i="6"/>
  <c r="CN34" i="6"/>
  <c r="BY34" i="6"/>
  <c r="BW34" i="6"/>
  <c r="BV34" i="6"/>
  <c r="BK34" i="6"/>
  <c r="BD34" i="6"/>
  <c r="BC34" i="6"/>
  <c r="AO37" i="6"/>
  <c r="DX36" i="6"/>
  <c r="DI34" i="6"/>
  <c r="DH38" i="6"/>
  <c r="CV38" i="6"/>
  <c r="CS34" i="6"/>
  <c r="CI34" i="6"/>
  <c r="BZ34" i="6"/>
  <c r="BX34" i="6"/>
  <c r="BS34" i="6"/>
  <c r="BO34" i="6"/>
  <c r="BI34" i="6"/>
  <c r="BF37" i="6"/>
  <c r="AY34" i="6"/>
  <c r="AX34" i="6"/>
  <c r="AP39" i="6"/>
  <c r="AP34" i="6"/>
  <c r="AO34" i="6"/>
  <c r="DJ34" i="6"/>
  <c r="DB34" i="6"/>
  <c r="CR34" i="6"/>
  <c r="CP34" i="6"/>
  <c r="CF34" i="6"/>
  <c r="CD34" i="6"/>
  <c r="CB34" i="6"/>
  <c r="BF34" i="6"/>
  <c r="AS34" i="6"/>
  <c r="AS54" i="6" s="1"/>
  <c r="AR34" i="6"/>
  <c r="AR54" i="6" s="1"/>
  <c r="KX58" i="7"/>
  <c r="KX55" i="7"/>
  <c r="KX43" i="7"/>
  <c r="KX39" i="7"/>
  <c r="KX34" i="7"/>
  <c r="KX32" i="7"/>
  <c r="KX30" i="7"/>
  <c r="U36" i="6"/>
  <c r="W36" i="6" s="1"/>
  <c r="KX147" i="7"/>
  <c r="U39" i="6"/>
  <c r="KX46" i="7"/>
  <c r="X35" i="6"/>
  <c r="KX49" i="7"/>
  <c r="AE37" i="6"/>
  <c r="AE36" i="6"/>
  <c r="U35" i="6"/>
  <c r="W35" i="6" s="1"/>
  <c r="AE35" i="6"/>
  <c r="KW15" i="7"/>
  <c r="KX16" i="7"/>
  <c r="KX17" i="7"/>
  <c r="KX22" i="7"/>
  <c r="KX18" i="7"/>
  <c r="KX21" i="7"/>
  <c r="KX19" i="7"/>
  <c r="KX20" i="7"/>
  <c r="KX23" i="7"/>
  <c r="KX24" i="7"/>
  <c r="KX25" i="7"/>
  <c r="KX13" i="7"/>
  <c r="AE38" i="6"/>
  <c r="AA38" i="6"/>
  <c r="X38" i="6"/>
  <c r="AE39" i="6"/>
  <c r="V34" i="6"/>
  <c r="Z35" i="6"/>
  <c r="X36" i="6"/>
  <c r="AE34" i="6"/>
  <c r="V38" i="6"/>
  <c r="Z36" i="6"/>
  <c r="Y34" i="6"/>
  <c r="V35" i="6"/>
  <c r="Y35" i="6"/>
  <c r="Y36" i="6"/>
  <c r="AA36" i="6"/>
  <c r="AA35" i="6"/>
  <c r="V36" i="6"/>
  <c r="Y37" i="6"/>
  <c r="Z38" i="6"/>
  <c r="U38" i="6"/>
  <c r="W38" i="6" s="1"/>
  <c r="Y39" i="6"/>
  <c r="V37" i="6"/>
  <c r="W39" i="6"/>
  <c r="AA39" i="6"/>
  <c r="X39" i="6"/>
  <c r="Z37" i="6"/>
  <c r="V39" i="6"/>
  <c r="AA37" i="6"/>
  <c r="X34" i="6"/>
  <c r="Z39" i="6"/>
  <c r="Y38" i="6"/>
  <c r="Z34" i="6"/>
  <c r="X37" i="6"/>
  <c r="U34" i="6"/>
  <c r="W34" i="6" s="1"/>
  <c r="AA34" i="6"/>
  <c r="U37" i="6"/>
  <c r="W37" i="6" s="1"/>
  <c r="KY9" i="7"/>
  <c r="KY10" i="7" s="1"/>
  <c r="KX1" i="7"/>
  <c r="KX8" i="7"/>
  <c r="AO54" i="6" l="1"/>
  <c r="AM54" i="6"/>
  <c r="AP54" i="6"/>
  <c r="AT54" i="6"/>
  <c r="AE54" i="6"/>
  <c r="AJ54" i="6"/>
  <c r="AH54" i="6"/>
  <c r="KY172" i="7"/>
  <c r="KY153" i="7"/>
  <c r="AL54" i="6"/>
  <c r="AG54" i="6"/>
  <c r="AK54" i="6"/>
  <c r="V54" i="6"/>
  <c r="KY166" i="7"/>
  <c r="KY170" i="7"/>
  <c r="KY157" i="7"/>
  <c r="U54" i="6"/>
  <c r="V157" i="7"/>
  <c r="W157" i="7" s="1"/>
  <c r="KY151" i="7"/>
  <c r="KX155" i="7"/>
  <c r="KX159" i="7" s="1"/>
  <c r="KY149" i="7"/>
  <c r="W145" i="7"/>
  <c r="KY140" i="7"/>
  <c r="KX134" i="7"/>
  <c r="KY142" i="7"/>
  <c r="KY141" i="7"/>
  <c r="AA54" i="6"/>
  <c r="R32" i="6"/>
  <c r="KY132" i="7"/>
  <c r="KY130" i="7"/>
  <c r="Z54" i="6"/>
  <c r="Y54" i="6"/>
  <c r="W54" i="6"/>
  <c r="X54" i="6"/>
  <c r="KY145" i="7"/>
  <c r="AB36" i="6"/>
  <c r="AD36" i="6" s="1"/>
  <c r="AB39" i="6"/>
  <c r="AD39" i="6" s="1"/>
  <c r="AB35" i="6"/>
  <c r="AD35" i="6" s="1"/>
  <c r="AB38" i="6"/>
  <c r="AD38" i="6" s="1"/>
  <c r="AB34" i="6"/>
  <c r="AD34" i="6" s="1"/>
  <c r="AD54" i="6" s="1"/>
  <c r="AB37" i="6"/>
  <c r="AD37" i="6" s="1"/>
  <c r="HK34" i="6"/>
  <c r="HH34" i="6"/>
  <c r="HF34" i="6"/>
  <c r="HK35" i="6"/>
  <c r="HG35" i="6"/>
  <c r="HK39" i="6"/>
  <c r="HH39" i="6"/>
  <c r="HG39" i="6"/>
  <c r="KY58" i="7"/>
  <c r="KY55" i="7"/>
  <c r="KY43" i="7"/>
  <c r="KY39" i="7"/>
  <c r="KY34" i="7"/>
  <c r="KY32" i="7"/>
  <c r="KY30" i="7"/>
  <c r="KY147" i="7"/>
  <c r="KY46" i="7"/>
  <c r="KY49" i="7"/>
  <c r="KX15" i="7"/>
  <c r="KY16" i="7"/>
  <c r="KY18" i="7"/>
  <c r="KY19" i="7"/>
  <c r="KY21" i="7"/>
  <c r="KY17" i="7"/>
  <c r="KY22" i="7"/>
  <c r="KY20" i="7"/>
  <c r="KY23" i="7"/>
  <c r="KY24" i="7"/>
  <c r="KY25" i="7"/>
  <c r="KY13" i="7"/>
  <c r="AC36" i="6"/>
  <c r="AC35" i="6"/>
  <c r="AC38" i="6"/>
  <c r="AC39" i="6"/>
  <c r="AC37" i="6"/>
  <c r="AC34" i="6"/>
  <c r="KY1" i="7"/>
  <c r="KY8" i="7"/>
  <c r="KZ9" i="7"/>
  <c r="KZ10" i="7" s="1"/>
  <c r="KZ172" i="7" l="1"/>
  <c r="KZ153" i="7"/>
  <c r="AC54" i="6"/>
  <c r="KZ166" i="7"/>
  <c r="KZ170" i="7"/>
  <c r="KZ157" i="7"/>
  <c r="X157" i="7"/>
  <c r="Y157" i="7" s="1"/>
  <c r="KZ151" i="7"/>
  <c r="KY155" i="7"/>
  <c r="KY159" i="7" s="1"/>
  <c r="KZ149" i="7"/>
  <c r="X145" i="7"/>
  <c r="KZ140" i="7"/>
  <c r="KY134" i="7"/>
  <c r="KZ141" i="7"/>
  <c r="KZ142" i="7"/>
  <c r="KZ132" i="7"/>
  <c r="KZ130" i="7"/>
  <c r="KZ145" i="7"/>
  <c r="AB54" i="6"/>
  <c r="KZ58" i="7"/>
  <c r="KZ55" i="7"/>
  <c r="KZ43" i="7"/>
  <c r="KZ39" i="7"/>
  <c r="KZ34" i="7"/>
  <c r="KZ32" i="7"/>
  <c r="KZ30" i="7"/>
  <c r="KZ147" i="7"/>
  <c r="KZ46" i="7"/>
  <c r="KZ49" i="7"/>
  <c r="KZ16" i="7"/>
  <c r="KZ17" i="7"/>
  <c r="KZ20" i="7"/>
  <c r="KZ18" i="7"/>
  <c r="KZ21" i="7"/>
  <c r="KZ22" i="7"/>
  <c r="KZ19" i="7"/>
  <c r="KZ23" i="7"/>
  <c r="KZ24" i="7"/>
  <c r="KZ25" i="7"/>
  <c r="KY15" i="7"/>
  <c r="KZ13" i="7"/>
  <c r="AF38" i="6"/>
  <c r="AN38" i="6" s="1"/>
  <c r="AF36" i="6"/>
  <c r="HL36" i="6" s="1"/>
  <c r="AF35" i="6"/>
  <c r="HL35" i="6" s="1"/>
  <c r="AF39" i="6"/>
  <c r="HL39" i="6" s="1"/>
  <c r="AF37" i="6"/>
  <c r="HL37" i="6" s="1"/>
  <c r="AF34" i="6"/>
  <c r="KZ8" i="7"/>
  <c r="LA9" i="7"/>
  <c r="LA10" i="7" s="1"/>
  <c r="KZ1" i="7"/>
  <c r="AF54" i="6" l="1"/>
  <c r="AU38" i="6"/>
  <c r="AN37" i="6"/>
  <c r="AU37" i="6" s="1"/>
  <c r="LA172" i="7"/>
  <c r="LA153" i="7"/>
  <c r="AN35" i="6"/>
  <c r="AU35" i="6" s="1"/>
  <c r="R38" i="6"/>
  <c r="AN34" i="6"/>
  <c r="AN54" i="6" s="1"/>
  <c r="AN39" i="6"/>
  <c r="AU39" i="6" s="1"/>
  <c r="R39" i="6" s="1"/>
  <c r="AN36" i="6"/>
  <c r="AU36" i="6" s="1"/>
  <c r="LA166" i="7"/>
  <c r="LA170" i="7"/>
  <c r="LA157" i="7"/>
  <c r="Z157" i="7"/>
  <c r="AA157" i="7" s="1"/>
  <c r="AB157" i="7" s="1"/>
  <c r="LA151" i="7"/>
  <c r="KZ155" i="7"/>
  <c r="KZ159" i="7" s="1"/>
  <c r="LA149" i="7"/>
  <c r="Y145" i="7"/>
  <c r="LA140" i="7"/>
  <c r="KZ134" i="7"/>
  <c r="LA141" i="7"/>
  <c r="LA142" i="7"/>
  <c r="LA132" i="7"/>
  <c r="LA130" i="7"/>
  <c r="LA145" i="7"/>
  <c r="HL34" i="6"/>
  <c r="HL38" i="6"/>
  <c r="LA58" i="7"/>
  <c r="LA55" i="7"/>
  <c r="LA43" i="7"/>
  <c r="LA39" i="7"/>
  <c r="LA34" i="7"/>
  <c r="LA32" i="7"/>
  <c r="LA30" i="7"/>
  <c r="LA147" i="7"/>
  <c r="LA46" i="7"/>
  <c r="LA49" i="7"/>
  <c r="LA16" i="7"/>
  <c r="LA17" i="7"/>
  <c r="LA18" i="7"/>
  <c r="LA20" i="7"/>
  <c r="LA21" i="7"/>
  <c r="LA22" i="7"/>
  <c r="LA19" i="7"/>
  <c r="LA23" i="7"/>
  <c r="LA24" i="7"/>
  <c r="LA25" i="7"/>
  <c r="KZ15" i="7"/>
  <c r="LA13" i="7"/>
  <c r="LA8" i="7"/>
  <c r="LB9" i="7"/>
  <c r="LB10" i="7" s="1"/>
  <c r="LA1" i="7"/>
  <c r="R34" i="6" l="1"/>
  <c r="R54" i="6"/>
  <c r="U69" i="1" s="1"/>
  <c r="U101" i="1" s="1"/>
  <c r="R35" i="6"/>
  <c r="R37" i="6"/>
  <c r="R36" i="6"/>
  <c r="AU34" i="6"/>
  <c r="AU54" i="6" s="1"/>
  <c r="LB172" i="7"/>
  <c r="LB153" i="7"/>
  <c r="LB166" i="7"/>
  <c r="LB170" i="7"/>
  <c r="LB157" i="7"/>
  <c r="AC157" i="7"/>
  <c r="AD157" i="7" s="1"/>
  <c r="AE157" i="7" s="1"/>
  <c r="AF157" i="7" s="1"/>
  <c r="AG157" i="7" s="1"/>
  <c r="AH157" i="7" s="1"/>
  <c r="AI157" i="7" s="1"/>
  <c r="AJ157" i="7" s="1"/>
  <c r="AK157" i="7" s="1"/>
  <c r="AL157" i="7" s="1"/>
  <c r="AM157" i="7" s="1"/>
  <c r="AN157" i="7" s="1"/>
  <c r="AO157" i="7" s="1"/>
  <c r="AP157" i="7" s="1"/>
  <c r="AQ157" i="7" s="1"/>
  <c r="AR157" i="7" s="1"/>
  <c r="AS157" i="7" s="1"/>
  <c r="AT157" i="7" s="1"/>
  <c r="AU157" i="7" s="1"/>
  <c r="AV157" i="7" s="1"/>
  <c r="AW157" i="7" s="1"/>
  <c r="AX157" i="7" s="1"/>
  <c r="AY157" i="7" s="1"/>
  <c r="AZ157" i="7" s="1"/>
  <c r="BA157" i="7" s="1"/>
  <c r="BB157" i="7" s="1"/>
  <c r="BC157" i="7" s="1"/>
  <c r="BD157" i="7" s="1"/>
  <c r="LB151" i="7"/>
  <c r="LA155" i="7"/>
  <c r="LA159" i="7" s="1"/>
  <c r="Z145" i="7"/>
  <c r="LB149" i="7"/>
  <c r="LB140" i="7"/>
  <c r="LA134" i="7"/>
  <c r="LB141" i="7"/>
  <c r="LB142" i="7"/>
  <c r="LB132" i="7"/>
  <c r="LB130" i="7"/>
  <c r="LB145" i="7"/>
  <c r="LB55" i="7"/>
  <c r="LB58" i="7"/>
  <c r="LB43" i="7"/>
  <c r="LB39" i="7"/>
  <c r="LB34" i="7"/>
  <c r="LB32" i="7"/>
  <c r="LB30" i="7"/>
  <c r="LB147" i="7"/>
  <c r="LB46" i="7"/>
  <c r="LB49" i="7"/>
  <c r="R99" i="1"/>
  <c r="LA15" i="7"/>
  <c r="LB16" i="7"/>
  <c r="LB17" i="7"/>
  <c r="LB19" i="7"/>
  <c r="LB23" i="7"/>
  <c r="LB18" i="7"/>
  <c r="LB20" i="7"/>
  <c r="LB21" i="7"/>
  <c r="LB22" i="7"/>
  <c r="LB24" i="7"/>
  <c r="LB25" i="7"/>
  <c r="LB13" i="7"/>
  <c r="R9" i="6"/>
  <c r="LB8" i="7"/>
  <c r="LB1" i="7"/>
  <c r="LC9" i="7"/>
  <c r="LC10" i="7" s="1"/>
  <c r="U56" i="1" l="1"/>
  <c r="LC172" i="7"/>
  <c r="LC153" i="7"/>
  <c r="LC166" i="7"/>
  <c r="LC170" i="7"/>
  <c r="LC157" i="7"/>
  <c r="LC151" i="7"/>
  <c r="LB155" i="7"/>
  <c r="LB159" i="7" s="1"/>
  <c r="LC149" i="7"/>
  <c r="AA145" i="7"/>
  <c r="AA149" i="7" s="1"/>
  <c r="AA153" i="7" s="1"/>
  <c r="V149" i="7"/>
  <c r="V153" i="7" s="1"/>
  <c r="W149" i="7"/>
  <c r="W153" i="7" s="1"/>
  <c r="X149" i="7"/>
  <c r="X153" i="7" s="1"/>
  <c r="Y149" i="7"/>
  <c r="Y153" i="7" s="1"/>
  <c r="Z149" i="7"/>
  <c r="Z153" i="7" s="1"/>
  <c r="LC140" i="7"/>
  <c r="U149" i="7"/>
  <c r="U153" i="7" s="1"/>
  <c r="U166" i="7" s="1"/>
  <c r="LB134" i="7"/>
  <c r="LC142" i="7"/>
  <c r="LC141" i="7"/>
  <c r="LC132" i="7"/>
  <c r="LC130" i="7"/>
  <c r="LC145" i="7"/>
  <c r="LC55" i="7"/>
  <c r="LC58" i="7"/>
  <c r="LC43" i="7"/>
  <c r="LC39" i="7"/>
  <c r="LC34" i="7"/>
  <c r="LC32" i="7"/>
  <c r="LC30" i="7"/>
  <c r="LC147" i="7"/>
  <c r="LC46" i="7"/>
  <c r="LC49" i="7"/>
  <c r="LB15" i="7"/>
  <c r="LC16" i="7"/>
  <c r="LC17" i="7"/>
  <c r="LC21" i="7"/>
  <c r="LC19" i="7"/>
  <c r="LC23" i="7"/>
  <c r="LC18" i="7"/>
  <c r="LC22" i="7"/>
  <c r="LC24" i="7"/>
  <c r="LC20" i="7"/>
  <c r="LC25" i="7"/>
  <c r="LC13" i="7"/>
  <c r="LD9" i="7"/>
  <c r="LD10" i="7" s="1"/>
  <c r="LC1" i="7"/>
  <c r="LC8" i="7"/>
  <c r="LD172" i="7" l="1"/>
  <c r="LD153" i="7"/>
  <c r="LD166" i="7"/>
  <c r="LD170" i="7"/>
  <c r="LD157" i="7"/>
  <c r="LD151" i="7"/>
  <c r="LC155" i="7"/>
  <c r="LC159" i="7" s="1"/>
  <c r="AB145" i="7"/>
  <c r="LD149" i="7"/>
  <c r="LD140" i="7"/>
  <c r="LC134" i="7"/>
  <c r="LD141" i="7"/>
  <c r="LD142" i="7"/>
  <c r="LD130" i="7"/>
  <c r="LD132" i="7"/>
  <c r="LD145" i="7"/>
  <c r="LD55" i="7"/>
  <c r="LD58" i="7"/>
  <c r="LD39" i="7"/>
  <c r="LD34" i="7"/>
  <c r="LD43" i="7"/>
  <c r="LD32" i="7"/>
  <c r="LD30" i="7"/>
  <c r="LD147" i="7"/>
  <c r="LD46" i="7"/>
  <c r="LD49" i="7"/>
  <c r="LC15" i="7"/>
  <c r="LD16" i="7"/>
  <c r="LD17" i="7"/>
  <c r="LD18" i="7"/>
  <c r="LD20" i="7"/>
  <c r="LD22" i="7"/>
  <c r="LD23" i="7"/>
  <c r="LD19" i="7"/>
  <c r="LD25" i="7"/>
  <c r="LD21" i="7"/>
  <c r="LD24" i="7"/>
  <c r="LD13" i="7"/>
  <c r="LE9" i="7"/>
  <c r="LE10" i="7" s="1"/>
  <c r="LD1" i="7"/>
  <c r="LD8" i="7"/>
  <c r="LE172" i="7" l="1"/>
  <c r="LE153" i="7"/>
  <c r="LE166" i="7"/>
  <c r="LE170" i="7"/>
  <c r="LE157" i="7"/>
  <c r="LE151" i="7"/>
  <c r="Y155" i="7"/>
  <c r="Y159" i="7" s="1"/>
  <c r="V155" i="7"/>
  <c r="V159" i="7" s="1"/>
  <c r="W155" i="7"/>
  <c r="W159" i="7" s="1"/>
  <c r="X155" i="7"/>
  <c r="X159" i="7" s="1"/>
  <c r="Z155" i="7"/>
  <c r="Z159" i="7" s="1"/>
  <c r="AA155" i="7"/>
  <c r="AA159" i="7" s="1"/>
  <c r="LD155" i="7"/>
  <c r="LD159" i="7" s="1"/>
  <c r="U155" i="7"/>
  <c r="U159" i="7" s="1"/>
  <c r="LE149" i="7"/>
  <c r="AC145" i="7"/>
  <c r="AB149" i="7"/>
  <c r="AB153" i="7" s="1"/>
  <c r="LE140" i="7"/>
  <c r="LD134" i="7"/>
  <c r="LE142" i="7"/>
  <c r="LE141" i="7"/>
  <c r="LE130" i="7"/>
  <c r="LE132" i="7"/>
  <c r="LE145" i="7"/>
  <c r="LE55" i="7"/>
  <c r="LE58" i="7"/>
  <c r="LE39" i="7"/>
  <c r="LE43" i="7"/>
  <c r="LE34" i="7"/>
  <c r="LE32" i="7"/>
  <c r="LE30" i="7"/>
  <c r="LE147" i="7"/>
  <c r="LE46" i="7"/>
  <c r="LE49" i="7"/>
  <c r="LE16" i="7"/>
  <c r="LE19" i="7"/>
  <c r="LE20" i="7"/>
  <c r="LE18" i="7"/>
  <c r="LE21" i="7"/>
  <c r="LE22" i="7"/>
  <c r="LE23" i="7"/>
  <c r="LE17" i="7"/>
  <c r="LE25" i="7"/>
  <c r="LE24" i="7"/>
  <c r="LD15" i="7"/>
  <c r="LE13" i="7"/>
  <c r="LF9" i="7"/>
  <c r="LF10" i="7" s="1"/>
  <c r="LE8" i="7"/>
  <c r="LE1" i="7"/>
  <c r="LF172" i="7" l="1"/>
  <c r="LF153" i="7"/>
  <c r="U168" i="7"/>
  <c r="U161" i="7"/>
  <c r="V161" i="7"/>
  <c r="Y161" i="7"/>
  <c r="Z166" i="7" s="1"/>
  <c r="X161" i="7"/>
  <c r="Y166" i="7" s="1"/>
  <c r="AA161" i="7"/>
  <c r="Z161" i="7"/>
  <c r="AA166" i="7" s="1"/>
  <c r="W161" i="7"/>
  <c r="X166" i="7" s="1"/>
  <c r="LF166" i="7"/>
  <c r="LF170" i="7"/>
  <c r="LF157" i="7"/>
  <c r="LF151" i="7"/>
  <c r="LE155" i="7"/>
  <c r="LE159" i="7" s="1"/>
  <c r="AD145" i="7"/>
  <c r="AC149" i="7"/>
  <c r="AC153" i="7" s="1"/>
  <c r="LF149" i="7"/>
  <c r="LF140" i="7"/>
  <c r="LE134" i="7"/>
  <c r="LF141" i="7"/>
  <c r="LF142" i="7"/>
  <c r="LF130" i="7"/>
  <c r="LF132" i="7"/>
  <c r="LF145" i="7"/>
  <c r="LF58" i="7"/>
  <c r="LF55" i="7"/>
  <c r="LF43" i="7"/>
  <c r="LF39" i="7"/>
  <c r="LF34" i="7"/>
  <c r="LF32" i="7"/>
  <c r="LF30" i="7"/>
  <c r="LF147" i="7"/>
  <c r="LF46" i="7"/>
  <c r="LF49" i="7"/>
  <c r="LF16" i="7"/>
  <c r="LF17" i="7"/>
  <c r="LF19" i="7"/>
  <c r="LF20" i="7"/>
  <c r="LF21" i="7"/>
  <c r="LF22" i="7"/>
  <c r="LF23" i="7"/>
  <c r="LF24" i="7"/>
  <c r="LF25" i="7"/>
  <c r="LF18" i="7"/>
  <c r="LE15" i="7"/>
  <c r="LF13" i="7"/>
  <c r="LG9" i="7"/>
  <c r="LG10" i="7" s="1"/>
  <c r="LG153" i="7" s="1"/>
  <c r="LF1" i="7"/>
  <c r="LF8" i="7"/>
  <c r="U172" i="7" l="1"/>
  <c r="LG172" i="7"/>
  <c r="LG166" i="7"/>
  <c r="LG170" i="7"/>
  <c r="AB166" i="7"/>
  <c r="V163" i="7"/>
  <c r="W166" i="7"/>
  <c r="U163" i="7"/>
  <c r="V166" i="7"/>
  <c r="LG157" i="7"/>
  <c r="LG151" i="7"/>
  <c r="AB155" i="7"/>
  <c r="AB159" i="7" s="1"/>
  <c r="LF155" i="7"/>
  <c r="LF159" i="7" s="1"/>
  <c r="LG149" i="7"/>
  <c r="AE145" i="7"/>
  <c r="AD149" i="7"/>
  <c r="AD153" i="7" s="1"/>
  <c r="LG140" i="7"/>
  <c r="LF134" i="7"/>
  <c r="LG142" i="7"/>
  <c r="LG141" i="7"/>
  <c r="LG132" i="7"/>
  <c r="LG130" i="7"/>
  <c r="LG145" i="7"/>
  <c r="LG58" i="7"/>
  <c r="LG55" i="7"/>
  <c r="LG43" i="7"/>
  <c r="LG39" i="7"/>
  <c r="LG34" i="7"/>
  <c r="LG32" i="7"/>
  <c r="LG30" i="7"/>
  <c r="LG147" i="7"/>
  <c r="LG46" i="7"/>
  <c r="LG49" i="7"/>
  <c r="LF15" i="7"/>
  <c r="LG16" i="7"/>
  <c r="LG18" i="7"/>
  <c r="LG19" i="7"/>
  <c r="LG17" i="7"/>
  <c r="LG21" i="7"/>
  <c r="LG20" i="7"/>
  <c r="LG22" i="7"/>
  <c r="LG23" i="7"/>
  <c r="LG24" i="7"/>
  <c r="LG25" i="7"/>
  <c r="LG13" i="7"/>
  <c r="LH9" i="7"/>
  <c r="LH10" i="7" s="1"/>
  <c r="LH153" i="7" s="1"/>
  <c r="LG1" i="7"/>
  <c r="LG8" i="7"/>
  <c r="U77" i="1" l="1"/>
  <c r="U60" i="1"/>
  <c r="X60" i="1"/>
  <c r="W60" i="1"/>
  <c r="U54" i="1"/>
  <c r="U58" i="1" s="1"/>
  <c r="U64" i="1"/>
  <c r="AB161" i="7"/>
  <c r="AC166" i="7" s="1"/>
  <c r="LH172" i="7"/>
  <c r="LH166" i="7"/>
  <c r="LH170" i="7"/>
  <c r="V168" i="7"/>
  <c r="V172" i="7" s="1"/>
  <c r="LH157" i="7"/>
  <c r="V60" i="1" s="1"/>
  <c r="LH151" i="7"/>
  <c r="AC155" i="7"/>
  <c r="AC159" i="7" s="1"/>
  <c r="LG155" i="7"/>
  <c r="LG159" i="7" s="1"/>
  <c r="AF145" i="7"/>
  <c r="AE149" i="7"/>
  <c r="AE153" i="7" s="1"/>
  <c r="LH149" i="7"/>
  <c r="LH140" i="7"/>
  <c r="LG134" i="7"/>
  <c r="LH141" i="7"/>
  <c r="LH142" i="7"/>
  <c r="LH132" i="7"/>
  <c r="LH130" i="7"/>
  <c r="LH145" i="7"/>
  <c r="LH58" i="7"/>
  <c r="LH55" i="7"/>
  <c r="LH43" i="7"/>
  <c r="LH39" i="7"/>
  <c r="LH34" i="7"/>
  <c r="LH32" i="7"/>
  <c r="LH30" i="7"/>
  <c r="X54" i="1"/>
  <c r="W54" i="1"/>
  <c r="LH147" i="7"/>
  <c r="LH46" i="7"/>
  <c r="LH49" i="7"/>
  <c r="LH16" i="7"/>
  <c r="LH20" i="7"/>
  <c r="LH17" i="7"/>
  <c r="LH18" i="7"/>
  <c r="LH19" i="7"/>
  <c r="LH21" i="7"/>
  <c r="LH22" i="7"/>
  <c r="LH23" i="7"/>
  <c r="LH24" i="7"/>
  <c r="LH25" i="7"/>
  <c r="LG15" i="7"/>
  <c r="LH13" i="7"/>
  <c r="LH8" i="7"/>
  <c r="LH1" i="7"/>
  <c r="W168" i="7" l="1"/>
  <c r="W172" i="7" s="1"/>
  <c r="U62" i="1"/>
  <c r="U66" i="1" s="1"/>
  <c r="U85" i="1"/>
  <c r="U87" i="1" s="1"/>
  <c r="U106" i="1"/>
  <c r="AC161" i="7"/>
  <c r="AD166" i="7" s="1"/>
  <c r="V170" i="7"/>
  <c r="U170" i="7"/>
  <c r="LH155" i="7"/>
  <c r="LH159" i="7" s="1"/>
  <c r="AD155" i="7"/>
  <c r="AD159" i="7" s="1"/>
  <c r="R151" i="7"/>
  <c r="AG145" i="7"/>
  <c r="AF149" i="7"/>
  <c r="AF153" i="7" s="1"/>
  <c r="LH134" i="7"/>
  <c r="R132" i="7"/>
  <c r="R134" i="7"/>
  <c r="R130" i="7"/>
  <c r="R39" i="7"/>
  <c r="R52" i="7"/>
  <c r="R55" i="7"/>
  <c r="R32" i="7"/>
  <c r="R27" i="7"/>
  <c r="R30" i="7"/>
  <c r="V54" i="1"/>
  <c r="R58" i="7"/>
  <c r="R49" i="7"/>
  <c r="R46" i="7"/>
  <c r="R43" i="7"/>
  <c r="R34" i="7"/>
  <c r="R15" i="7"/>
  <c r="LH15" i="7"/>
  <c r="R147" i="7"/>
  <c r="X168" i="7" l="1"/>
  <c r="X172" i="7" s="1"/>
  <c r="R54" i="1"/>
  <c r="AD161" i="7"/>
  <c r="AE166" i="7" s="1"/>
  <c r="W170" i="7"/>
  <c r="AE155" i="7"/>
  <c r="AE159" i="7" s="1"/>
  <c r="AE161" i="7" s="1"/>
  <c r="AH145" i="7"/>
  <c r="AG149" i="7"/>
  <c r="AG153" i="7" s="1"/>
  <c r="Y168" i="7" l="1"/>
  <c r="Y172" i="7" s="1"/>
  <c r="X170" i="7"/>
  <c r="AF166" i="7"/>
  <c r="V69" i="1" s="1"/>
  <c r="V101" i="1" s="1"/>
  <c r="AF155" i="7"/>
  <c r="AF159" i="7" s="1"/>
  <c r="AI145" i="7"/>
  <c r="AH149" i="7"/>
  <c r="AH153" i="7" s="1"/>
  <c r="Z168" i="7" l="1"/>
  <c r="AA168" i="7" s="1"/>
  <c r="AA172" i="7" s="1"/>
  <c r="AF161" i="7"/>
  <c r="AG166" i="7" s="1"/>
  <c r="Z172" i="7"/>
  <c r="Y170" i="7"/>
  <c r="AG155" i="7"/>
  <c r="AG159" i="7" s="1"/>
  <c r="AJ145" i="7"/>
  <c r="AI149" i="7"/>
  <c r="AI153" i="7" s="1"/>
  <c r="AG161" i="7" l="1"/>
  <c r="AH166" i="7" s="1"/>
  <c r="AB168" i="7"/>
  <c r="AC168" i="7" s="1"/>
  <c r="AC172" i="7" s="1"/>
  <c r="Z170" i="7"/>
  <c r="AH155" i="7"/>
  <c r="AH159" i="7" s="1"/>
  <c r="AH161" i="7" s="1"/>
  <c r="AK145" i="7"/>
  <c r="AJ149" i="7"/>
  <c r="AJ153" i="7" s="1"/>
  <c r="AA170" i="7" l="1"/>
  <c r="AB172" i="7"/>
  <c r="AD168" i="7"/>
  <c r="AD172" i="7" s="1"/>
  <c r="AB170" i="7"/>
  <c r="AI166" i="7"/>
  <c r="AI155" i="7"/>
  <c r="AI159" i="7" s="1"/>
  <c r="AL145" i="7"/>
  <c r="AK149" i="7"/>
  <c r="AK153" i="7" s="1"/>
  <c r="AI161" i="7" l="1"/>
  <c r="AJ166" i="7" s="1"/>
  <c r="AE168" i="7"/>
  <c r="AE172" i="7" s="1"/>
  <c r="AC170" i="7"/>
  <c r="AJ155" i="7"/>
  <c r="AJ159" i="7" s="1"/>
  <c r="AJ161" i="7" s="1"/>
  <c r="AM145" i="7"/>
  <c r="AL149" i="7"/>
  <c r="AL153" i="7" s="1"/>
  <c r="AD170" i="7" l="1"/>
  <c r="AF168" i="7"/>
  <c r="AF172" i="7" s="1"/>
  <c r="AK166" i="7"/>
  <c r="AK155" i="7"/>
  <c r="AK159" i="7" s="1"/>
  <c r="AN145" i="7"/>
  <c r="AM149" i="7"/>
  <c r="AM153" i="7" s="1"/>
  <c r="AK161" i="7" l="1"/>
  <c r="AL166" i="7" s="1"/>
  <c r="AG168" i="7"/>
  <c r="AE170" i="7"/>
  <c r="AL155" i="7"/>
  <c r="AL159" i="7" s="1"/>
  <c r="AL161" i="7" s="1"/>
  <c r="AO145" i="7"/>
  <c r="AN149" i="7"/>
  <c r="AN153" i="7" s="1"/>
  <c r="AG172" i="7" l="1"/>
  <c r="AF170" i="7"/>
  <c r="AH168" i="7"/>
  <c r="AH172" i="7" s="1"/>
  <c r="AM166" i="7"/>
  <c r="AM155" i="7"/>
  <c r="AM159" i="7" s="1"/>
  <c r="AP145" i="7"/>
  <c r="AO149" i="7"/>
  <c r="AO153" i="7" s="1"/>
  <c r="AI168" i="7" l="1"/>
  <c r="AM161" i="7"/>
  <c r="AN166" i="7" s="1"/>
  <c r="AG170" i="7"/>
  <c r="AN155" i="7"/>
  <c r="AN159" i="7" s="1"/>
  <c r="AN161" i="7" s="1"/>
  <c r="AQ145" i="7"/>
  <c r="AP149" i="7"/>
  <c r="AP153" i="7" s="1"/>
  <c r="AI172" i="7" l="1"/>
  <c r="AJ168" i="7"/>
  <c r="AK168" i="7" s="1"/>
  <c r="AJ170" i="7" s="1"/>
  <c r="AH170" i="7"/>
  <c r="AO166" i="7"/>
  <c r="AO155" i="7"/>
  <c r="AO159" i="7" s="1"/>
  <c r="AO161" i="7" s="1"/>
  <c r="AR145" i="7"/>
  <c r="AQ149" i="7"/>
  <c r="AQ153" i="7" s="1"/>
  <c r="AI170" i="7" l="1"/>
  <c r="AJ172" i="7"/>
  <c r="AL168" i="7"/>
  <c r="AK172" i="7"/>
  <c r="AP166" i="7"/>
  <c r="AP155" i="7"/>
  <c r="AP159" i="7" s="1"/>
  <c r="AP161" i="7" s="1"/>
  <c r="AS145" i="7"/>
  <c r="AR149" i="7"/>
  <c r="AR153" i="7" s="1"/>
  <c r="AL172" i="7" l="1"/>
  <c r="AM168" i="7"/>
  <c r="AK170" i="7"/>
  <c r="AQ166" i="7"/>
  <c r="AQ155" i="7"/>
  <c r="AQ159" i="7" s="1"/>
  <c r="AQ161" i="7" s="1"/>
  <c r="AT145" i="7"/>
  <c r="AS149" i="7"/>
  <c r="AS153" i="7" s="1"/>
  <c r="AM172" i="7" l="1"/>
  <c r="AL170" i="7"/>
  <c r="AN168" i="7"/>
  <c r="AR166" i="7"/>
  <c r="AR155" i="7"/>
  <c r="AR159" i="7" s="1"/>
  <c r="AR161" i="7" s="1"/>
  <c r="AU145" i="7"/>
  <c r="AT149" i="7"/>
  <c r="AT153" i="7" s="1"/>
  <c r="W163" i="7"/>
  <c r="AN172" i="7" l="1"/>
  <c r="AM170" i="7"/>
  <c r="AO168" i="7"/>
  <c r="AS166" i="7"/>
  <c r="AS155" i="7"/>
  <c r="AS159" i="7" s="1"/>
  <c r="AV145" i="7"/>
  <c r="AU149" i="7"/>
  <c r="AU153" i="7" s="1"/>
  <c r="AS161" i="7" l="1"/>
  <c r="AT166" i="7" s="1"/>
  <c r="AO172" i="7"/>
  <c r="AN170" i="7"/>
  <c r="AP168" i="7"/>
  <c r="AO170" i="7" s="1"/>
  <c r="AT155" i="7"/>
  <c r="AT159" i="7" s="1"/>
  <c r="AT161" i="7" s="1"/>
  <c r="AW145" i="7"/>
  <c r="AV149" i="7"/>
  <c r="AV153" i="7" s="1"/>
  <c r="AP172" i="7" l="1"/>
  <c r="AQ168" i="7"/>
  <c r="AU166" i="7"/>
  <c r="AU155" i="7"/>
  <c r="AU159" i="7" s="1"/>
  <c r="AX145" i="7"/>
  <c r="AW149" i="7"/>
  <c r="AW153" i="7" s="1"/>
  <c r="X163" i="7"/>
  <c r="AU161" i="7" l="1"/>
  <c r="AV166" i="7" s="1"/>
  <c r="AQ172" i="7"/>
  <c r="AP170" i="7"/>
  <c r="AR168" i="7"/>
  <c r="AV155" i="7"/>
  <c r="AV159" i="7" s="1"/>
  <c r="AV161" i="7" s="1"/>
  <c r="AY145" i="7"/>
  <c r="AX149" i="7"/>
  <c r="AX153" i="7" s="1"/>
  <c r="AR172" i="7" l="1"/>
  <c r="AS168" i="7"/>
  <c r="AQ170" i="7"/>
  <c r="AW166" i="7"/>
  <c r="AW155" i="7"/>
  <c r="AW159" i="7" s="1"/>
  <c r="AZ145" i="7"/>
  <c r="AY149" i="7"/>
  <c r="AY153" i="7" s="1"/>
  <c r="AW161" i="7" l="1"/>
  <c r="AX166" i="7" s="1"/>
  <c r="AS172" i="7"/>
  <c r="AT168" i="7"/>
  <c r="AR170" i="7"/>
  <c r="AX155" i="7"/>
  <c r="AX159" i="7" s="1"/>
  <c r="AX161" i="7" s="1"/>
  <c r="BA145" i="7"/>
  <c r="AZ149" i="7"/>
  <c r="AZ153" i="7" s="1"/>
  <c r="AT172" i="7" l="1"/>
  <c r="AS170" i="7"/>
  <c r="AU168" i="7"/>
  <c r="AY166" i="7"/>
  <c r="AY155" i="7"/>
  <c r="AY159" i="7" s="1"/>
  <c r="BB145" i="7"/>
  <c r="BA149" i="7"/>
  <c r="BA153" i="7" s="1"/>
  <c r="Y163" i="7"/>
  <c r="AY161" i="7" l="1"/>
  <c r="AZ166" i="7" s="1"/>
  <c r="AU172" i="7"/>
  <c r="AT170" i="7"/>
  <c r="AV168" i="7"/>
  <c r="AZ155" i="7"/>
  <c r="AZ159" i="7" s="1"/>
  <c r="AZ161" i="7" s="1"/>
  <c r="BC145" i="7"/>
  <c r="BB149" i="7"/>
  <c r="BB153" i="7" s="1"/>
  <c r="AV172" i="7" l="1"/>
  <c r="AW168" i="7"/>
  <c r="AU170" i="7"/>
  <c r="BA166" i="7"/>
  <c r="BA155" i="7"/>
  <c r="BA159" i="7" s="1"/>
  <c r="BA161" i="7" s="1"/>
  <c r="BD145" i="7"/>
  <c r="BC149" i="7"/>
  <c r="BC153" i="7" s="1"/>
  <c r="AW172" i="7" l="1"/>
  <c r="AX168" i="7"/>
  <c r="AV170" i="7"/>
  <c r="BB166" i="7"/>
  <c r="BB155" i="7"/>
  <c r="BB159" i="7" s="1"/>
  <c r="BB161" i="7" s="1"/>
  <c r="BD149" i="7"/>
  <c r="BD153" i="7" s="1"/>
  <c r="R145" i="7"/>
  <c r="Z163" i="7"/>
  <c r="AX172" i="7" l="1"/>
  <c r="AY168" i="7"/>
  <c r="AW170" i="7"/>
  <c r="BC166" i="7"/>
  <c r="BC155" i="7"/>
  <c r="BC159" i="7" s="1"/>
  <c r="BC161" i="7" s="1"/>
  <c r="R149" i="7"/>
  <c r="AY172" i="7" l="1"/>
  <c r="AX170" i="7"/>
  <c r="AZ168" i="7"/>
  <c r="BD166" i="7"/>
  <c r="R157" i="7"/>
  <c r="BD155" i="7"/>
  <c r="R166" i="7" l="1"/>
  <c r="W69" i="1"/>
  <c r="W101" i="1" s="1"/>
  <c r="X69" i="1"/>
  <c r="X101" i="1" s="1"/>
  <c r="R60" i="1"/>
  <c r="AZ172" i="7"/>
  <c r="AY170" i="7"/>
  <c r="BA168" i="7"/>
  <c r="R155" i="7"/>
  <c r="BD159" i="7"/>
  <c r="R101" i="1" l="1"/>
  <c r="FK161" i="7"/>
  <c r="FK163" i="7" s="1"/>
  <c r="DO161" i="7"/>
  <c r="GR161" i="7"/>
  <c r="DM161" i="7"/>
  <c r="DM163" i="7" s="1"/>
  <c r="BT161" i="7"/>
  <c r="BT163" i="7" s="1"/>
  <c r="II161" i="7"/>
  <c r="II163" i="7" s="1"/>
  <c r="CL161" i="7"/>
  <c r="CL163" i="7" s="1"/>
  <c r="FF161" i="7"/>
  <c r="FF163" i="7" s="1"/>
  <c r="HL161" i="7"/>
  <c r="HL163" i="7" s="1"/>
  <c r="IC161" i="7"/>
  <c r="BD161" i="7"/>
  <c r="KJ161" i="7"/>
  <c r="KJ163" i="7" s="1"/>
  <c r="KL161" i="7"/>
  <c r="KL163" i="7" s="1"/>
  <c r="EJ161" i="7"/>
  <c r="EJ163" i="7" s="1"/>
  <c r="GU161" i="7"/>
  <c r="GU163" i="7" s="1"/>
  <c r="BW161" i="7"/>
  <c r="BW163" i="7" s="1"/>
  <c r="KN161" i="7"/>
  <c r="KN163" i="7" s="1"/>
  <c r="HF161" i="7"/>
  <c r="BX161" i="7"/>
  <c r="BX163" i="7" s="1"/>
  <c r="FA161" i="7"/>
  <c r="FA163" i="7" s="1"/>
  <c r="BR161" i="7"/>
  <c r="BR163" i="7" s="1"/>
  <c r="DB161" i="7"/>
  <c r="DB163" i="7" s="1"/>
  <c r="BF161" i="7"/>
  <c r="BF163" i="7" s="1"/>
  <c r="EQ161" i="7"/>
  <c r="EQ163" i="7" s="1"/>
  <c r="CV161" i="7"/>
  <c r="CV163" i="7" s="1"/>
  <c r="DD161" i="7"/>
  <c r="IH161" i="7"/>
  <c r="IH163" i="7" s="1"/>
  <c r="DK161" i="7"/>
  <c r="DK163" i="7" s="1"/>
  <c r="EB161" i="7"/>
  <c r="EB163" i="7" s="1"/>
  <c r="EO161" i="7"/>
  <c r="EO163" i="7" s="1"/>
  <c r="CN161" i="7"/>
  <c r="CN163" i="7" s="1"/>
  <c r="BU161" i="7"/>
  <c r="BU163" i="7" s="1"/>
  <c r="JN161" i="7"/>
  <c r="JN163" i="7" s="1"/>
  <c r="BN161" i="7"/>
  <c r="BN163" i="7" s="1"/>
  <c r="CI161" i="7"/>
  <c r="KV161" i="7"/>
  <c r="KV163" i="7" s="1"/>
  <c r="HD161" i="7"/>
  <c r="HD163" i="7" s="1"/>
  <c r="GJ161" i="7"/>
  <c r="GJ163" i="7" s="1"/>
  <c r="IK161" i="7"/>
  <c r="IK163" i="7" s="1"/>
  <c r="BE161" i="7"/>
  <c r="BE163" i="7" s="1"/>
  <c r="DA161" i="7"/>
  <c r="DA163" i="7" s="1"/>
  <c r="BM161" i="7"/>
  <c r="BM163" i="7" s="1"/>
  <c r="KM161" i="7"/>
  <c r="KM163" i="7" s="1"/>
  <c r="ED161" i="7"/>
  <c r="ED163" i="7" s="1"/>
  <c r="JF161" i="7"/>
  <c r="JF163" i="7" s="1"/>
  <c r="HJ161" i="7"/>
  <c r="HJ163" i="7" s="1"/>
  <c r="JX161" i="7"/>
  <c r="JX163" i="7" s="1"/>
  <c r="FH161" i="7"/>
  <c r="FH163" i="7" s="1"/>
  <c r="KH161" i="7"/>
  <c r="KH163" i="7" s="1"/>
  <c r="CH161" i="7"/>
  <c r="CH163" i="7" s="1"/>
  <c r="FR161" i="7"/>
  <c r="DC161" i="7"/>
  <c r="DC163" i="7" s="1"/>
  <c r="EU161" i="7"/>
  <c r="EU163" i="7" s="1"/>
  <c r="GQ161" i="7"/>
  <c r="GQ163" i="7" s="1"/>
  <c r="JT161" i="7"/>
  <c r="JT163" i="7" s="1"/>
  <c r="GC161" i="7"/>
  <c r="GC163" i="7" s="1"/>
  <c r="JG161" i="7"/>
  <c r="JG163" i="7" s="1"/>
  <c r="JP161" i="7"/>
  <c r="JP163" i="7" s="1"/>
  <c r="JA161" i="7"/>
  <c r="JA163" i="7" s="1"/>
  <c r="IF161" i="7"/>
  <c r="IF163" i="7" s="1"/>
  <c r="HX161" i="7"/>
  <c r="HX163" i="7" s="1"/>
  <c r="GI161" i="7"/>
  <c r="GI163" i="7" s="1"/>
  <c r="DP161" i="7"/>
  <c r="DP163" i="7" s="1"/>
  <c r="KE161" i="7"/>
  <c r="KE163" i="7" s="1"/>
  <c r="FG161" i="7"/>
  <c r="FG163" i="7" s="1"/>
  <c r="JS161" i="7"/>
  <c r="DV161" i="7"/>
  <c r="DV163" i="7" s="1"/>
  <c r="EV161" i="7"/>
  <c r="EV163" i="7" s="1"/>
  <c r="GD161" i="7"/>
  <c r="GD163" i="7" s="1"/>
  <c r="IW161" i="7"/>
  <c r="IW163" i="7" s="1"/>
  <c r="EC161" i="7"/>
  <c r="EC163" i="7" s="1"/>
  <c r="FE161" i="7"/>
  <c r="FE163" i="7" s="1"/>
  <c r="KK161" i="7"/>
  <c r="KK163" i="7" s="1"/>
  <c r="BP161" i="7"/>
  <c r="BP163" i="7" s="1"/>
  <c r="KD161" i="7"/>
  <c r="EL161" i="7"/>
  <c r="EL163" i="7" s="1"/>
  <c r="GN161" i="7"/>
  <c r="GN163" i="7" s="1"/>
  <c r="GS161" i="7"/>
  <c r="GS163" i="7" s="1"/>
  <c r="JJ161" i="7"/>
  <c r="JJ163" i="7" s="1"/>
  <c r="IL161" i="7"/>
  <c r="IL163" i="7" s="1"/>
  <c r="JL161" i="7"/>
  <c r="JL163" i="7" s="1"/>
  <c r="BI161" i="7"/>
  <c r="BI163" i="7" s="1"/>
  <c r="DL161" i="7"/>
  <c r="DL163" i="7" s="1"/>
  <c r="LC161" i="7"/>
  <c r="ET161" i="7"/>
  <c r="ET163" i="7" s="1"/>
  <c r="ES161" i="7"/>
  <c r="ES163" i="7" s="1"/>
  <c r="CO161" i="7"/>
  <c r="CO163" i="7" s="1"/>
  <c r="FD161" i="7"/>
  <c r="FD163" i="7" s="1"/>
  <c r="GT161" i="7"/>
  <c r="GT163" i="7" s="1"/>
  <c r="DI161" i="7"/>
  <c r="DI163" i="7" s="1"/>
  <c r="FW161" i="7"/>
  <c r="FW163" i="7" s="1"/>
  <c r="EI161" i="7"/>
  <c r="EI163" i="7" s="1"/>
  <c r="GL161" i="7"/>
  <c r="GL163" i="7" s="1"/>
  <c r="CX161" i="7"/>
  <c r="CX163" i="7" s="1"/>
  <c r="GA161" i="7"/>
  <c r="GA163" i="7" s="1"/>
  <c r="FN161" i="7"/>
  <c r="FN163" i="7" s="1"/>
  <c r="DN161" i="7"/>
  <c r="DN163" i="7" s="1"/>
  <c r="BL161" i="7"/>
  <c r="BL163" i="7" s="1"/>
  <c r="IE161" i="7"/>
  <c r="IE163" i="7" s="1"/>
  <c r="JH161" i="7"/>
  <c r="JH163" i="7" s="1"/>
  <c r="BZ161" i="7"/>
  <c r="BZ163" i="7" s="1"/>
  <c r="BV161" i="7"/>
  <c r="BV163" i="7" s="1"/>
  <c r="IG161" i="7"/>
  <c r="IG163" i="7" s="1"/>
  <c r="JW161" i="7"/>
  <c r="JW163" i="7" s="1"/>
  <c r="KG161" i="7"/>
  <c r="KG163" i="7" s="1"/>
  <c r="KR161" i="7"/>
  <c r="KR163" i="7" s="1"/>
  <c r="HU161" i="7"/>
  <c r="HU163" i="7" s="1"/>
  <c r="IV161" i="7"/>
  <c r="IV163" i="7" s="1"/>
  <c r="HV161" i="7"/>
  <c r="HV163" i="7" s="1"/>
  <c r="FT161" i="7"/>
  <c r="FT163" i="7" s="1"/>
  <c r="DH161" i="7"/>
  <c r="DH163" i="7" s="1"/>
  <c r="KP161" i="7"/>
  <c r="KP163" i="7" s="1"/>
  <c r="FL161" i="7"/>
  <c r="FL163" i="7" s="1"/>
  <c r="EY161" i="7"/>
  <c r="EY163" i="7" s="1"/>
  <c r="KY161" i="7"/>
  <c r="KY163" i="7" s="1"/>
  <c r="CK161" i="7"/>
  <c r="CK163" i="7" s="1"/>
  <c r="CC161" i="7"/>
  <c r="CC163" i="7" s="1"/>
  <c r="HQ161" i="7"/>
  <c r="HQ163" i="7" s="1"/>
  <c r="FV161" i="7"/>
  <c r="FV163" i="7" s="1"/>
  <c r="EX161" i="7"/>
  <c r="EX163" i="7" s="1"/>
  <c r="ID161" i="7"/>
  <c r="ID163" i="7" s="1"/>
  <c r="JQ161" i="7"/>
  <c r="JQ163" i="7" s="1"/>
  <c r="FO161" i="7"/>
  <c r="FO163" i="7" s="1"/>
  <c r="KW161" i="7"/>
  <c r="KW163" i="7" s="1"/>
  <c r="DG161" i="7"/>
  <c r="DG163" i="7" s="1"/>
  <c r="IQ161" i="7"/>
  <c r="IQ163" i="7" s="1"/>
  <c r="JV161" i="7"/>
  <c r="JV163" i="7" s="1"/>
  <c r="BO161" i="7"/>
  <c r="BO163" i="7" s="1"/>
  <c r="GY161" i="7"/>
  <c r="GY163" i="7" s="1"/>
  <c r="BY161" i="7"/>
  <c r="BY163" i="7" s="1"/>
  <c r="HI161" i="7"/>
  <c r="HI163" i="7" s="1"/>
  <c r="KT161" i="7"/>
  <c r="KT163" i="7" s="1"/>
  <c r="CW161" i="7"/>
  <c r="CW163" i="7" s="1"/>
  <c r="DX161" i="7"/>
  <c r="DX163" i="7" s="1"/>
  <c r="IO161" i="7"/>
  <c r="IO163" i="7" s="1"/>
  <c r="JR161" i="7"/>
  <c r="JR163" i="7" s="1"/>
  <c r="FJ161" i="7"/>
  <c r="FJ163" i="7" s="1"/>
  <c r="HC161" i="7"/>
  <c r="HC163" i="7" s="1"/>
  <c r="IU161" i="7"/>
  <c r="IU163" i="7" s="1"/>
  <c r="DJ161" i="7"/>
  <c r="DJ163" i="7" s="1"/>
  <c r="DR161" i="7"/>
  <c r="DR163" i="7" s="1"/>
  <c r="IY161" i="7"/>
  <c r="IY163" i="7" s="1"/>
  <c r="BG161" i="7"/>
  <c r="BG163" i="7" s="1"/>
  <c r="ER161" i="7"/>
  <c r="ER163" i="7" s="1"/>
  <c r="HB161" i="7"/>
  <c r="HB163" i="7" s="1"/>
  <c r="EF161" i="7"/>
  <c r="EF163" i="7" s="1"/>
  <c r="CM161" i="7"/>
  <c r="CM163" i="7" s="1"/>
  <c r="JB161" i="7"/>
  <c r="JB163" i="7" s="1"/>
  <c r="DY161" i="7"/>
  <c r="DY163" i="7" s="1"/>
  <c r="LA161" i="7"/>
  <c r="LA163" i="7" s="1"/>
  <c r="IR161" i="7"/>
  <c r="IR163" i="7" s="1"/>
  <c r="KB161" i="7"/>
  <c r="KB163" i="7" s="1"/>
  <c r="EP161" i="7"/>
  <c r="EP163" i="7" s="1"/>
  <c r="LG161" i="7"/>
  <c r="LG163" i="7" s="1"/>
  <c r="JD161" i="7"/>
  <c r="JD163" i="7" s="1"/>
  <c r="FY161" i="7"/>
  <c r="FY163" i="7" s="1"/>
  <c r="HA161" i="7"/>
  <c r="HA163" i="7" s="1"/>
  <c r="DF161" i="7"/>
  <c r="DF163" i="7" s="1"/>
  <c r="DQ161" i="7"/>
  <c r="DQ163" i="7" s="1"/>
  <c r="FM161" i="7"/>
  <c r="FM163" i="7" s="1"/>
  <c r="FU161" i="7"/>
  <c r="FU163" i="7" s="1"/>
  <c r="DW161" i="7"/>
  <c r="DW163" i="7" s="1"/>
  <c r="FB161" i="7"/>
  <c r="FB163" i="7" s="1"/>
  <c r="IN161" i="7"/>
  <c r="IN163" i="7" s="1"/>
  <c r="IS161" i="7"/>
  <c r="IS163" i="7" s="1"/>
  <c r="KZ161" i="7"/>
  <c r="KZ163" i="7" s="1"/>
  <c r="IZ161" i="7"/>
  <c r="IZ163" i="7" s="1"/>
  <c r="BH161" i="7"/>
  <c r="BH163" i="7" s="1"/>
  <c r="HS161" i="7"/>
  <c r="HS163" i="7" s="1"/>
  <c r="JK161" i="7"/>
  <c r="JK163" i="7" s="1"/>
  <c r="GB161" i="7"/>
  <c r="GB163" i="7" s="1"/>
  <c r="FZ161" i="7"/>
  <c r="FZ163" i="7" s="1"/>
  <c r="GZ161" i="7"/>
  <c r="GZ163" i="7" s="1"/>
  <c r="HY161" i="7"/>
  <c r="HY163" i="7" s="1"/>
  <c r="JO161" i="7"/>
  <c r="JO163" i="7" s="1"/>
  <c r="BQ161" i="7"/>
  <c r="BQ163" i="7" s="1"/>
  <c r="LE161" i="7"/>
  <c r="LE163" i="7" s="1"/>
  <c r="DT161" i="7"/>
  <c r="DT163" i="7" s="1"/>
  <c r="EG161" i="7"/>
  <c r="EG163" i="7" s="1"/>
  <c r="HR161" i="7"/>
  <c r="HR163" i="7" s="1"/>
  <c r="KA161" i="7"/>
  <c r="KA163" i="7" s="1"/>
  <c r="GE161" i="7"/>
  <c r="GE163" i="7" s="1"/>
  <c r="CB161" i="7"/>
  <c r="CB163" i="7" s="1"/>
  <c r="DZ161" i="7"/>
  <c r="DZ163" i="7" s="1"/>
  <c r="FP161" i="7"/>
  <c r="FP163" i="7" s="1"/>
  <c r="GM161" i="7"/>
  <c r="GM163" i="7" s="1"/>
  <c r="FX161" i="7"/>
  <c r="FX163" i="7" s="1"/>
  <c r="KO161" i="7"/>
  <c r="KO163" i="7" s="1"/>
  <c r="HE161" i="7"/>
  <c r="HE163" i="7" s="1"/>
  <c r="CG161" i="7"/>
  <c r="CG163" i="7" s="1"/>
  <c r="CF161" i="7"/>
  <c r="CF163" i="7" s="1"/>
  <c r="CR161" i="7"/>
  <c r="CR163" i="7" s="1"/>
  <c r="JI161" i="7"/>
  <c r="JI163" i="7" s="1"/>
  <c r="CJ161" i="7"/>
  <c r="CJ163" i="7" s="1"/>
  <c r="LF161" i="7"/>
  <c r="LF163" i="7" s="1"/>
  <c r="EM161" i="7"/>
  <c r="EM163" i="7" s="1"/>
  <c r="DU161" i="7"/>
  <c r="DU163" i="7" s="1"/>
  <c r="IX161" i="7"/>
  <c r="IX163" i="7" s="1"/>
  <c r="CU161" i="7"/>
  <c r="CU163" i="7" s="1"/>
  <c r="IM161" i="7"/>
  <c r="IM163" i="7" s="1"/>
  <c r="EZ161" i="7"/>
  <c r="EZ163" i="7" s="1"/>
  <c r="LB161" i="7"/>
  <c r="LB163" i="7" s="1"/>
  <c r="GG161" i="7"/>
  <c r="GG163" i="7" s="1"/>
  <c r="CP161" i="7"/>
  <c r="CP163" i="7" s="1"/>
  <c r="FS161" i="7"/>
  <c r="FS163" i="7" s="1"/>
  <c r="CS161" i="7"/>
  <c r="CS163" i="7" s="1"/>
  <c r="EH161" i="7"/>
  <c r="EH163" i="7" s="1"/>
  <c r="KS161" i="7"/>
  <c r="KS163" i="7" s="1"/>
  <c r="BJ161" i="7"/>
  <c r="BJ163" i="7" s="1"/>
  <c r="DS161" i="7"/>
  <c r="DS163" i="7" s="1"/>
  <c r="HZ161" i="7"/>
  <c r="HZ163" i="7" s="1"/>
  <c r="JZ161" i="7"/>
  <c r="JZ163" i="7" s="1"/>
  <c r="GK161" i="7"/>
  <c r="GK163" i="7" s="1"/>
  <c r="CZ161" i="7"/>
  <c r="CZ163" i="7" s="1"/>
  <c r="CA161" i="7"/>
  <c r="CA163" i="7" s="1"/>
  <c r="IJ161" i="7"/>
  <c r="IJ163" i="7" s="1"/>
  <c r="GP161" i="7"/>
  <c r="GP163" i="7" s="1"/>
  <c r="JU161" i="7"/>
  <c r="JU163" i="7" s="1"/>
  <c r="EW161" i="7"/>
  <c r="EW163" i="7" s="1"/>
  <c r="GX161" i="7"/>
  <c r="GX163" i="7" s="1"/>
  <c r="HK161" i="7"/>
  <c r="HK163" i="7" s="1"/>
  <c r="EK161" i="7"/>
  <c r="EK163" i="7" s="1"/>
  <c r="JM161" i="7"/>
  <c r="JM163" i="7" s="1"/>
  <c r="HW161" i="7"/>
  <c r="HW163" i="7" s="1"/>
  <c r="KC161" i="7"/>
  <c r="KC163" i="7" s="1"/>
  <c r="EA161" i="7"/>
  <c r="EA163" i="7" s="1"/>
  <c r="BS161" i="7"/>
  <c r="BS163" i="7" s="1"/>
  <c r="JY161" i="7"/>
  <c r="JY163" i="7" s="1"/>
  <c r="GH161" i="7"/>
  <c r="GH163" i="7" s="1"/>
  <c r="LD161" i="7"/>
  <c r="LD163" i="7" s="1"/>
  <c r="HT161" i="7"/>
  <c r="HT163" i="7" s="1"/>
  <c r="FQ161" i="7"/>
  <c r="FQ163" i="7" s="1"/>
  <c r="HP161" i="7"/>
  <c r="HP163" i="7" s="1"/>
  <c r="HN161" i="7"/>
  <c r="HN163" i="7" s="1"/>
  <c r="CD161" i="7"/>
  <c r="CD163" i="7" s="1"/>
  <c r="BK161" i="7"/>
  <c r="BK163" i="7" s="1"/>
  <c r="CY161" i="7"/>
  <c r="CY163" i="7" s="1"/>
  <c r="CT161" i="7"/>
  <c r="CT163" i="7" s="1"/>
  <c r="GW161" i="7"/>
  <c r="GW163" i="7" s="1"/>
  <c r="EE161" i="7"/>
  <c r="EE163" i="7" s="1"/>
  <c r="KU161" i="7"/>
  <c r="KU163" i="7" s="1"/>
  <c r="KI161" i="7"/>
  <c r="KI163" i="7" s="1"/>
  <c r="IA161" i="7"/>
  <c r="IA163" i="7" s="1"/>
  <c r="IT161" i="7"/>
  <c r="IT163" i="7" s="1"/>
  <c r="IP161" i="7"/>
  <c r="IP163" i="7" s="1"/>
  <c r="KF161" i="7"/>
  <c r="KF163" i="7" s="1"/>
  <c r="GO161" i="7"/>
  <c r="GO163" i="7" s="1"/>
  <c r="CQ161" i="7"/>
  <c r="CQ163" i="7" s="1"/>
  <c r="HM161" i="7"/>
  <c r="HM163" i="7" s="1"/>
  <c r="EN161" i="7"/>
  <c r="EN163" i="7" s="1"/>
  <c r="KX161" i="7"/>
  <c r="KX163" i="7" s="1"/>
  <c r="CE161" i="7"/>
  <c r="CE163" i="7" s="1"/>
  <c r="LH161" i="7"/>
  <c r="LH163" i="7" s="1"/>
  <c r="KQ161" i="7"/>
  <c r="KQ163" i="7" s="1"/>
  <c r="GV161" i="7"/>
  <c r="GV163" i="7" s="1"/>
  <c r="FC161" i="7"/>
  <c r="FC163" i="7" s="1"/>
  <c r="FI161" i="7"/>
  <c r="FI163" i="7" s="1"/>
  <c r="GF161" i="7"/>
  <c r="GF163" i="7" s="1"/>
  <c r="JC161" i="7"/>
  <c r="JC163" i="7" s="1"/>
  <c r="HO161" i="7"/>
  <c r="HO163" i="7" s="1"/>
  <c r="HH161" i="7"/>
  <c r="HH163" i="7" s="1"/>
  <c r="HG161" i="7"/>
  <c r="HG163" i="7" s="1"/>
  <c r="DE161" i="7"/>
  <c r="DE163" i="7" s="1"/>
  <c r="JE161" i="7"/>
  <c r="JE163" i="7" s="1"/>
  <c r="IB161" i="7"/>
  <c r="IB163" i="7" s="1"/>
  <c r="BA172" i="7"/>
  <c r="BB168" i="7"/>
  <c r="BA170" i="7" s="1"/>
  <c r="AZ170" i="7"/>
  <c r="HF163" i="7"/>
  <c r="GR163" i="7"/>
  <c r="KD163" i="7"/>
  <c r="LC163" i="7"/>
  <c r="DD163" i="7"/>
  <c r="CI163" i="7"/>
  <c r="JS163" i="7"/>
  <c r="FR163" i="7"/>
  <c r="IC163" i="7"/>
  <c r="DO163" i="7"/>
  <c r="AA163" i="7"/>
  <c r="R103" i="1" l="1"/>
  <c r="BB172" i="7"/>
  <c r="BC168" i="7"/>
  <c r="BD168" i="7" s="1"/>
  <c r="R168" i="7" s="1"/>
  <c r="AB163" i="7"/>
  <c r="BE168" i="7" l="1"/>
  <c r="BF168" i="7" s="1"/>
  <c r="BG168" i="7" s="1"/>
  <c r="BD172" i="7"/>
  <c r="BC172" i="7"/>
  <c r="BC170" i="7"/>
  <c r="BB170" i="7"/>
  <c r="R172" i="7"/>
  <c r="AC163" i="7"/>
  <c r="BD170" i="7" l="1"/>
  <c r="BH168" i="7"/>
  <c r="BI168" i="7" s="1"/>
  <c r="BJ168" i="7" s="1"/>
  <c r="AD163" i="7"/>
  <c r="R80" i="1" l="1"/>
  <c r="R82" i="1" s="1"/>
  <c r="BK168" i="7"/>
  <c r="AE163" i="7"/>
  <c r="BL168" i="7" l="1"/>
  <c r="BM168" i="7" s="1"/>
  <c r="AF163" i="7"/>
  <c r="BN168" i="7" l="1"/>
  <c r="AG163" i="7"/>
  <c r="BO168" i="7" l="1"/>
  <c r="BP168" i="7" s="1"/>
  <c r="AH163" i="7"/>
  <c r="BQ168" i="7" l="1"/>
  <c r="AI163" i="7"/>
  <c r="BR168" i="7" l="1"/>
  <c r="AJ163" i="7"/>
  <c r="BS168" i="7" l="1"/>
  <c r="BT168" i="7" s="1"/>
  <c r="AK163" i="7"/>
  <c r="BU168" i="7" l="1"/>
  <c r="AL163" i="7"/>
  <c r="BV168" i="7" l="1"/>
  <c r="AM163" i="7"/>
  <c r="BW168" i="7" l="1"/>
  <c r="AN163" i="7"/>
  <c r="BX168" i="7" l="1"/>
  <c r="AO163" i="7"/>
  <c r="BY168" i="7" l="1"/>
  <c r="AP163" i="7"/>
  <c r="BZ168" i="7" l="1"/>
  <c r="AQ163" i="7"/>
  <c r="CA168" i="7" l="1"/>
  <c r="AR163" i="7"/>
  <c r="CB168" i="7" l="1"/>
  <c r="AS163" i="7"/>
  <c r="CC168" i="7" l="1"/>
  <c r="AT163" i="7"/>
  <c r="CD168" i="7" l="1"/>
  <c r="AU163" i="7"/>
  <c r="CE168" i="7" l="1"/>
  <c r="AV163" i="7"/>
  <c r="CF168" i="7" l="1"/>
  <c r="AW163" i="7"/>
  <c r="CG168" i="7" l="1"/>
  <c r="AX163" i="7"/>
  <c r="CH168" i="7" l="1"/>
  <c r="AY163" i="7"/>
  <c r="CI168" i="7" l="1"/>
  <c r="AZ163" i="7"/>
  <c r="CJ168" i="7" l="1"/>
  <c r="CK168" i="7" l="1"/>
  <c r="BA163" i="7"/>
  <c r="CL168" i="7" l="1"/>
  <c r="BB163" i="7"/>
  <c r="CM168" i="7" l="1"/>
  <c r="BC163" i="7"/>
  <c r="CN168" i="7" l="1"/>
  <c r="CO168" i="7" l="1"/>
  <c r="R69" i="1"/>
  <c r="R72" i="1" s="1"/>
  <c r="R75" i="1"/>
  <c r="R3" i="1" l="1"/>
  <c r="R4" i="1"/>
  <c r="CP168" i="7"/>
  <c r="V56" i="1"/>
  <c r="V58" i="1" s="1"/>
  <c r="V62" i="1" s="1"/>
  <c r="W56" i="1"/>
  <c r="W58" i="1" s="1"/>
  <c r="W62" i="1" s="1"/>
  <c r="X56" i="1"/>
  <c r="X58" i="1" s="1"/>
  <c r="X62" i="1" s="1"/>
  <c r="R153" i="7"/>
  <c r="R58" i="1" l="1"/>
  <c r="R56" i="1"/>
  <c r="CQ168" i="7"/>
  <c r="R159" i="7"/>
  <c r="CR168" i="7" l="1"/>
  <c r="V64" i="1"/>
  <c r="V66" i="1" s="1"/>
  <c r="W64" i="1"/>
  <c r="W66" i="1" s="1"/>
  <c r="X64" i="1"/>
  <c r="X66" i="1" s="1"/>
  <c r="R62" i="1"/>
  <c r="BD163" i="7"/>
  <c r="R161" i="7"/>
  <c r="CS168" i="7" l="1"/>
  <c r="R64" i="1"/>
  <c r="R163" i="7"/>
  <c r="CT168" i="7" l="1"/>
  <c r="R66" i="1"/>
  <c r="CU168" i="7" l="1"/>
  <c r="CV168" i="7" l="1"/>
  <c r="CW168" i="7" l="1"/>
  <c r="CX168" i="7" l="1"/>
  <c r="CY168" i="7" l="1"/>
  <c r="CZ168" i="7" l="1"/>
  <c r="DA168" i="7" l="1"/>
  <c r="DB168" i="7" l="1"/>
  <c r="DC168" i="7" l="1"/>
  <c r="DD168" i="7" l="1"/>
  <c r="DE168" i="7" l="1"/>
  <c r="DF168" i="7" l="1"/>
  <c r="DG168" i="7" l="1"/>
  <c r="DH168" i="7" l="1"/>
  <c r="DI168" i="7" l="1"/>
  <c r="DJ168" i="7" l="1"/>
  <c r="DK168" i="7" l="1"/>
  <c r="DL168" i="7" l="1"/>
  <c r="DM168" i="7" l="1"/>
  <c r="R9" i="7"/>
  <c r="B8" i="1" s="1"/>
  <c r="DN168" i="7" l="1"/>
  <c r="DO168" i="7" l="1"/>
  <c r="DP168" i="7" l="1"/>
  <c r="DQ168" i="7" l="1"/>
  <c r="DR168" i="7" l="1"/>
  <c r="DS168" i="7" l="1"/>
  <c r="DT168" i="7" l="1"/>
  <c r="DU168" i="7" l="1"/>
  <c r="DV168" i="7" l="1"/>
  <c r="DW168" i="7" l="1"/>
  <c r="DX168" i="7" l="1"/>
  <c r="DY168" i="7" l="1"/>
  <c r="DZ168" i="7" l="1"/>
  <c r="EA168" i="7" l="1"/>
  <c r="EB168" i="7" l="1"/>
  <c r="EC168" i="7" l="1"/>
  <c r="ED168" i="7" l="1"/>
  <c r="EE168" i="7" l="1"/>
  <c r="EF168" i="7" l="1"/>
  <c r="EG168" i="7" l="1"/>
  <c r="EH168" i="7" l="1"/>
  <c r="EI168" i="7" l="1"/>
  <c r="EJ168" i="7" l="1"/>
  <c r="EK168" i="7" l="1"/>
  <c r="EL168" i="7" l="1"/>
  <c r="EM168" i="7" l="1"/>
  <c r="EN168" i="7" l="1"/>
  <c r="EO168" i="7" l="1"/>
  <c r="EP168" i="7" l="1"/>
  <c r="EQ168" i="7" l="1"/>
  <c r="ER168" i="7" l="1"/>
  <c r="ES168" i="7" l="1"/>
  <c r="ET168" i="7" l="1"/>
  <c r="EU168" i="7" l="1"/>
  <c r="EV168" i="7" l="1"/>
  <c r="EW168" i="7" l="1"/>
  <c r="EX168" i="7" l="1"/>
  <c r="EY168" i="7" l="1"/>
  <c r="EZ168" i="7" l="1"/>
  <c r="FA168" i="7" l="1"/>
  <c r="FB168" i="7" l="1"/>
  <c r="FC168" i="7" l="1"/>
  <c r="FD168" i="7" l="1"/>
  <c r="FE168" i="7" l="1"/>
  <c r="FF168" i="7" l="1"/>
  <c r="FG168" i="7" l="1"/>
  <c r="FH168" i="7" l="1"/>
  <c r="FI168" i="7" l="1"/>
  <c r="FJ168" i="7" l="1"/>
  <c r="FK168" i="7" l="1"/>
  <c r="FL168" i="7" l="1"/>
  <c r="FM168" i="7" l="1"/>
  <c r="FN168" i="7" l="1"/>
  <c r="FO168" i="7" l="1"/>
  <c r="FP168" i="7" l="1"/>
  <c r="FQ168" i="7" l="1"/>
  <c r="FR168" i="7" l="1"/>
  <c r="FS168" i="7" l="1"/>
  <c r="FT168" i="7" l="1"/>
  <c r="FU168" i="7" l="1"/>
  <c r="FV168" i="7" l="1"/>
  <c r="FW168" i="7" l="1"/>
  <c r="FX168" i="7" l="1"/>
  <c r="FY168" i="7" l="1"/>
  <c r="FZ168" i="7" l="1"/>
  <c r="GA168" i="7" l="1"/>
  <c r="GB168" i="7" l="1"/>
  <c r="GC168" i="7" l="1"/>
  <c r="GD168" i="7" l="1"/>
  <c r="GE168" i="7" l="1"/>
  <c r="GF168" i="7" l="1"/>
  <c r="GG168" i="7" l="1"/>
  <c r="GH168" i="7" l="1"/>
  <c r="GI168" i="7" l="1"/>
  <c r="GJ168" i="7" l="1"/>
  <c r="GK168" i="7" l="1"/>
  <c r="GL168" i="7" l="1"/>
  <c r="GM168" i="7" l="1"/>
  <c r="GN168" i="7" l="1"/>
  <c r="GO168" i="7" l="1"/>
  <c r="GP168" i="7" l="1"/>
  <c r="GQ168" i="7" l="1"/>
  <c r="GR168" i="7" l="1"/>
  <c r="GS168" i="7" l="1"/>
  <c r="GT168" i="7" l="1"/>
  <c r="GU168" i="7" l="1"/>
  <c r="GV168" i="7" l="1"/>
  <c r="GW168" i="7" l="1"/>
  <c r="GX168" i="7" l="1"/>
  <c r="GY168" i="7" l="1"/>
  <c r="GZ168" i="7" l="1"/>
  <c r="HA168" i="7" l="1"/>
  <c r="HB168" i="7" l="1"/>
  <c r="HC168" i="7" l="1"/>
  <c r="HD168" i="7" l="1"/>
  <c r="HE168" i="7" l="1"/>
  <c r="HF168" i="7" l="1"/>
  <c r="HG168" i="7" l="1"/>
  <c r="HH168" i="7" l="1"/>
  <c r="HI168" i="7" l="1"/>
  <c r="HJ168" i="7" l="1"/>
  <c r="HK168" i="7" l="1"/>
  <c r="HL168" i="7" l="1"/>
  <c r="HM168" i="7" l="1"/>
  <c r="HN168" i="7" l="1"/>
  <c r="HO168" i="7" l="1"/>
  <c r="HP168" i="7" l="1"/>
  <c r="HQ168" i="7" l="1"/>
  <c r="HR168" i="7" l="1"/>
  <c r="HS168" i="7" l="1"/>
  <c r="HT168" i="7" l="1"/>
  <c r="HU168" i="7" l="1"/>
  <c r="HV168" i="7" l="1"/>
  <c r="HW168" i="7" l="1"/>
  <c r="HX168" i="7" l="1"/>
  <c r="HY168" i="7" l="1"/>
  <c r="HZ168" i="7" l="1"/>
  <c r="IA168" i="7" l="1"/>
  <c r="IB168" i="7" l="1"/>
  <c r="IC168" i="7" l="1"/>
  <c r="ID168" i="7" l="1"/>
  <c r="IE168" i="7" l="1"/>
  <c r="IF168" i="7" l="1"/>
  <c r="IG168" i="7" l="1"/>
  <c r="IH168" i="7" l="1"/>
  <c r="II168" i="7" l="1"/>
  <c r="IJ168" i="7" l="1"/>
  <c r="IK168" i="7" l="1"/>
  <c r="IL168" i="7" l="1"/>
  <c r="IM168" i="7" l="1"/>
  <c r="IN168" i="7" l="1"/>
  <c r="IO168" i="7" l="1"/>
  <c r="IP168" i="7" l="1"/>
  <c r="IQ168" i="7" l="1"/>
  <c r="IR168" i="7" l="1"/>
  <c r="IS168" i="7" l="1"/>
  <c r="IT168" i="7" l="1"/>
  <c r="IU168" i="7" l="1"/>
  <c r="IV168" i="7" l="1"/>
  <c r="IW168" i="7" l="1"/>
  <c r="IX168" i="7" l="1"/>
  <c r="IY168" i="7" l="1"/>
  <c r="IZ168" i="7" l="1"/>
  <c r="JA168" i="7" l="1"/>
  <c r="JB168" i="7" l="1"/>
  <c r="JC168" i="7" l="1"/>
  <c r="JD168" i="7" l="1"/>
  <c r="JE168" i="7" l="1"/>
  <c r="JF168" i="7" l="1"/>
  <c r="JG168" i="7" l="1"/>
  <c r="JH168" i="7" l="1"/>
  <c r="JI168" i="7" l="1"/>
  <c r="JJ168" i="7" l="1"/>
  <c r="JK168" i="7" l="1"/>
  <c r="JL168" i="7" l="1"/>
  <c r="JM168" i="7" l="1"/>
  <c r="JN168" i="7" l="1"/>
  <c r="JO168" i="7" l="1"/>
  <c r="JP168" i="7" l="1"/>
  <c r="JQ168" i="7" l="1"/>
  <c r="JR168" i="7" l="1"/>
  <c r="JS168" i="7" l="1"/>
  <c r="JT168" i="7" l="1"/>
  <c r="JU168" i="7" l="1"/>
  <c r="JV168" i="7" l="1"/>
  <c r="JW168" i="7" l="1"/>
  <c r="JX168" i="7" l="1"/>
  <c r="JY168" i="7" l="1"/>
  <c r="JZ168" i="7" l="1"/>
  <c r="KA168" i="7" l="1"/>
  <c r="KB168" i="7" l="1"/>
  <c r="KC168" i="7" l="1"/>
  <c r="KD168" i="7" l="1"/>
  <c r="KE168" i="7" l="1"/>
  <c r="KF168" i="7" l="1"/>
  <c r="KG168" i="7" l="1"/>
  <c r="KH168" i="7" l="1"/>
  <c r="KI168" i="7" l="1"/>
  <c r="KJ168" i="7" l="1"/>
  <c r="KK168" i="7" l="1"/>
  <c r="KL168" i="7" l="1"/>
  <c r="KM168" i="7" l="1"/>
  <c r="KN168" i="7" l="1"/>
  <c r="KO168" i="7" l="1"/>
  <c r="KP168" i="7" l="1"/>
  <c r="KQ168" i="7" l="1"/>
  <c r="KR168" i="7" l="1"/>
  <c r="KS168" i="7" l="1"/>
  <c r="KT168" i="7" l="1"/>
  <c r="KU168" i="7" l="1"/>
  <c r="KV168" i="7" l="1"/>
  <c r="KW168" i="7" l="1"/>
  <c r="KX168" i="7" l="1"/>
  <c r="KY168" i="7" l="1"/>
  <c r="KZ168" i="7" l="1"/>
  <c r="LA168" i="7" l="1"/>
  <c r="LB168" i="7" l="1"/>
  <c r="LC168" i="7" l="1"/>
  <c r="LD168" i="7" l="1"/>
  <c r="LE168" i="7" l="1"/>
  <c r="LF168" i="7" l="1"/>
  <c r="LG168" i="7" l="1"/>
  <c r="LH168" i="7" l="1"/>
  <c r="W77" i="1" l="1"/>
  <c r="X77" i="1"/>
  <c r="R170" i="7"/>
  <c r="V77" i="1"/>
  <c r="V85" i="1" l="1"/>
  <c r="V106" i="1"/>
  <c r="X85" i="1"/>
  <c r="X106" i="1"/>
  <c r="W85" i="1"/>
  <c r="W106" i="1"/>
  <c r="V87" i="1"/>
  <c r="R77" i="1"/>
  <c r="R85" i="1" l="1"/>
  <c r="R106" i="1"/>
  <c r="R108" i="1" s="1"/>
  <c r="W87" i="1"/>
  <c r="X87" i="1" s="1"/>
  <c r="R87" i="1" s="1"/>
  <c r="R5" i="1" l="1"/>
  <c r="R6" i="1"/>
</calcChain>
</file>

<file path=xl/comments1.xml><?xml version="1.0" encoding="utf-8"?>
<comments xmlns="http://schemas.openxmlformats.org/spreadsheetml/2006/main">
  <authors>
    <author>Автор</author>
  </authors>
  <commentList>
    <comment ref="K15" authorId="0" shapeId="0">
      <text>
        <r>
          <rPr>
            <sz val="9"/>
            <color indexed="81"/>
            <rFont val="Tahoma"/>
            <family val="2"/>
            <charset val="204"/>
          </rPr>
          <t xml:space="preserve">от 1 до 25 лет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34" authorId="0" shapeId="0">
      <text>
        <r>
          <rPr>
            <sz val="9"/>
            <color indexed="81"/>
            <rFont val="Tahoma"/>
            <family val="2"/>
            <charset val="204"/>
          </rPr>
          <t xml:space="preserve">сб и вс - выходные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сб и вс - выходные</t>
        </r>
      </text>
    </comment>
  </commentList>
</comments>
</file>

<file path=xl/sharedStrings.xml><?xml version="1.0" encoding="utf-8"?>
<sst xmlns="http://schemas.openxmlformats.org/spreadsheetml/2006/main" count="882" uniqueCount="234">
  <si>
    <t>показатель</t>
  </si>
  <si>
    <t>детализация</t>
  </si>
  <si>
    <t>ед.изм.</t>
  </si>
  <si>
    <t>итого</t>
  </si>
  <si>
    <t>старт проекта</t>
  </si>
  <si>
    <t>дата из вып/сп.</t>
  </si>
  <si>
    <t>*</t>
  </si>
  <si>
    <t>значение</t>
  </si>
  <si>
    <t>^</t>
  </si>
  <si>
    <t>показатели</t>
  </si>
  <si>
    <t>горизонт расчетов</t>
  </si>
  <si>
    <t>кол-во лет</t>
  </si>
  <si>
    <t>контроль</t>
  </si>
  <si>
    <t>%</t>
  </si>
  <si>
    <t>дни</t>
  </si>
  <si>
    <t>оборачиваемость кредиторской задолж-ти</t>
  </si>
  <si>
    <t>прочие затраты эн/контракта</t>
  </si>
  <si>
    <t>отчисления в соцфонды</t>
  </si>
  <si>
    <t>ставка отчислений в соцфонды</t>
  </si>
  <si>
    <t>ставка НДС</t>
  </si>
  <si>
    <t>начисление НДС к возмещению</t>
  </si>
  <si>
    <t>начисление НДС к оплате</t>
  </si>
  <si>
    <t>финпоток по основной деятельности</t>
  </si>
  <si>
    <t>%-нт банковского кредита</t>
  </si>
  <si>
    <t>Кредитный портфель на начало периода</t>
  </si>
  <si>
    <t>Объем поступлений кредитных средств</t>
  </si>
  <si>
    <t>Объем возвратов кредитных средств</t>
  </si>
  <si>
    <t>Кредитный поток</t>
  </si>
  <si>
    <t>Кредитный портфель на конец периода</t>
  </si>
  <si>
    <t>Начислено процентов по кредиту за период</t>
  </si>
  <si>
    <t>Оплата процентов по кредиту</t>
  </si>
  <si>
    <t>Остаток ДС с уч. кредита на конец периода</t>
  </si>
  <si>
    <t>Начисл. %-нтов по кредиту на конец периода</t>
  </si>
  <si>
    <t>Расчеты с учетом дисконтирования</t>
  </si>
  <si>
    <t>ставка дисконтирования</t>
  </si>
  <si>
    <t>коэффициент дисконтирования</t>
  </si>
  <si>
    <t>IRR</t>
  </si>
  <si>
    <t>финпоток с учетом кредита</t>
  </si>
  <si>
    <t>ROI</t>
  </si>
  <si>
    <t>PI</t>
  </si>
  <si>
    <t>коэф</t>
  </si>
  <si>
    <t>индикатор месяца безубыточности</t>
  </si>
  <si>
    <t>инд</t>
  </si>
  <si>
    <t>Финмодель</t>
  </si>
  <si>
    <t>-</t>
  </si>
  <si>
    <t>ячейки для внесения данных вручную</t>
  </si>
  <si>
    <t>Основные результаты расчетов</t>
  </si>
  <si>
    <t>Расчет финансового потока и объемов кредитования</t>
  </si>
  <si>
    <t>Список показателей финмодели</t>
  </si>
  <si>
    <t>Справочники</t>
  </si>
  <si>
    <t>долл.</t>
  </si>
  <si>
    <t>распределение начального капитала</t>
  </si>
  <si>
    <t>направление инвестиций</t>
  </si>
  <si>
    <t>начальные затраты - поэтапно</t>
  </si>
  <si>
    <t>начальные затраты по направлениям - детально</t>
  </si>
  <si>
    <t>взнос в УК</t>
  </si>
  <si>
    <t>распределение затрат по направлениям</t>
  </si>
  <si>
    <t>оборачиваемость затрат</t>
  </si>
  <si>
    <t>прочие затраты в инвестиционный период</t>
  </si>
  <si>
    <t>старт продаж</t>
  </si>
  <si>
    <t>дата</t>
  </si>
  <si>
    <t>Расчет движения денежных средств на начальном этапе инвестирования</t>
  </si>
  <si>
    <t>кол-во чел</t>
  </si>
  <si>
    <t>типы клиентов</t>
  </si>
  <si>
    <t>активные без тарифа</t>
  </si>
  <si>
    <t>активные по тарифу</t>
  </si>
  <si>
    <t>пассивные</t>
  </si>
  <si>
    <t>рекламодатели</t>
  </si>
  <si>
    <t>клиенты типа 5</t>
  </si>
  <si>
    <t>клиенты типа 6</t>
  </si>
  <si>
    <t>клиенты типа 7</t>
  </si>
  <si>
    <t>клиенты типа 8</t>
  </si>
  <si>
    <t>клиенты типа 9</t>
  </si>
  <si>
    <t>клиенты типа 10</t>
  </si>
  <si>
    <t>кол-во клиентов на старте продаж</t>
  </si>
  <si>
    <t>средний ежемесячный прирост клиентов</t>
  </si>
  <si>
    <t>распределение клиентов</t>
  </si>
  <si>
    <t>оборот торгов в день</t>
  </si>
  <si>
    <t>база клиентов</t>
  </si>
  <si>
    <t>кол-во клиентов по типам</t>
  </si>
  <si>
    <t>торговая комиссия от сделок</t>
  </si>
  <si>
    <t>тыс.долл.</t>
  </si>
  <si>
    <t>кол-во</t>
  </si>
  <si>
    <t>средний чек 1ого перевода валюты</t>
  </si>
  <si>
    <t>кол-во переводов валюты 1ого пользователя в день</t>
  </si>
  <si>
    <t>оборот перевода валют в месяц</t>
  </si>
  <si>
    <t>доходы от комисси за перевод валюты</t>
  </si>
  <si>
    <t>комиссия за перевод валют</t>
  </si>
  <si>
    <t>комиссия за добавление валюты</t>
  </si>
  <si>
    <t>%-нт пользователей добавляющих валюту в день</t>
  </si>
  <si>
    <t>средний чек 1ого добавления валюты</t>
  </si>
  <si>
    <t>оборот добавления валют в месяц</t>
  </si>
  <si>
    <t>доходы от комисси за добавление валюты</t>
  </si>
  <si>
    <t>стоимость одного рекламного договора</t>
  </si>
  <si>
    <t>тариф за электронного брокера</t>
  </si>
  <si>
    <t>доход итого</t>
  </si>
  <si>
    <t>ГО ИТ-оборудования</t>
  </si>
  <si>
    <t>%ГО ИТ-оборудования в год</t>
  </si>
  <si>
    <t>Клиенты и обороты</t>
  </si>
  <si>
    <t>ставка налога на прибыль</t>
  </si>
  <si>
    <t>расходы (без НДС) итого</t>
  </si>
  <si>
    <t>годовая инфляция по стоим-ти ИТ-оборуд-ния</t>
  </si>
  <si>
    <t>прибыль до налога на прибыль</t>
  </si>
  <si>
    <t>налог на прибыль</t>
  </si>
  <si>
    <t>чистая прибыль</t>
  </si>
  <si>
    <t>выручка</t>
  </si>
  <si>
    <t>финпоток с учетом инвестиций</t>
  </si>
  <si>
    <t>финпоток с учетом инвестиций накопительно</t>
  </si>
  <si>
    <t>оплаты по проекту без уч. возмещ. НДС</t>
  </si>
  <si>
    <t>объем вливаний на депозит в месяц</t>
  </si>
  <si>
    <t>ставка по депозиту</t>
  </si>
  <si>
    <t>%г</t>
  </si>
  <si>
    <t>1-доход от депозита</t>
  </si>
  <si>
    <t>1-расходы на банковскую комиссию</t>
  </si>
  <si>
    <t>банковская комиссия</t>
  </si>
  <si>
    <t>ежемес. торг. оборот - расчет через трафик</t>
  </si>
  <si>
    <t>суточный объем торгов - в ручную</t>
  </si>
  <si>
    <t>ежемес. торг. оборот - в ручную</t>
  </si>
  <si>
    <t>выбор расчета доходов</t>
  </si>
  <si>
    <t>расчет через трафик</t>
  </si>
  <si>
    <t>расчет через ручное задание</t>
  </si>
  <si>
    <t>выбор способа расчета</t>
  </si>
  <si>
    <t>список</t>
  </si>
  <si>
    <t>2-доходы от торговой комисси</t>
  </si>
  <si>
    <t>3-доходы от использования эл/брокера</t>
  </si>
  <si>
    <t>4-доходы от рекламы</t>
  </si>
  <si>
    <t>ставка дохода от ПАММ-счетов</t>
  </si>
  <si>
    <t>объем дохода инвесторов в месяц</t>
  </si>
  <si>
    <t>5-доход от ПАММ-счетов</t>
  </si>
  <si>
    <t>начало инвестиционного периода</t>
  </si>
  <si>
    <t>дата из списка</t>
  </si>
  <si>
    <t>инвестиции - поступление ДС</t>
  </si>
  <si>
    <t>Разработка концепции и архитектуры</t>
  </si>
  <si>
    <t>Разработка Веб платформы</t>
  </si>
  <si>
    <t>Разработка мобильного приложения</t>
  </si>
  <si>
    <t>Шифрование и защита данных</t>
  </si>
  <si>
    <t>Тестирование и отладка</t>
  </si>
  <si>
    <t>прочее</t>
  </si>
  <si>
    <t>ФОТ персонала</t>
  </si>
  <si>
    <t>Регистрация компании в Англии</t>
  </si>
  <si>
    <t>Лицензия криптобиржи</t>
  </si>
  <si>
    <t>маркетинг</t>
  </si>
  <si>
    <t>оборудование и оргтехника</t>
  </si>
  <si>
    <t>аренда серверов</t>
  </si>
  <si>
    <t>аренда офиса Лондон</t>
  </si>
  <si>
    <t>Управленческие кадры</t>
  </si>
  <si>
    <t>Генеральный директор</t>
  </si>
  <si>
    <t>Коммерческий директор</t>
  </si>
  <si>
    <t>Технический директор</t>
  </si>
  <si>
    <t>Маркетинг директор</t>
  </si>
  <si>
    <t>Отдел разработки</t>
  </si>
  <si>
    <t>Разработчик смарт-контрактов</t>
  </si>
  <si>
    <t>Руководитель отдела разработки</t>
  </si>
  <si>
    <t>Blockchain разработчик</t>
  </si>
  <si>
    <t>Разарботчик мобильных приложений iOS</t>
  </si>
  <si>
    <t>Разработчик мобильных приложений Android</t>
  </si>
  <si>
    <t>Frontend разработчик</t>
  </si>
  <si>
    <t>Backend разработчик</t>
  </si>
  <si>
    <t>Кодер</t>
  </si>
  <si>
    <t>Отдел маркетинга и рекламы</t>
  </si>
  <si>
    <t>PR-менеджер</t>
  </si>
  <si>
    <t>SMM-специалист</t>
  </si>
  <si>
    <t>SEO-специалист</t>
  </si>
  <si>
    <t>Контент-менеджер</t>
  </si>
  <si>
    <t>Аналитический отдел</t>
  </si>
  <si>
    <t>Финансовый аналитик</t>
  </si>
  <si>
    <t>Эксперт по рискам</t>
  </si>
  <si>
    <t>Аналитик рынков</t>
  </si>
  <si>
    <t>Финансовый отдел</t>
  </si>
  <si>
    <t>Бухгалтер</t>
  </si>
  <si>
    <t>Специалист</t>
  </si>
  <si>
    <t>Юридический отдел</t>
  </si>
  <si>
    <t>Международный юрист</t>
  </si>
  <si>
    <t>Юрист</t>
  </si>
  <si>
    <t>Отдел внутреннего и внешнего развития</t>
  </si>
  <si>
    <t>Руководитель отдела</t>
  </si>
  <si>
    <t>HR-специалист</t>
  </si>
  <si>
    <t>Специалист службы поддержки</t>
  </si>
  <si>
    <t>Quality Control менеджер</t>
  </si>
  <si>
    <t>оклад</t>
  </si>
  <si>
    <t>ФОТ (собств. персонал)</t>
  </si>
  <si>
    <t>соцсборы</t>
  </si>
  <si>
    <t>прочие расходы</t>
  </si>
  <si>
    <t>внешний консалтинг</t>
  </si>
  <si>
    <t>внешний аудит</t>
  </si>
  <si>
    <t>продление сертификатов</t>
  </si>
  <si>
    <t>продление лицензий</t>
  </si>
  <si>
    <t>орграсходы</t>
  </si>
  <si>
    <t>EBITDA</t>
  </si>
  <si>
    <t>кол-во лет амортизации IT-оборудования</t>
  </si>
  <si>
    <t>амортизация</t>
  </si>
  <si>
    <t>возврат инвестиций</t>
  </si>
  <si>
    <t>Инвестиции</t>
  </si>
  <si>
    <t>Продажи</t>
  </si>
  <si>
    <t>от</t>
  </si>
  <si>
    <t>ОСТАТОК ДС на конец периода</t>
  </si>
  <si>
    <t>месяц возврата инвестиций</t>
  </si>
  <si>
    <t>месяц</t>
  </si>
  <si>
    <t>PP</t>
  </si>
  <si>
    <t>NPV инвествложений в проект</t>
  </si>
  <si>
    <t>NPV финпотока по основной деят-ти</t>
  </si>
  <si>
    <t>NPV возврата инвестиций</t>
  </si>
  <si>
    <t>аренда офиса Москва</t>
  </si>
  <si>
    <t>Финансовая биржа торговли криптовалютами</t>
  </si>
  <si>
    <t>локализация: Лондон-Москва</t>
  </si>
  <si>
    <t>Методология</t>
  </si>
  <si>
    <t>Общие принципы</t>
  </si>
  <si>
    <t>Ячейки для внесения данных вручную; если такая ячейка</t>
  </si>
  <si>
    <t>пустая, то она окрашена в оранжевый цвет, если в нее внесены данные, то она белая или зеленая или синяя.</t>
  </si>
  <si>
    <t>Ячейки для внесения данных из выпадающего списка.</t>
  </si>
  <si>
    <t>Все ключевые списки модели, в т.ч. выпадающие, сосредоточены</t>
  </si>
  <si>
    <r>
      <t>на листе "</t>
    </r>
    <r>
      <rPr>
        <b/>
        <sz val="9"/>
        <color theme="1"/>
        <rFont val="Calibri"/>
        <family val="2"/>
        <charset val="204"/>
        <scheme val="minor"/>
      </rPr>
      <t>списки</t>
    </r>
    <r>
      <rPr>
        <sz val="9"/>
        <color theme="1"/>
        <rFont val="Calibri"/>
        <family val="2"/>
        <scheme val="minor"/>
      </rPr>
      <t>". Для изменения списка допустимых значений</t>
    </r>
  </si>
  <si>
    <r>
      <t xml:space="preserve"> необходимо зайти на лист "</t>
    </r>
    <r>
      <rPr>
        <b/>
        <sz val="9"/>
        <color theme="1"/>
        <rFont val="Calibri"/>
        <family val="2"/>
        <charset val="204"/>
        <scheme val="minor"/>
      </rPr>
      <t>списки</t>
    </r>
    <r>
      <rPr>
        <sz val="9"/>
        <color theme="1"/>
        <rFont val="Calibri"/>
        <family val="2"/>
        <scheme val="minor"/>
      </rPr>
      <t>" и поменять/добавить вручную</t>
    </r>
  </si>
  <si>
    <t>соответствующие значения.</t>
  </si>
  <si>
    <r>
      <t xml:space="preserve"> Создан лист "</t>
    </r>
    <r>
      <rPr>
        <b/>
        <sz val="9"/>
        <color theme="1"/>
        <rFont val="Calibri"/>
        <family val="2"/>
        <charset val="204"/>
        <scheme val="minor"/>
      </rPr>
      <t>kpi</t>
    </r>
    <r>
      <rPr>
        <sz val="9"/>
        <color theme="1"/>
        <rFont val="Calibri"/>
        <family val="2"/>
        <scheme val="minor"/>
      </rPr>
      <t>" со списком всех показателей (kpi) модели, так чтобы все вхождения такого показателя в те или иные ячейки возможно и различных листов модели задавались через формулы, настроенные на лист "</t>
    </r>
    <r>
      <rPr>
        <b/>
        <sz val="9"/>
        <color theme="1"/>
        <rFont val="Calibri"/>
        <family val="2"/>
        <charset val="204"/>
        <scheme val="minor"/>
      </rPr>
      <t>kpi</t>
    </r>
    <r>
      <rPr>
        <sz val="9"/>
        <color theme="1"/>
        <rFont val="Calibri"/>
        <family val="2"/>
        <scheme val="minor"/>
      </rPr>
      <t>".</t>
    </r>
  </si>
  <si>
    <r>
      <t>Для внесения данных о старте и продолжительности инвестиционного периода, а также о горизонте расчетов, предусмотрена область ячеек N13-N17 в листе "</t>
    </r>
    <r>
      <rPr>
        <b/>
        <sz val="9"/>
        <color theme="1"/>
        <rFont val="Calibri"/>
        <family val="2"/>
        <charset val="204"/>
        <scheme val="minor"/>
      </rPr>
      <t>главная</t>
    </r>
    <r>
      <rPr>
        <sz val="9"/>
        <color theme="1"/>
        <rFont val="Calibri"/>
        <family val="2"/>
        <scheme val="minor"/>
      </rPr>
      <t>". Весь функционал (все расчеты) модели вынесены в лист "</t>
    </r>
    <r>
      <rPr>
        <b/>
        <sz val="9"/>
        <color theme="1"/>
        <rFont val="Calibri"/>
        <family val="2"/>
        <charset val="204"/>
        <scheme val="minor"/>
      </rPr>
      <t>расчеты</t>
    </r>
    <r>
      <rPr>
        <sz val="9"/>
        <color theme="1"/>
        <rFont val="Calibri"/>
        <family val="2"/>
        <scheme val="minor"/>
      </rPr>
      <t xml:space="preserve">", где предусмотрена временнАя </t>
    </r>
    <r>
      <rPr>
        <b/>
        <sz val="9"/>
        <color theme="1"/>
        <rFont val="Calibri"/>
        <family val="2"/>
        <charset val="204"/>
        <scheme val="minor"/>
      </rPr>
      <t>детализация</t>
    </r>
    <r>
      <rPr>
        <sz val="9"/>
        <color theme="1"/>
        <rFont val="Calibri"/>
        <family val="2"/>
        <scheme val="minor"/>
      </rPr>
      <t xml:space="preserve"> исключительно </t>
    </r>
    <r>
      <rPr>
        <b/>
        <sz val="9"/>
        <color theme="1"/>
        <rFont val="Calibri"/>
        <family val="2"/>
        <charset val="204"/>
        <scheme val="minor"/>
      </rPr>
      <t>ежемесячная</t>
    </r>
    <r>
      <rPr>
        <sz val="9"/>
        <color theme="1"/>
        <rFont val="Calibri"/>
        <family val="2"/>
        <scheme val="minor"/>
      </rPr>
      <t>. Во вкладке "</t>
    </r>
    <r>
      <rPr>
        <b/>
        <sz val="9"/>
        <color theme="1"/>
        <rFont val="Calibri"/>
        <family val="2"/>
        <charset val="204"/>
        <scheme val="minor"/>
      </rPr>
      <t>главная</t>
    </r>
    <r>
      <rPr>
        <sz val="9"/>
        <color theme="1"/>
        <rFont val="Calibri"/>
        <family val="2"/>
        <scheme val="minor"/>
      </rPr>
      <t>" производится расчет ключевых инвестиционных показателей. Ставка дисконтирования задается в ячейке N94 вкладки "</t>
    </r>
    <r>
      <rPr>
        <b/>
        <sz val="9"/>
        <color theme="1"/>
        <rFont val="Calibri"/>
        <family val="2"/>
        <charset val="204"/>
        <scheme val="minor"/>
      </rPr>
      <t>главная</t>
    </r>
    <r>
      <rPr>
        <sz val="9"/>
        <color theme="1"/>
        <rFont val="Calibri"/>
        <family val="2"/>
        <scheme val="minor"/>
      </rPr>
      <t>".</t>
    </r>
  </si>
  <si>
    <t>условия - расчеты</t>
  </si>
  <si>
    <r>
      <t>Для расчета клиентской базы в количестве лиц-клиентов в строке 13 вкладки "</t>
    </r>
    <r>
      <rPr>
        <b/>
        <sz val="9"/>
        <color theme="1"/>
        <rFont val="Calibri"/>
        <family val="2"/>
        <charset val="204"/>
        <scheme val="minor"/>
      </rPr>
      <t>расчеты</t>
    </r>
    <r>
      <rPr>
        <sz val="9"/>
        <color theme="1"/>
        <rFont val="Calibri"/>
        <family val="2"/>
        <scheme val="minor"/>
      </rPr>
      <t>" в ячейках N13 и N15 вкладки "</t>
    </r>
    <r>
      <rPr>
        <b/>
        <sz val="9"/>
        <color theme="1"/>
        <rFont val="Calibri"/>
        <family val="2"/>
        <charset val="204"/>
        <scheme val="minor"/>
      </rPr>
      <t>клиенты</t>
    </r>
    <r>
      <rPr>
        <sz val="9"/>
        <color theme="1"/>
        <rFont val="Calibri"/>
        <family val="2"/>
        <scheme val="minor"/>
      </rPr>
      <t>" пользователь вносит вручную планируемое стартовое количество клиентов и планируемый средний ежемесячный их прирост соответственно.</t>
    </r>
  </si>
  <si>
    <r>
      <t>В модели предполагается наличие 10ти различных типов клиентов (столбец H вкладки "</t>
    </r>
    <r>
      <rPr>
        <b/>
        <sz val="9"/>
        <color theme="1"/>
        <rFont val="Calibri"/>
        <family val="2"/>
        <charset val="204"/>
        <scheme val="minor"/>
      </rPr>
      <t>списки</t>
    </r>
    <r>
      <rPr>
        <sz val="9"/>
        <color theme="1"/>
        <rFont val="Calibri"/>
        <family val="2"/>
        <scheme val="minor"/>
      </rPr>
      <t>"), процентное распределение которых вносится пользователем вручную в ячейках N18-N27 литста "</t>
    </r>
    <r>
      <rPr>
        <b/>
        <sz val="9"/>
        <color theme="1"/>
        <rFont val="Calibri"/>
        <family val="2"/>
        <charset val="204"/>
        <scheme val="minor"/>
      </rPr>
      <t>клиенты</t>
    </r>
    <r>
      <rPr>
        <sz val="9"/>
        <color theme="1"/>
        <rFont val="Calibri"/>
        <family val="2"/>
        <scheme val="minor"/>
      </rPr>
      <t>", и количество которых рассчитывается в строках 15-25 вкладки "</t>
    </r>
    <r>
      <rPr>
        <b/>
        <sz val="9"/>
        <color theme="1"/>
        <rFont val="Calibri"/>
        <family val="2"/>
        <charset val="204"/>
        <scheme val="minor"/>
      </rPr>
      <t>расчеты</t>
    </r>
    <r>
      <rPr>
        <sz val="9"/>
        <color theme="1"/>
        <rFont val="Calibri"/>
        <family val="2"/>
        <scheme val="minor"/>
      </rPr>
      <t>".</t>
    </r>
  </si>
  <si>
    <r>
      <t>В строке 27 вкладки "расчеты" вносятся объемы вливаний на депозит и в строках 30 и 32 соответственно рассчитываются объемы доходов и расходов по депозитам с учетом ставок из ячеек N32 и N34 листа "</t>
    </r>
    <r>
      <rPr>
        <b/>
        <sz val="9"/>
        <color theme="1"/>
        <rFont val="Calibri"/>
        <family val="2"/>
        <charset val="204"/>
        <scheme val="minor"/>
      </rPr>
      <t>главная</t>
    </r>
    <r>
      <rPr>
        <sz val="9"/>
        <color theme="1"/>
        <rFont val="Calibri"/>
        <family val="2"/>
        <scheme val="minor"/>
      </rPr>
      <t>".</t>
    </r>
  </si>
  <si>
    <r>
      <t>В строке 34 вкладки "</t>
    </r>
    <r>
      <rPr>
        <b/>
        <sz val="9"/>
        <color theme="1"/>
        <rFont val="Calibri"/>
        <family val="2"/>
        <charset val="204"/>
        <scheme val="minor"/>
      </rPr>
      <t>расчеты</t>
    </r>
    <r>
      <rPr>
        <sz val="9"/>
        <color theme="1"/>
        <rFont val="Calibri"/>
        <family val="2"/>
        <scheme val="minor"/>
      </rPr>
      <t>" рассчитывается ежемесячный торговый оборот автоматически, а в строке 36 - можно внести ежесуточный торговый оборот вручную. После чего, выбирая в ячейке H41 вкладки "</t>
    </r>
    <r>
      <rPr>
        <b/>
        <sz val="9"/>
        <color theme="1"/>
        <rFont val="Calibri"/>
        <family val="2"/>
        <charset val="204"/>
        <scheme val="minor"/>
      </rPr>
      <t>расчеты</t>
    </r>
    <r>
      <rPr>
        <sz val="9"/>
        <color theme="1"/>
        <rFont val="Calibri"/>
        <family val="2"/>
        <scheme val="minor"/>
      </rPr>
      <t>" метод получения торгового оборота, получаем итоговый доход от торговой комиссии биржи в строке 43 (с использованием торговой комиссии за сделки из ячейки N36 вкладки "</t>
    </r>
    <r>
      <rPr>
        <b/>
        <sz val="9"/>
        <color theme="1"/>
        <rFont val="Calibri"/>
        <family val="2"/>
        <charset val="204"/>
        <scheme val="minor"/>
      </rPr>
      <t>главная</t>
    </r>
    <r>
      <rPr>
        <sz val="9"/>
        <color theme="1"/>
        <rFont val="Calibri"/>
        <family val="2"/>
        <scheme val="minor"/>
      </rPr>
      <t>").</t>
    </r>
  </si>
  <si>
    <r>
      <t>Аналогично в строках 46-55 рассчитываются остальные типы дохода биржи. В результате чего все доходы суммируются в строке 58 вкладки "</t>
    </r>
    <r>
      <rPr>
        <b/>
        <sz val="9"/>
        <color theme="1"/>
        <rFont val="Calibri"/>
        <family val="2"/>
        <charset val="204"/>
        <scheme val="minor"/>
      </rPr>
      <t>расчеты</t>
    </r>
    <r>
      <rPr>
        <sz val="9"/>
        <color theme="1"/>
        <rFont val="Calibri"/>
        <family val="2"/>
        <scheme val="minor"/>
      </rPr>
      <t>".</t>
    </r>
  </si>
  <si>
    <r>
      <t>Штатное расписание и оклады сотрудников задаются в строках 61-94 и 95-128 листа "</t>
    </r>
    <r>
      <rPr>
        <b/>
        <sz val="9"/>
        <color theme="1"/>
        <rFont val="Calibri"/>
        <family val="2"/>
        <charset val="204"/>
        <scheme val="minor"/>
      </rPr>
      <t>расчеты</t>
    </r>
    <r>
      <rPr>
        <sz val="9"/>
        <color theme="1"/>
        <rFont val="Calibri"/>
        <family val="2"/>
        <scheme val="minor"/>
      </rPr>
      <t>". С использованием которых, а также показателей из вкладки "</t>
    </r>
    <r>
      <rPr>
        <b/>
        <sz val="9"/>
        <color theme="1"/>
        <rFont val="Calibri"/>
        <family val="2"/>
        <charset val="204"/>
        <scheme val="minor"/>
      </rPr>
      <t>главная</t>
    </r>
    <r>
      <rPr>
        <sz val="9"/>
        <color theme="1"/>
        <rFont val="Calibri"/>
        <family val="2"/>
        <scheme val="minor"/>
      </rPr>
      <t>" рассчитываются затраты на ФОТ и соцсборы в строках 130 и 132 соответственно.</t>
    </r>
  </si>
  <si>
    <r>
      <t>В блоке строк 134-143 вкладки "</t>
    </r>
    <r>
      <rPr>
        <b/>
        <sz val="9"/>
        <color theme="1"/>
        <rFont val="Calibri"/>
        <family val="2"/>
        <charset val="204"/>
        <scheme val="minor"/>
      </rPr>
      <t>расчеты</t>
    </r>
    <r>
      <rPr>
        <sz val="9"/>
        <color theme="1"/>
        <rFont val="Calibri"/>
        <family val="2"/>
        <scheme val="minor"/>
      </rPr>
      <t>"предусмотрена возможность для пользователя в самостоятельном задании дополнительных статей расходов.</t>
    </r>
  </si>
  <si>
    <r>
      <t>Далее во вкладке "</t>
    </r>
    <r>
      <rPr>
        <b/>
        <sz val="9"/>
        <color theme="1"/>
        <rFont val="Calibri"/>
        <family val="2"/>
        <charset val="204"/>
        <scheme val="minor"/>
      </rPr>
      <t>расчеты</t>
    </r>
    <r>
      <rPr>
        <sz val="9"/>
        <color theme="1"/>
        <rFont val="Calibri"/>
        <family val="2"/>
        <scheme val="minor"/>
      </rPr>
      <t>" производится расчет показателей по принципу "что написано, то и расчитано".</t>
    </r>
  </si>
  <si>
    <t>инвестиции</t>
  </si>
  <si>
    <t>инвестиционная номенклаткра задается в столбцах K и N листа "списки"</t>
  </si>
  <si>
    <r>
      <t>Размер инвестиций в виде поступления денежных средств общей суммой задается пользователем вручную во вкладке "</t>
    </r>
    <r>
      <rPr>
        <b/>
        <sz val="9"/>
        <color theme="1"/>
        <rFont val="Calibri"/>
        <family val="2"/>
        <charset val="204"/>
        <scheme val="minor"/>
      </rPr>
      <t>инвестиции</t>
    </r>
    <r>
      <rPr>
        <sz val="9"/>
        <color theme="1"/>
        <rFont val="Calibri"/>
        <family val="2"/>
        <scheme val="minor"/>
      </rPr>
      <t>" в ячейке N13, после чего пользователю необходимо также вручную распределить поступление инвестиционных денежных средств по месяцам инвестиционного периода в ячейках начиная с U13 и правее. В модели это распределение задается по умолчанию равномерным.</t>
    </r>
  </si>
  <si>
    <t>Размеры капитальных затрат, затрат на оборудование и прочих начальных инвестиционных расходов вносятся вручную пользователем во вкладку инвестиции, начиная со столбца U и далее, эти затраты разносятся по месяцам инвестиционного периода самостоятельно пользователем.</t>
  </si>
  <si>
    <r>
      <t>в ячейках N26-N31 вкладки "</t>
    </r>
    <r>
      <rPr>
        <b/>
        <sz val="9"/>
        <color theme="1"/>
        <rFont val="Calibri"/>
        <family val="2"/>
        <charset val="204"/>
        <scheme val="minor"/>
      </rPr>
      <t>инвестиции</t>
    </r>
    <r>
      <rPr>
        <sz val="9"/>
        <color theme="1"/>
        <rFont val="Calibri"/>
        <family val="2"/>
        <scheme val="minor"/>
      </rPr>
      <t>" задается период оборачиваемости капитальных затрат и соответственно в строках 26-31 производится расчет старта работ/затрат, относительно которых задается в ячейках N34-N39 периоды оборачиваемости кредиторской задолженности с соответствующими подрядчиками и рассчитываются в строках 34-39 оплаты денежных средств в направлении подрядчиков.</t>
    </r>
  </si>
  <si>
    <r>
      <t>В ячейке N57 листа "</t>
    </r>
    <r>
      <rPr>
        <b/>
        <sz val="9"/>
        <color theme="1"/>
        <rFont val="Calibri"/>
        <family val="2"/>
        <charset val="204"/>
        <scheme val="minor"/>
      </rPr>
      <t>инвестиции</t>
    </r>
    <r>
      <rPr>
        <sz val="9"/>
        <color theme="1"/>
        <rFont val="Calibri"/>
        <family val="2"/>
        <scheme val="minor"/>
      </rPr>
      <t>" задается период амортизации оборудования.</t>
    </r>
  </si>
  <si>
    <t>главная</t>
  </si>
  <si>
    <t>Расчет ключевых инвестиционных показателей.</t>
  </si>
  <si>
    <r>
      <rPr>
        <b/>
        <sz val="9"/>
        <color theme="1"/>
        <rFont val="Calibri"/>
        <family val="2"/>
        <charset val="204"/>
        <scheme val="minor"/>
      </rPr>
      <t>Расчет показателей: NPV</t>
    </r>
    <r>
      <rPr>
        <sz val="9"/>
        <color theme="1"/>
        <rFont val="Calibri"/>
        <family val="2"/>
        <scheme val="minor"/>
      </rPr>
      <t xml:space="preserve"> - дисконтированный финансовый поток от основной деятельности со ставкой дисконтирования задаваемой в ячейке N94. </t>
    </r>
    <r>
      <rPr>
        <b/>
        <sz val="9"/>
        <color theme="1"/>
        <rFont val="Calibri"/>
        <family val="2"/>
        <charset val="204"/>
        <scheme val="minor"/>
      </rPr>
      <t>ROI=NPV/Inv; PI - NPV от суммы финпотока основной деятельности и возврата инвестиций деленный на инвестиции; PP - количество лет окупаемости инвестиций - фиксируется месяц, когда сумма возвратов впервые превышает начальные инвестиции, после чего количество месяцев делится на 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</si>
</sst>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;@"/>
    <numFmt numFmtId="165" formatCode="0.0%"/>
    <numFmt numFmtId="166" formatCode="[$-419]mmmm\ yyyy;@"/>
    <numFmt numFmtId="167" formatCode="0.0"/>
    <numFmt numFmtId="168" formatCode="#,##0.0"/>
  </numFmts>
  <fonts count="5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5" tint="-0.499984740745262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8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theme="8" tint="-0.499984740745262"/>
      <name val="Calibri"/>
      <family val="2"/>
      <charset val="204"/>
      <scheme val="minor"/>
    </font>
    <font>
      <b/>
      <sz val="8"/>
      <color theme="5" tint="-0.499984740745262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8"/>
      <color theme="1" tint="0.499984740745262"/>
      <name val="Calibri"/>
      <family val="2"/>
      <charset val="204"/>
      <scheme val="minor"/>
    </font>
    <font>
      <b/>
      <sz val="9"/>
      <color theme="9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9" tint="-0.49998474074526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9"/>
      <color theme="5" tint="-0.499984740745262"/>
      <name val="Calibri"/>
      <family val="2"/>
      <charset val="204"/>
      <scheme val="minor"/>
    </font>
    <font>
      <sz val="8"/>
      <color theme="5" tint="-0.499984740745262"/>
      <name val="Calibri"/>
      <family val="2"/>
      <charset val="204"/>
      <scheme val="minor"/>
    </font>
    <font>
      <b/>
      <sz val="8"/>
      <color theme="8" tint="-0.499984740745262"/>
      <name val="Calibri"/>
      <family val="2"/>
      <charset val="204"/>
      <scheme val="minor"/>
    </font>
    <font>
      <b/>
      <sz val="8"/>
      <color theme="9" tint="-0.499984740745262"/>
      <name val="Calibri"/>
      <family val="2"/>
      <charset val="204"/>
      <scheme val="minor"/>
    </font>
    <font>
      <b/>
      <sz val="8"/>
      <color theme="9" tint="-0.499984740745262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9"/>
      <color theme="1" tint="0.499984740745262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 tint="0.499984740745262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5" tint="-0.49998474074526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1" tint="0.49998474074526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rgb="FFC00000"/>
      <name val="Calibri"/>
      <family val="2"/>
      <charset val="204"/>
      <scheme val="minor"/>
    </font>
    <font>
      <sz val="9"/>
      <color rgb="FFC00000"/>
      <name val="Calibri"/>
      <family val="2"/>
      <charset val="204"/>
      <scheme val="minor"/>
    </font>
    <font>
      <sz val="9"/>
      <color theme="9" tint="-0.49998474074526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theme="8" tint="-0.499984740745262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dashed">
        <color theme="5" tint="-0.499984740745262"/>
      </left>
      <right style="dashed">
        <color theme="5" tint="-0.499984740745262"/>
      </right>
      <top style="dashed">
        <color theme="5" tint="-0.499984740745262"/>
      </top>
      <bottom style="dashed">
        <color theme="5" tint="-0.499984740745262"/>
      </bottom>
      <diagonal/>
    </border>
    <border>
      <left style="dashed">
        <color theme="9" tint="-0.499984740745262"/>
      </left>
      <right style="dashed">
        <color theme="9" tint="-0.499984740745262"/>
      </right>
      <top style="dashed">
        <color theme="9" tint="-0.499984740745262"/>
      </top>
      <bottom style="dashed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dashed">
        <color theme="9" tint="-0.499984740745262"/>
      </right>
      <top style="dashed">
        <color theme="9" tint="-0.499984740745262"/>
      </top>
      <bottom style="dashed">
        <color theme="9" tint="-0.499984740745262"/>
      </bottom>
      <diagonal/>
    </border>
    <border>
      <left style="dashed">
        <color theme="9" tint="-0.499984740745262"/>
      </left>
      <right style="dashed">
        <color theme="9" tint="-0.499984740745262"/>
      </right>
      <top style="dashed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rgb="FFC00000"/>
      </top>
      <bottom/>
      <diagonal/>
    </border>
    <border>
      <left/>
      <right/>
      <top style="thin">
        <color auto="1"/>
      </top>
      <bottom/>
      <diagonal/>
    </border>
    <border>
      <left style="dashed">
        <color theme="5" tint="-0.499984740745262"/>
      </left>
      <right style="dashed">
        <color theme="5" tint="-0.499984740745262"/>
      </right>
      <top style="dashed">
        <color theme="5" tint="-0.499984740745262"/>
      </top>
      <bottom/>
      <diagonal/>
    </border>
    <border>
      <left/>
      <right/>
      <top style="mediumDashed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C0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0.39994506668294322"/>
      </bottom>
      <diagonal/>
    </border>
    <border>
      <left/>
      <right/>
      <top style="medium">
        <color theme="9" tint="-0.499984740745262"/>
      </top>
      <bottom style="thin">
        <color theme="9" tint="0.3999450666829432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9" tint="0.39994506668294322"/>
      </bottom>
      <diagonal/>
    </border>
    <border>
      <left style="medium">
        <color theme="9" tint="-0.49998474074526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medium">
        <color theme="9" tint="-0.49998474074526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theme="9" tint="-0.499984740745262"/>
      </left>
      <right/>
      <top style="thin">
        <color theme="9" tint="0.39994506668294322"/>
      </top>
      <bottom style="medium">
        <color theme="9" tint="-0.499984740745262"/>
      </bottom>
      <diagonal/>
    </border>
    <border>
      <left/>
      <right/>
      <top style="thin">
        <color theme="9" tint="0.3999450666829432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0.3999450666829432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2" fillId="3" borderId="1" xfId="0" applyFont="1" applyFill="1" applyBorder="1"/>
    <xf numFmtId="14" fontId="2" fillId="2" borderId="2" xfId="0" applyNumberFormat="1" applyFont="1" applyFill="1" applyBorder="1"/>
    <xf numFmtId="0" fontId="2" fillId="2" borderId="2" xfId="0" applyFont="1" applyFill="1" applyBorder="1"/>
    <xf numFmtId="0" fontId="4" fillId="2" borderId="0" xfId="0" applyFont="1" applyFill="1"/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3" fillId="4" borderId="0" xfId="0" applyNumberFormat="1" applyFont="1" applyFill="1"/>
    <xf numFmtId="0" fontId="16" fillId="2" borderId="0" xfId="0" applyFont="1" applyFill="1"/>
    <xf numFmtId="0" fontId="1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0" fontId="16" fillId="0" borderId="0" xfId="0" applyFont="1"/>
    <xf numFmtId="0" fontId="18" fillId="2" borderId="0" xfId="0" applyFont="1" applyFill="1"/>
    <xf numFmtId="0" fontId="19" fillId="2" borderId="0" xfId="0" applyFont="1" applyFill="1"/>
    <xf numFmtId="0" fontId="18" fillId="0" borderId="0" xfId="0" applyFont="1"/>
    <xf numFmtId="14" fontId="4" fillId="2" borderId="0" xfId="0" applyNumberFormat="1" applyFont="1" applyFill="1"/>
    <xf numFmtId="0" fontId="12" fillId="2" borderId="0" xfId="0" applyFont="1" applyFill="1"/>
    <xf numFmtId="0" fontId="13" fillId="2" borderId="0" xfId="0" applyFont="1" applyFill="1"/>
    <xf numFmtId="0" fontId="12" fillId="0" borderId="0" xfId="0" applyFont="1"/>
    <xf numFmtId="164" fontId="4" fillId="5" borderId="3" xfId="0" applyNumberFormat="1" applyFont="1" applyFill="1" applyBorder="1"/>
    <xf numFmtId="164" fontId="3" fillId="5" borderId="0" xfId="0" applyNumberFormat="1" applyFont="1" applyFill="1"/>
    <xf numFmtId="0" fontId="21" fillId="4" borderId="4" xfId="0" applyFont="1" applyFill="1" applyBorder="1"/>
    <xf numFmtId="0" fontId="15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164" fontId="3" fillId="6" borderId="0" xfId="0" applyNumberFormat="1" applyFont="1" applyFill="1"/>
    <xf numFmtId="14" fontId="1" fillId="2" borderId="0" xfId="0" applyNumberFormat="1" applyFont="1" applyFill="1"/>
    <xf numFmtId="0" fontId="15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" fillId="2" borderId="4" xfId="0" applyFont="1" applyFill="1" applyBorder="1"/>
    <xf numFmtId="3" fontId="1" fillId="2" borderId="0" xfId="0" applyNumberFormat="1" applyFont="1" applyFill="1"/>
    <xf numFmtId="3" fontId="3" fillId="2" borderId="0" xfId="0" applyNumberFormat="1" applyFont="1" applyFill="1"/>
    <xf numFmtId="3" fontId="2" fillId="2" borderId="0" xfId="0" applyNumberFormat="1" applyFont="1" applyFill="1"/>
    <xf numFmtId="3" fontId="4" fillId="2" borderId="0" xfId="0" applyNumberFormat="1" applyFont="1" applyFill="1"/>
    <xf numFmtId="0" fontId="24" fillId="2" borderId="0" xfId="0" applyFont="1" applyFill="1"/>
    <xf numFmtId="3" fontId="25" fillId="8" borderId="5" xfId="0" applyNumberFormat="1" applyFont="1" applyFill="1" applyBorder="1"/>
    <xf numFmtId="0" fontId="26" fillId="2" borderId="0" xfId="0" applyFont="1" applyFill="1"/>
    <xf numFmtId="3" fontId="14" fillId="2" borderId="0" xfId="0" applyNumberFormat="1" applyFont="1" applyFill="1"/>
    <xf numFmtId="0" fontId="28" fillId="2" borderId="0" xfId="0" applyFont="1" applyFill="1"/>
    <xf numFmtId="14" fontId="28" fillId="2" borderId="0" xfId="0" applyNumberFormat="1" applyFont="1" applyFill="1"/>
    <xf numFmtId="0" fontId="29" fillId="2" borderId="0" xfId="0" applyFont="1" applyFill="1"/>
    <xf numFmtId="0" fontId="30" fillId="2" borderId="0" xfId="0" applyFont="1" applyFill="1" applyAlignment="1">
      <alignment horizontal="center" vertical="center"/>
    </xf>
    <xf numFmtId="0" fontId="28" fillId="0" borderId="0" xfId="0" applyFont="1"/>
    <xf numFmtId="0" fontId="31" fillId="2" borderId="0" xfId="0" applyFont="1" applyFill="1" applyAlignment="1">
      <alignment horizontal="center" vertical="center"/>
    </xf>
    <xf numFmtId="0" fontId="26" fillId="0" borderId="0" xfId="0" applyFont="1"/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3" fontId="26" fillId="2" borderId="0" xfId="0" applyNumberFormat="1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34" fillId="2" borderId="0" xfId="0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36" fillId="8" borderId="5" xfId="0" applyNumberFormat="1" applyFont="1" applyFill="1" applyBorder="1"/>
    <xf numFmtId="3" fontId="15" fillId="2" borderId="0" xfId="0" applyNumberFormat="1" applyFont="1" applyFill="1" applyAlignment="1">
      <alignment horizontal="right"/>
    </xf>
    <xf numFmtId="3" fontId="31" fillId="2" borderId="0" xfId="0" applyNumberFormat="1" applyFont="1" applyFill="1" applyAlignment="1">
      <alignment horizontal="center" vertical="center"/>
    </xf>
    <xf numFmtId="3" fontId="27" fillId="8" borderId="5" xfId="0" applyNumberFormat="1" applyFont="1" applyFill="1" applyBorder="1"/>
    <xf numFmtId="3" fontId="27" fillId="8" borderId="7" xfId="0" applyNumberFormat="1" applyFont="1" applyFill="1" applyBorder="1"/>
    <xf numFmtId="0" fontId="2" fillId="9" borderId="1" xfId="0" applyFont="1" applyFill="1" applyBorder="1"/>
    <xf numFmtId="165" fontId="37" fillId="2" borderId="4" xfId="0" applyNumberFormat="1" applyFont="1" applyFill="1" applyBorder="1"/>
    <xf numFmtId="0" fontId="37" fillId="2" borderId="0" xfId="0" applyFont="1" applyFill="1"/>
    <xf numFmtId="0" fontId="38" fillId="2" borderId="0" xfId="0" applyFont="1" applyFill="1"/>
    <xf numFmtId="0" fontId="39" fillId="2" borderId="0" xfId="0" applyFont="1" applyFill="1"/>
    <xf numFmtId="14" fontId="39" fillId="2" borderId="0" xfId="0" applyNumberFormat="1" applyFont="1" applyFill="1"/>
    <xf numFmtId="0" fontId="39" fillId="2" borderId="0" xfId="0" applyFont="1" applyFill="1" applyAlignment="1">
      <alignment horizontal="center" vertical="center"/>
    </xf>
    <xf numFmtId="3" fontId="39" fillId="2" borderId="0" xfId="0" applyNumberFormat="1" applyFont="1" applyFill="1" applyAlignment="1">
      <alignment horizontal="right"/>
    </xf>
    <xf numFmtId="3" fontId="39" fillId="2" borderId="0" xfId="0" applyNumberFormat="1" applyFont="1" applyFill="1"/>
    <xf numFmtId="0" fontId="39" fillId="0" borderId="0" xfId="0" applyFont="1"/>
    <xf numFmtId="0" fontId="2" fillId="10" borderId="9" xfId="0" applyFont="1" applyFill="1" applyBorder="1"/>
    <xf numFmtId="165" fontId="23" fillId="2" borderId="4" xfId="0" applyNumberFormat="1" applyFont="1" applyFill="1" applyBorder="1"/>
    <xf numFmtId="0" fontId="2" fillId="11" borderId="10" xfId="0" applyFont="1" applyFill="1" applyBorder="1"/>
    <xf numFmtId="0" fontId="40" fillId="2" borderId="0" xfId="0" applyFont="1" applyFill="1"/>
    <xf numFmtId="0" fontId="41" fillId="2" borderId="0" xfId="0" applyFont="1" applyFill="1"/>
    <xf numFmtId="0" fontId="42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40" fillId="0" borderId="0" xfId="0" applyFont="1"/>
    <xf numFmtId="0" fontId="44" fillId="7" borderId="0" xfId="0" applyFont="1" applyFill="1"/>
    <xf numFmtId="4" fontId="28" fillId="2" borderId="0" xfId="0" applyNumberFormat="1" applyFont="1" applyFill="1"/>
    <xf numFmtId="4" fontId="45" fillId="2" borderId="4" xfId="0" applyNumberFormat="1" applyFont="1" applyFill="1" applyBorder="1"/>
    <xf numFmtId="0" fontId="16" fillId="2" borderId="0" xfId="0" quotePrefix="1" applyFont="1" applyFill="1" applyAlignment="1">
      <alignment horizontal="center" vertical="center"/>
    </xf>
    <xf numFmtId="0" fontId="14" fillId="2" borderId="0" xfId="0" applyFont="1" applyFill="1"/>
    <xf numFmtId="165" fontId="1" fillId="2" borderId="4" xfId="0" applyNumberFormat="1" applyFont="1" applyFill="1" applyBorder="1"/>
    <xf numFmtId="3" fontId="1" fillId="2" borderId="4" xfId="0" applyNumberFormat="1" applyFont="1" applyFill="1" applyBorder="1"/>
    <xf numFmtId="14" fontId="26" fillId="2" borderId="0" xfId="0" applyNumberFormat="1" applyFont="1" applyFill="1"/>
    <xf numFmtId="3" fontId="26" fillId="2" borderId="0" xfId="0" applyNumberFormat="1" applyFont="1" applyFill="1" applyAlignment="1">
      <alignment horizontal="right"/>
    </xf>
    <xf numFmtId="10" fontId="23" fillId="2" borderId="4" xfId="0" applyNumberFormat="1" applyFont="1" applyFill="1" applyBorder="1"/>
    <xf numFmtId="10" fontId="1" fillId="2" borderId="4" xfId="0" applyNumberFormat="1" applyFont="1" applyFill="1" applyBorder="1"/>
    <xf numFmtId="10" fontId="1" fillId="2" borderId="11" xfId="0" applyNumberFormat="1" applyFont="1" applyFill="1" applyBorder="1"/>
    <xf numFmtId="10" fontId="1" fillId="2" borderId="3" xfId="0" applyNumberFormat="1" applyFont="1" applyFill="1" applyBorder="1"/>
    <xf numFmtId="3" fontId="23" fillId="2" borderId="4" xfId="0" applyNumberFormat="1" applyFont="1" applyFill="1" applyBorder="1"/>
    <xf numFmtId="0" fontId="46" fillId="2" borderId="0" xfId="0" applyFont="1" applyFill="1"/>
    <xf numFmtId="0" fontId="2" fillId="12" borderId="10" xfId="0" applyFont="1" applyFill="1" applyBorder="1"/>
    <xf numFmtId="0" fontId="2" fillId="8" borderId="12" xfId="0" applyFont="1" applyFill="1" applyBorder="1"/>
    <xf numFmtId="0" fontId="48" fillId="2" borderId="0" xfId="0" applyFont="1" applyFill="1"/>
    <xf numFmtId="0" fontId="31" fillId="2" borderId="0" xfId="0" applyFont="1" applyFill="1" applyAlignment="1">
      <alignment horizontal="right"/>
    </xf>
    <xf numFmtId="3" fontId="28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3" fontId="35" fillId="8" borderId="5" xfId="0" applyNumberFormat="1" applyFont="1" applyFill="1" applyBorder="1"/>
    <xf numFmtId="14" fontId="25" fillId="2" borderId="0" xfId="0" applyNumberFormat="1" applyFont="1" applyFill="1"/>
    <xf numFmtId="14" fontId="25" fillId="8" borderId="0" xfId="0" applyNumberFormat="1" applyFont="1" applyFill="1"/>
    <xf numFmtId="3" fontId="25" fillId="8" borderId="0" xfId="0" applyNumberFormat="1" applyFont="1" applyFill="1"/>
    <xf numFmtId="14" fontId="4" fillId="13" borderId="0" xfId="0" applyNumberFormat="1" applyFont="1" applyFill="1"/>
    <xf numFmtId="3" fontId="4" fillId="13" borderId="0" xfId="0" applyNumberFormat="1" applyFont="1" applyFill="1" applyAlignment="1">
      <alignment horizontal="right"/>
    </xf>
    <xf numFmtId="3" fontId="4" fillId="13" borderId="0" xfId="0" applyNumberFormat="1" applyFont="1" applyFill="1"/>
    <xf numFmtId="14" fontId="38" fillId="2" borderId="0" xfId="0" applyNumberFormat="1" applyFont="1" applyFill="1"/>
    <xf numFmtId="3" fontId="28" fillId="2" borderId="0" xfId="0" applyNumberFormat="1" applyFont="1" applyFill="1"/>
    <xf numFmtId="0" fontId="2" fillId="2" borderId="9" xfId="0" applyFont="1" applyFill="1" applyBorder="1"/>
    <xf numFmtId="0" fontId="25" fillId="2" borderId="0" xfId="0" applyFont="1" applyFill="1"/>
    <xf numFmtId="14" fontId="25" fillId="13" borderId="0" xfId="0" applyNumberFormat="1" applyFont="1" applyFill="1"/>
    <xf numFmtId="0" fontId="25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right"/>
    </xf>
    <xf numFmtId="3" fontId="25" fillId="13" borderId="0" xfId="0" applyNumberFormat="1" applyFont="1" applyFill="1" applyAlignment="1">
      <alignment horizontal="right"/>
    </xf>
    <xf numFmtId="3" fontId="25" fillId="13" borderId="0" xfId="0" applyNumberFormat="1" applyFont="1" applyFill="1"/>
    <xf numFmtId="3" fontId="25" fillId="2" borderId="0" xfId="0" applyNumberFormat="1" applyFont="1" applyFill="1"/>
    <xf numFmtId="0" fontId="25" fillId="0" borderId="0" xfId="0" applyFont="1"/>
    <xf numFmtId="14" fontId="3" fillId="13" borderId="0" xfId="0" applyNumberFormat="1" applyFont="1" applyFill="1"/>
    <xf numFmtId="0" fontId="3" fillId="8" borderId="3" xfId="0" applyNumberFormat="1" applyFont="1" applyFill="1" applyBorder="1"/>
    <xf numFmtId="0" fontId="2" fillId="2" borderId="13" xfId="0" applyFont="1" applyFill="1" applyBorder="1"/>
    <xf numFmtId="0" fontId="38" fillId="2" borderId="0" xfId="0" applyFont="1" applyFill="1" applyAlignment="1">
      <alignment horizontal="center" vertical="center"/>
    </xf>
    <xf numFmtId="10" fontId="38" fillId="2" borderId="4" xfId="0" applyNumberFormat="1" applyFont="1" applyFill="1" applyBorder="1"/>
    <xf numFmtId="0" fontId="38" fillId="0" borderId="0" xfId="0" applyFont="1"/>
    <xf numFmtId="0" fontId="48" fillId="0" borderId="0" xfId="0" applyFont="1"/>
    <xf numFmtId="3" fontId="27" fillId="8" borderId="8" xfId="0" applyNumberFormat="1" applyFont="1" applyFill="1" applyBorder="1"/>
    <xf numFmtId="14" fontId="47" fillId="14" borderId="0" xfId="0" applyNumberFormat="1" applyFont="1" applyFill="1"/>
    <xf numFmtId="3" fontId="47" fillId="14" borderId="0" xfId="0" applyNumberFormat="1" applyFont="1" applyFill="1" applyAlignment="1">
      <alignment horizontal="right"/>
    </xf>
    <xf numFmtId="3" fontId="47" fillId="14" borderId="0" xfId="0" applyNumberFormat="1" applyFont="1" applyFill="1"/>
    <xf numFmtId="0" fontId="2" fillId="11" borderId="14" xfId="0" applyFont="1" applyFill="1" applyBorder="1"/>
    <xf numFmtId="14" fontId="3" fillId="2" borderId="0" xfId="0" applyNumberFormat="1" applyFont="1" applyFill="1"/>
    <xf numFmtId="14" fontId="39" fillId="2" borderId="15" xfId="0" applyNumberFormat="1" applyFont="1" applyFill="1" applyBorder="1"/>
    <xf numFmtId="14" fontId="26" fillId="2" borderId="9" xfId="0" applyNumberFormat="1" applyFont="1" applyFill="1" applyBorder="1"/>
    <xf numFmtId="3" fontId="39" fillId="2" borderId="15" xfId="0" applyNumberFormat="1" applyFont="1" applyFill="1" applyBorder="1" applyAlignment="1">
      <alignment horizontal="right"/>
    </xf>
    <xf numFmtId="3" fontId="26" fillId="2" borderId="9" xfId="0" applyNumberFormat="1" applyFont="1" applyFill="1" applyBorder="1" applyAlignment="1">
      <alignment horizontal="right"/>
    </xf>
    <xf numFmtId="14" fontId="26" fillId="2" borderId="15" xfId="0" applyNumberFormat="1" applyFont="1" applyFill="1" applyBorder="1"/>
    <xf numFmtId="0" fontId="5" fillId="2" borderId="0" xfId="0" applyFont="1" applyFill="1"/>
    <xf numFmtId="0" fontId="35" fillId="2" borderId="0" xfId="0" applyFont="1" applyFill="1"/>
    <xf numFmtId="0" fontId="2" fillId="2" borderId="10" xfId="0" applyFont="1" applyFill="1" applyBorder="1"/>
    <xf numFmtId="0" fontId="50" fillId="2" borderId="0" xfId="0" applyFont="1" applyFill="1"/>
    <xf numFmtId="0" fontId="51" fillId="2" borderId="0" xfId="0" applyFont="1" applyFill="1"/>
    <xf numFmtId="0" fontId="2" fillId="11" borderId="0" xfId="0" applyFont="1" applyFill="1" applyBorder="1"/>
    <xf numFmtId="0" fontId="52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8" fillId="2" borderId="0" xfId="0" applyFont="1" applyFill="1" applyAlignment="1">
      <alignment horizontal="right"/>
    </xf>
    <xf numFmtId="0" fontId="38" fillId="2" borderId="0" xfId="0" applyFont="1" applyFill="1" applyAlignment="1">
      <alignment horizontal="right"/>
    </xf>
    <xf numFmtId="0" fontId="48" fillId="2" borderId="0" xfId="0" applyFont="1" applyFill="1" applyAlignment="1">
      <alignment horizontal="right"/>
    </xf>
    <xf numFmtId="0" fontId="2" fillId="11" borderId="1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12" borderId="10" xfId="0" applyFont="1" applyFill="1" applyBorder="1" applyAlignment="1">
      <alignment horizontal="right"/>
    </xf>
    <xf numFmtId="3" fontId="25" fillId="2" borderId="0" xfId="0" applyNumberFormat="1" applyFont="1" applyFill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40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11" borderId="0" xfId="0" applyFont="1" applyFill="1" applyBorder="1" applyAlignment="1">
      <alignment horizontal="right"/>
    </xf>
    <xf numFmtId="14" fontId="40" fillId="2" borderId="0" xfId="0" applyNumberFormat="1" applyFont="1" applyFill="1"/>
    <xf numFmtId="165" fontId="40" fillId="2" borderId="0" xfId="0" applyNumberFormat="1" applyFont="1" applyFill="1"/>
    <xf numFmtId="166" fontId="4" fillId="2" borderId="0" xfId="0" applyNumberFormat="1" applyFont="1" applyFill="1"/>
    <xf numFmtId="0" fontId="2" fillId="2" borderId="1" xfId="0" applyFont="1" applyFill="1" applyBorder="1"/>
    <xf numFmtId="167" fontId="40" fillId="2" borderId="0" xfId="0" applyNumberFormat="1" applyFont="1" applyFill="1"/>
    <xf numFmtId="168" fontId="40" fillId="2" borderId="0" xfId="0" applyNumberFormat="1" applyFont="1" applyFill="1"/>
    <xf numFmtId="14" fontId="3" fillId="2" borderId="16" xfId="0" applyNumberFormat="1" applyFont="1" applyFill="1" applyBorder="1"/>
    <xf numFmtId="0" fontId="10" fillId="2" borderId="17" xfId="0" applyFont="1" applyFill="1" applyBorder="1" applyAlignment="1">
      <alignment horizontal="center" vertical="center"/>
    </xf>
    <xf numFmtId="0" fontId="3" fillId="2" borderId="17" xfId="0" applyFont="1" applyFill="1" applyBorder="1"/>
    <xf numFmtId="165" fontId="3" fillId="2" borderId="18" xfId="0" applyNumberFormat="1" applyFont="1" applyFill="1" applyBorder="1"/>
    <xf numFmtId="0" fontId="10" fillId="2" borderId="20" xfId="0" applyFont="1" applyFill="1" applyBorder="1" applyAlignment="1">
      <alignment horizontal="center" vertical="center"/>
    </xf>
    <xf numFmtId="0" fontId="3" fillId="2" borderId="20" xfId="0" applyFont="1" applyFill="1" applyBorder="1"/>
    <xf numFmtId="165" fontId="3" fillId="2" borderId="21" xfId="0" applyNumberFormat="1" applyFont="1" applyFill="1" applyBorder="1"/>
    <xf numFmtId="168" fontId="3" fillId="2" borderId="21" xfId="0" applyNumberFormat="1" applyFont="1" applyFill="1" applyBorder="1"/>
    <xf numFmtId="0" fontId="10" fillId="2" borderId="23" xfId="0" applyFont="1" applyFill="1" applyBorder="1" applyAlignment="1">
      <alignment horizontal="center" vertical="center"/>
    </xf>
    <xf numFmtId="0" fontId="3" fillId="2" borderId="23" xfId="0" applyFont="1" applyFill="1" applyBorder="1"/>
    <xf numFmtId="168" fontId="3" fillId="2" borderId="24" xfId="0" applyNumberFormat="1" applyFont="1" applyFill="1" applyBorder="1"/>
    <xf numFmtId="14" fontId="3" fillId="2" borderId="19" xfId="0" applyNumberFormat="1" applyFont="1" applyFill="1" applyBorder="1"/>
    <xf numFmtId="14" fontId="3" fillId="2" borderId="22" xfId="0" applyNumberFormat="1" applyFont="1" applyFill="1" applyBorder="1"/>
    <xf numFmtId="14" fontId="4" fillId="13" borderId="6" xfId="0" applyNumberFormat="1" applyFont="1" applyFill="1" applyBorder="1"/>
    <xf numFmtId="3" fontId="4" fillId="13" borderId="6" xfId="0" applyNumberFormat="1" applyFont="1" applyFill="1" applyBorder="1" applyAlignment="1">
      <alignment horizontal="right"/>
    </xf>
    <xf numFmtId="3" fontId="4" fillId="13" borderId="25" xfId="0" applyNumberFormat="1" applyFont="1" applyFill="1" applyBorder="1"/>
    <xf numFmtId="3" fontId="4" fillId="13" borderId="26" xfId="0" applyNumberFormat="1" applyFont="1" applyFill="1" applyBorder="1"/>
    <xf numFmtId="3" fontId="4" fillId="13" borderId="27" xfId="0" applyNumberFormat="1" applyFont="1" applyFill="1" applyBorder="1"/>
    <xf numFmtId="0" fontId="2" fillId="2" borderId="0" xfId="0" applyFont="1" applyFill="1" applyAlignment="1">
      <alignment vertical="center" wrapText="1"/>
    </xf>
    <xf numFmtId="0" fontId="2" fillId="15" borderId="0" xfId="0" applyFont="1" applyFill="1"/>
    <xf numFmtId="0" fontId="2" fillId="15" borderId="0" xfId="0" applyFont="1" applyFill="1" applyAlignment="1">
      <alignment vertical="center" wrapText="1"/>
    </xf>
    <xf numFmtId="0" fontId="40" fillId="15" borderId="0" xfId="0" applyFont="1" applyFill="1"/>
    <xf numFmtId="0" fontId="40" fillId="2" borderId="0" xfId="0" applyFont="1" applyFill="1" applyAlignment="1">
      <alignment vertical="center" wrapText="1"/>
    </xf>
    <xf numFmtId="0" fontId="2" fillId="5" borderId="28" xfId="0" applyFont="1" applyFill="1" applyBorder="1"/>
    <xf numFmtId="0" fontId="4" fillId="15" borderId="0" xfId="0" applyFont="1" applyFill="1"/>
    <xf numFmtId="0" fontId="4" fillId="2" borderId="0" xfId="0" applyFont="1" applyFill="1" applyAlignment="1">
      <alignment vertical="center" wrapText="1"/>
    </xf>
    <xf numFmtId="0" fontId="2" fillId="10" borderId="2" xfId="0" applyFont="1" applyFill="1" applyBorder="1"/>
    <xf numFmtId="0" fontId="2" fillId="16" borderId="0" xfId="0" applyFont="1" applyFill="1" applyAlignment="1">
      <alignment vertical="center" wrapText="1"/>
    </xf>
    <xf numFmtId="0" fontId="2" fillId="10" borderId="29" xfId="0" applyFont="1" applyFill="1" applyBorder="1"/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630"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C00000"/>
        </patternFill>
      </fill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rascheta_effektivnosti_investproekta_sozdaniya_finansovoy_birzhi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rascheta_effektivnosti_investproekta_sozdaniya_finansovoy_birzhi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rascheta_effektivnosti_investproekta_sozdaniya_finansovoy_birzhi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rascheta_effektivnosti_investproekta_sozdaniya_finansovoy_birzhi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99060</xdr:colOff>
      <xdr:row>1</xdr:row>
      <xdr:rowOff>45720</xdr:rowOff>
    </xdr:from>
    <xdr:to>
      <xdr:col>23</xdr:col>
      <xdr:colOff>114460</xdr:colOff>
      <xdr:row>5</xdr:row>
      <xdr:rowOff>129593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3220" y="17526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4</xdr:col>
      <xdr:colOff>2019300</xdr:colOff>
      <xdr:row>0</xdr:row>
      <xdr:rowOff>114300</xdr:rowOff>
    </xdr:from>
    <xdr:to>
      <xdr:col>10</xdr:col>
      <xdr:colOff>693420</xdr:colOff>
      <xdr:row>6</xdr:row>
      <xdr:rowOff>22860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финансовой биржи MNGMNT.RU"/>
        </xdr:cNvPr>
        <xdr:cNvSpPr/>
      </xdr:nvSpPr>
      <xdr:spPr>
        <a:xfrm>
          <a:off x="2506980" y="114300"/>
          <a:ext cx="1859280" cy="70104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ИНВСТПРОЕКТА</a:t>
          </a:r>
          <a:r>
            <a:rPr lang="ru-RU" sz="1000" b="1" baseline="0">
              <a:solidFill>
                <a:srgbClr val="002060"/>
              </a:solidFill>
            </a:rPr>
            <a:t> </a:t>
          </a:r>
          <a:r>
            <a:rPr lang="ru-RU" sz="1000" b="1">
              <a:solidFill>
                <a:srgbClr val="002060"/>
              </a:solidFill>
            </a:rPr>
            <a:t>СОЗДАНИ ФИНАНСОВОЙ БИРЖИ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7620</xdr:rowOff>
    </xdr:from>
    <xdr:to>
      <xdr:col>18</xdr:col>
      <xdr:colOff>15400</xdr:colOff>
      <xdr:row>5</xdr:row>
      <xdr:rowOff>99113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140" y="13716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4</xdr:col>
      <xdr:colOff>2164080</xdr:colOff>
      <xdr:row>0</xdr:row>
      <xdr:rowOff>121920</xdr:rowOff>
    </xdr:from>
    <xdr:to>
      <xdr:col>9</xdr:col>
      <xdr:colOff>83820</xdr:colOff>
      <xdr:row>6</xdr:row>
      <xdr:rowOff>45720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финансовой биржи MNGMNT.RU"/>
        </xdr:cNvPr>
        <xdr:cNvSpPr/>
      </xdr:nvSpPr>
      <xdr:spPr>
        <a:xfrm>
          <a:off x="2651760" y="121920"/>
          <a:ext cx="1859280" cy="70104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ИНВСТПРОЕКТА</a:t>
          </a:r>
          <a:r>
            <a:rPr lang="ru-RU" sz="1000" b="1" baseline="0">
              <a:solidFill>
                <a:srgbClr val="002060"/>
              </a:solidFill>
            </a:rPr>
            <a:t> </a:t>
          </a:r>
          <a:r>
            <a:rPr lang="ru-RU" sz="1000" b="1">
              <a:solidFill>
                <a:srgbClr val="002060"/>
              </a:solidFill>
            </a:rPr>
            <a:t>СОЗДАНИ ФИНАНСОВОЙ БИРЖИ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30480</xdr:rowOff>
    </xdr:from>
    <xdr:to>
      <xdr:col>18</xdr:col>
      <xdr:colOff>15400</xdr:colOff>
      <xdr:row>5</xdr:row>
      <xdr:rowOff>121973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6002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7</xdr:col>
      <xdr:colOff>266700</xdr:colOff>
      <xdr:row>0</xdr:row>
      <xdr:rowOff>38100</xdr:rowOff>
    </xdr:from>
    <xdr:to>
      <xdr:col>10</xdr:col>
      <xdr:colOff>175260</xdr:colOff>
      <xdr:row>5</xdr:row>
      <xdr:rowOff>91440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финансовой биржи MNGMNT.RU"/>
        </xdr:cNvPr>
        <xdr:cNvSpPr/>
      </xdr:nvSpPr>
      <xdr:spPr>
        <a:xfrm>
          <a:off x="3459480" y="38100"/>
          <a:ext cx="1859280" cy="70104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ИНВСТПРОЕКТА</a:t>
          </a:r>
          <a:r>
            <a:rPr lang="ru-RU" sz="1000" b="1" baseline="0">
              <a:solidFill>
                <a:srgbClr val="002060"/>
              </a:solidFill>
            </a:rPr>
            <a:t> </a:t>
          </a:r>
          <a:r>
            <a:rPr lang="ru-RU" sz="1000" b="1">
              <a:solidFill>
                <a:srgbClr val="002060"/>
              </a:solidFill>
            </a:rPr>
            <a:t>СОЗДАНИ ФИНАНСОВОЙ БИРЖИ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358140</xdr:colOff>
      <xdr:row>1</xdr:row>
      <xdr:rowOff>15240</xdr:rowOff>
    </xdr:from>
    <xdr:to>
      <xdr:col>18</xdr:col>
      <xdr:colOff>23020</xdr:colOff>
      <xdr:row>5</xdr:row>
      <xdr:rowOff>106733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8720" y="14478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4</xdr:col>
      <xdr:colOff>2438400</xdr:colOff>
      <xdr:row>0</xdr:row>
      <xdr:rowOff>99060</xdr:rowOff>
    </xdr:from>
    <xdr:to>
      <xdr:col>10</xdr:col>
      <xdr:colOff>144780</xdr:colOff>
      <xdr:row>6</xdr:row>
      <xdr:rowOff>22860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финансовой биржи MNGMNT.RU"/>
        </xdr:cNvPr>
        <xdr:cNvSpPr/>
      </xdr:nvSpPr>
      <xdr:spPr>
        <a:xfrm>
          <a:off x="2926080" y="99060"/>
          <a:ext cx="1859280" cy="70104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ИНВСТПРОЕКТА</a:t>
          </a:r>
          <a:r>
            <a:rPr lang="ru-RU" sz="1000" b="1" baseline="0">
              <a:solidFill>
                <a:srgbClr val="002060"/>
              </a:solidFill>
            </a:rPr>
            <a:t> </a:t>
          </a:r>
          <a:r>
            <a:rPr lang="ru-RU" sz="1000" b="1">
              <a:solidFill>
                <a:srgbClr val="002060"/>
              </a:solidFill>
            </a:rPr>
            <a:t>СОЗДАНИ ФИНАНСОВОЙ БИРЖИ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4"/>
  <sheetViews>
    <sheetView showGridLines="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C3" sqref="C3"/>
    </sheetView>
  </sheetViews>
  <sheetFormatPr defaultRowHeight="12" x14ac:dyDescent="0.25"/>
  <cols>
    <col min="1" max="3" width="0.88671875" style="2" customWidth="1"/>
    <col min="4" max="5" width="2.77734375" style="2" customWidth="1"/>
    <col min="6" max="6" width="8.88671875" style="2"/>
    <col min="7" max="7" width="2.77734375" style="2" customWidth="1"/>
    <col min="8" max="8" width="8.88671875" style="2"/>
    <col min="9" max="11" width="1.77734375" style="2" customWidth="1"/>
    <col min="12" max="12" width="51" style="210" customWidth="1"/>
    <col min="13" max="15" width="1.77734375" style="2" customWidth="1"/>
    <col min="16" max="18" width="0.88671875" style="2" customWidth="1"/>
    <col min="19" max="20" width="2.77734375" style="2" customWidth="1"/>
    <col min="21" max="16384" width="8.88671875" style="2"/>
  </cols>
  <sheetData>
    <row r="1" spans="1:20" ht="4.0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96"/>
      <c r="M1" s="6"/>
      <c r="N1" s="6"/>
      <c r="O1" s="6"/>
      <c r="P1" s="6"/>
      <c r="Q1" s="6"/>
      <c r="R1" s="6"/>
      <c r="S1" s="6"/>
      <c r="T1" s="6"/>
    </row>
    <row r="2" spans="1:20" ht="4.05" customHeight="1" x14ac:dyDescent="0.25">
      <c r="A2" s="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  <c r="M2" s="197"/>
      <c r="N2" s="197"/>
      <c r="O2" s="197"/>
      <c r="P2" s="197"/>
      <c r="Q2" s="197"/>
      <c r="R2" s="6"/>
      <c r="S2" s="6"/>
      <c r="T2" s="6"/>
    </row>
    <row r="3" spans="1:20" ht="4.05" customHeight="1" x14ac:dyDescent="0.25">
      <c r="A3" s="6"/>
      <c r="B3" s="197"/>
      <c r="C3" s="6"/>
      <c r="D3" s="6"/>
      <c r="E3" s="6"/>
      <c r="F3" s="6"/>
      <c r="G3" s="6"/>
      <c r="H3" s="6"/>
      <c r="I3" s="6"/>
      <c r="J3" s="6"/>
      <c r="K3" s="6"/>
      <c r="L3" s="196"/>
      <c r="M3" s="6"/>
      <c r="N3" s="6"/>
      <c r="O3" s="6"/>
      <c r="P3" s="6"/>
      <c r="Q3" s="197"/>
      <c r="R3" s="6"/>
      <c r="S3" s="6"/>
      <c r="T3" s="6"/>
    </row>
    <row r="4" spans="1:20" x14ac:dyDescent="0.25">
      <c r="A4" s="6"/>
      <c r="B4" s="197"/>
      <c r="C4" s="6"/>
      <c r="D4" s="6"/>
      <c r="E4" s="6"/>
      <c r="F4" s="6"/>
      <c r="G4" s="6"/>
      <c r="H4" s="6"/>
      <c r="I4" s="6"/>
      <c r="J4" s="6"/>
      <c r="K4" s="6"/>
      <c r="L4" s="196"/>
      <c r="M4" s="6"/>
      <c r="N4" s="6"/>
      <c r="O4" s="6"/>
      <c r="P4" s="6"/>
      <c r="Q4" s="197"/>
      <c r="R4" s="6"/>
      <c r="S4" s="6"/>
      <c r="T4" s="6"/>
    </row>
    <row r="5" spans="1:20" s="93" customFormat="1" ht="13.8" x14ac:dyDescent="0.3">
      <c r="A5" s="89"/>
      <c r="B5" s="199"/>
      <c r="C5" s="89"/>
      <c r="D5" s="89"/>
      <c r="E5" s="89" t="s">
        <v>205</v>
      </c>
      <c r="F5" s="89"/>
      <c r="G5" s="89"/>
      <c r="H5" s="89"/>
      <c r="I5" s="89"/>
      <c r="J5" s="89"/>
      <c r="K5" s="89"/>
      <c r="L5" s="200"/>
      <c r="M5" s="89"/>
      <c r="N5" s="89"/>
      <c r="O5" s="89"/>
      <c r="P5" s="89"/>
      <c r="Q5" s="199"/>
      <c r="R5" s="89"/>
      <c r="S5" s="89"/>
      <c r="T5" s="89"/>
    </row>
    <row r="6" spans="1:20" ht="4.05" customHeight="1" x14ac:dyDescent="0.25">
      <c r="A6" s="6"/>
      <c r="B6" s="197"/>
      <c r="C6" s="6"/>
      <c r="D6" s="6"/>
      <c r="E6" s="201"/>
      <c r="F6" s="201"/>
      <c r="G6" s="201"/>
      <c r="H6" s="6"/>
      <c r="I6" s="6"/>
      <c r="J6" s="6"/>
      <c r="K6" s="6"/>
      <c r="L6" s="196"/>
      <c r="M6" s="6"/>
      <c r="N6" s="6"/>
      <c r="O6" s="6"/>
      <c r="P6" s="6"/>
      <c r="Q6" s="197"/>
      <c r="R6" s="6"/>
      <c r="S6" s="6"/>
      <c r="T6" s="6"/>
    </row>
    <row r="7" spans="1:20" x14ac:dyDescent="0.25">
      <c r="A7" s="6"/>
      <c r="B7" s="197"/>
      <c r="C7" s="6"/>
      <c r="D7" s="6"/>
      <c r="E7" s="6"/>
      <c r="F7" s="6"/>
      <c r="G7" s="6"/>
      <c r="H7" s="6"/>
      <c r="I7" s="6"/>
      <c r="J7" s="6"/>
      <c r="K7" s="6"/>
      <c r="L7" s="196"/>
      <c r="M7" s="6"/>
      <c r="N7" s="6"/>
      <c r="O7" s="6"/>
      <c r="P7" s="6"/>
      <c r="Q7" s="197"/>
      <c r="R7" s="6"/>
      <c r="S7" s="6"/>
      <c r="T7" s="6"/>
    </row>
    <row r="8" spans="1:20" s="11" customFormat="1" x14ac:dyDescent="0.25">
      <c r="A8" s="10"/>
      <c r="B8" s="202"/>
      <c r="C8" s="10"/>
      <c r="D8" s="10"/>
      <c r="E8" s="10" t="s">
        <v>206</v>
      </c>
      <c r="F8" s="10"/>
      <c r="G8" s="10"/>
      <c r="H8" s="10"/>
      <c r="I8" s="10"/>
      <c r="J8" s="10"/>
      <c r="K8" s="10"/>
      <c r="L8" s="203"/>
      <c r="M8" s="10"/>
      <c r="N8" s="10"/>
      <c r="O8" s="10"/>
      <c r="P8" s="10"/>
      <c r="Q8" s="202"/>
      <c r="R8" s="10"/>
      <c r="S8" s="10"/>
      <c r="T8" s="10"/>
    </row>
    <row r="9" spans="1:20" ht="4.05" customHeight="1" x14ac:dyDescent="0.25">
      <c r="A9" s="6"/>
      <c r="B9" s="197"/>
      <c r="C9" s="6"/>
      <c r="D9" s="6"/>
      <c r="E9" s="201"/>
      <c r="F9" s="6"/>
      <c r="G9" s="6"/>
      <c r="H9" s="6"/>
      <c r="I9" s="6"/>
      <c r="J9" s="6"/>
      <c r="K9" s="6"/>
      <c r="L9" s="196"/>
      <c r="M9" s="6"/>
      <c r="N9" s="6"/>
      <c r="O9" s="6"/>
      <c r="P9" s="6"/>
      <c r="Q9" s="197"/>
      <c r="R9" s="6"/>
      <c r="S9" s="6"/>
      <c r="T9" s="6"/>
    </row>
    <row r="10" spans="1:20" x14ac:dyDescent="0.25">
      <c r="A10" s="6"/>
      <c r="B10" s="197"/>
      <c r="C10" s="6"/>
      <c r="D10" s="6"/>
      <c r="E10" s="6"/>
      <c r="F10" s="6"/>
      <c r="G10" s="13" t="s">
        <v>6</v>
      </c>
      <c r="H10" s="204"/>
      <c r="I10" s="6"/>
      <c r="J10" s="6"/>
      <c r="K10" s="6"/>
      <c r="L10" s="196" t="s">
        <v>207</v>
      </c>
      <c r="M10" s="6"/>
      <c r="N10" s="6"/>
      <c r="O10" s="6"/>
      <c r="P10" s="6"/>
      <c r="Q10" s="197"/>
      <c r="R10" s="6"/>
      <c r="S10" s="6"/>
      <c r="T10" s="6"/>
    </row>
    <row r="11" spans="1:20" ht="24" x14ac:dyDescent="0.25">
      <c r="A11" s="6"/>
      <c r="B11" s="197"/>
      <c r="C11" s="6"/>
      <c r="D11" s="6"/>
      <c r="E11" s="6"/>
      <c r="F11" s="6"/>
      <c r="G11" s="6"/>
      <c r="H11" s="6"/>
      <c r="I11" s="6"/>
      <c r="J11" s="6"/>
      <c r="K11" s="6"/>
      <c r="L11" s="196" t="s">
        <v>208</v>
      </c>
      <c r="M11" s="6"/>
      <c r="N11" s="6"/>
      <c r="O11" s="6"/>
      <c r="P11" s="6"/>
      <c r="Q11" s="197"/>
      <c r="R11" s="6"/>
      <c r="S11" s="6"/>
      <c r="T11" s="6"/>
    </row>
    <row r="12" spans="1:20" ht="4.05" customHeight="1" x14ac:dyDescent="0.25">
      <c r="A12" s="6"/>
      <c r="B12" s="197"/>
      <c r="C12" s="6"/>
      <c r="D12" s="6"/>
      <c r="E12" s="6"/>
      <c r="F12" s="6"/>
      <c r="G12" s="6"/>
      <c r="H12" s="6"/>
      <c r="I12" s="6"/>
      <c r="J12" s="6"/>
      <c r="K12" s="6"/>
      <c r="L12" s="205"/>
      <c r="M12" s="6"/>
      <c r="N12" s="6"/>
      <c r="O12" s="6"/>
      <c r="P12" s="6"/>
      <c r="Q12" s="197"/>
      <c r="R12" s="6"/>
      <c r="S12" s="6"/>
      <c r="T12" s="6"/>
    </row>
    <row r="13" spans="1:20" x14ac:dyDescent="0.25">
      <c r="A13" s="6"/>
      <c r="B13" s="197"/>
      <c r="C13" s="6"/>
      <c r="D13" s="6"/>
      <c r="E13" s="6"/>
      <c r="F13" s="6"/>
      <c r="G13" s="13" t="s">
        <v>6</v>
      </c>
      <c r="H13" s="206"/>
      <c r="I13" s="127" t="s">
        <v>8</v>
      </c>
      <c r="J13" s="6"/>
      <c r="K13" s="6"/>
      <c r="L13" s="207" t="s">
        <v>209</v>
      </c>
      <c r="M13" s="6"/>
      <c r="N13" s="6"/>
      <c r="O13" s="6"/>
      <c r="P13" s="6"/>
      <c r="Q13" s="197"/>
      <c r="R13" s="6"/>
      <c r="S13" s="6"/>
      <c r="T13" s="6"/>
    </row>
    <row r="14" spans="1:20" x14ac:dyDescent="0.25">
      <c r="A14" s="6"/>
      <c r="B14" s="197"/>
      <c r="C14" s="6"/>
      <c r="D14" s="6"/>
      <c r="E14" s="6"/>
      <c r="F14" s="6"/>
      <c r="G14" s="6"/>
      <c r="H14" s="6"/>
      <c r="I14" s="6"/>
      <c r="J14" s="6"/>
      <c r="K14" s="6"/>
      <c r="L14" s="208" t="s">
        <v>210</v>
      </c>
      <c r="M14" s="6"/>
      <c r="N14" s="6"/>
      <c r="O14" s="6"/>
      <c r="P14" s="6"/>
      <c r="Q14" s="197"/>
      <c r="R14" s="6"/>
      <c r="S14" s="6"/>
      <c r="T14" s="6"/>
    </row>
    <row r="15" spans="1:20" x14ac:dyDescent="0.25">
      <c r="A15" s="6"/>
      <c r="B15" s="197"/>
      <c r="C15" s="6"/>
      <c r="D15" s="6"/>
      <c r="E15" s="6"/>
      <c r="F15" s="6"/>
      <c r="G15" s="6"/>
      <c r="H15" s="6"/>
      <c r="I15" s="6"/>
      <c r="J15" s="6"/>
      <c r="K15" s="6"/>
      <c r="L15" s="196" t="s">
        <v>211</v>
      </c>
      <c r="M15" s="6"/>
      <c r="N15" s="6"/>
      <c r="O15" s="6"/>
      <c r="P15" s="6"/>
      <c r="Q15" s="197"/>
      <c r="R15" s="6"/>
      <c r="S15" s="6"/>
      <c r="T15" s="6"/>
    </row>
    <row r="16" spans="1:20" x14ac:dyDescent="0.25">
      <c r="A16" s="6"/>
      <c r="B16" s="197"/>
      <c r="C16" s="6"/>
      <c r="D16" s="6"/>
      <c r="E16" s="6"/>
      <c r="F16" s="6"/>
      <c r="G16" s="6"/>
      <c r="H16" s="6"/>
      <c r="I16" s="6"/>
      <c r="J16" s="6"/>
      <c r="K16" s="6"/>
      <c r="L16" s="196" t="s">
        <v>212</v>
      </c>
      <c r="M16" s="6"/>
      <c r="N16" s="6"/>
      <c r="O16" s="6"/>
      <c r="P16" s="6"/>
      <c r="Q16" s="197"/>
      <c r="R16" s="6"/>
      <c r="S16" s="6"/>
      <c r="T16" s="6"/>
    </row>
    <row r="17" spans="1:20" x14ac:dyDescent="0.25">
      <c r="A17" s="6"/>
      <c r="B17" s="197"/>
      <c r="C17" s="6"/>
      <c r="D17" s="6"/>
      <c r="E17" s="6"/>
      <c r="F17" s="6"/>
      <c r="G17" s="6"/>
      <c r="H17" s="6"/>
      <c r="I17" s="6"/>
      <c r="J17" s="6"/>
      <c r="K17" s="6"/>
      <c r="L17" s="196" t="s">
        <v>213</v>
      </c>
      <c r="M17" s="6"/>
      <c r="N17" s="6"/>
      <c r="O17" s="6"/>
      <c r="P17" s="6"/>
      <c r="Q17" s="197"/>
      <c r="R17" s="6"/>
      <c r="S17" s="6"/>
      <c r="T17" s="6"/>
    </row>
    <row r="18" spans="1:20" ht="4.05" customHeight="1" x14ac:dyDescent="0.25">
      <c r="A18" s="6"/>
      <c r="B18" s="197"/>
      <c r="C18" s="6"/>
      <c r="D18" s="6"/>
      <c r="E18" s="6"/>
      <c r="F18" s="6"/>
      <c r="G18" s="6"/>
      <c r="H18" s="6"/>
      <c r="I18" s="6"/>
      <c r="J18" s="6"/>
      <c r="K18" s="6"/>
      <c r="L18" s="205"/>
      <c r="M18" s="6"/>
      <c r="N18" s="6"/>
      <c r="O18" s="6"/>
      <c r="P18" s="6"/>
      <c r="Q18" s="197"/>
      <c r="R18" s="6"/>
      <c r="S18" s="6"/>
      <c r="T18" s="6"/>
    </row>
    <row r="19" spans="1:20" x14ac:dyDescent="0.25">
      <c r="A19" s="6"/>
      <c r="B19" s="197"/>
      <c r="C19" s="6"/>
      <c r="D19" s="6"/>
      <c r="E19" s="6"/>
      <c r="F19" s="6"/>
      <c r="G19" s="6"/>
      <c r="H19" s="6"/>
      <c r="I19" s="6"/>
      <c r="J19" s="6"/>
      <c r="K19" s="6"/>
      <c r="L19" s="196"/>
      <c r="M19" s="6"/>
      <c r="N19" s="6"/>
      <c r="O19" s="6"/>
      <c r="P19" s="6"/>
      <c r="Q19" s="197"/>
      <c r="R19" s="6"/>
      <c r="S19" s="6"/>
      <c r="T19" s="6"/>
    </row>
    <row r="20" spans="1:20" ht="48" x14ac:dyDescent="0.25">
      <c r="A20" s="6"/>
      <c r="B20" s="197"/>
      <c r="C20" s="6"/>
      <c r="D20" s="6"/>
      <c r="E20" s="6"/>
      <c r="F20" s="6"/>
      <c r="G20" s="6"/>
      <c r="H20" s="6"/>
      <c r="I20" s="6"/>
      <c r="J20" s="6"/>
      <c r="K20" s="6"/>
      <c r="L20" s="196" t="s">
        <v>214</v>
      </c>
      <c r="M20" s="6"/>
      <c r="N20" s="6"/>
      <c r="O20" s="6"/>
      <c r="P20" s="6"/>
      <c r="Q20" s="197"/>
      <c r="R20" s="6"/>
      <c r="S20" s="6"/>
      <c r="T20" s="6"/>
    </row>
    <row r="21" spans="1:20" ht="4.05" customHeight="1" x14ac:dyDescent="0.25">
      <c r="A21" s="6"/>
      <c r="B21" s="197"/>
      <c r="C21" s="6"/>
      <c r="D21" s="6"/>
      <c r="E21" s="6"/>
      <c r="F21" s="6"/>
      <c r="G21" s="6"/>
      <c r="H21" s="6"/>
      <c r="I21" s="6"/>
      <c r="J21" s="6"/>
      <c r="K21" s="6"/>
      <c r="L21" s="205"/>
      <c r="M21" s="6"/>
      <c r="N21" s="6"/>
      <c r="O21" s="6"/>
      <c r="P21" s="6"/>
      <c r="Q21" s="197"/>
      <c r="R21" s="6"/>
      <c r="S21" s="6"/>
      <c r="T21" s="6"/>
    </row>
    <row r="22" spans="1:20" x14ac:dyDescent="0.25">
      <c r="A22" s="6"/>
      <c r="B22" s="197"/>
      <c r="C22" s="6"/>
      <c r="D22" s="6"/>
      <c r="E22" s="6"/>
      <c r="F22" s="6"/>
      <c r="G22" s="6"/>
      <c r="H22" s="6"/>
      <c r="I22" s="6"/>
      <c r="J22" s="6"/>
      <c r="K22" s="6"/>
      <c r="L22" s="196"/>
      <c r="M22" s="6"/>
      <c r="N22" s="6"/>
      <c r="O22" s="6"/>
      <c r="P22" s="6"/>
      <c r="Q22" s="197"/>
      <c r="R22" s="6"/>
      <c r="S22" s="6"/>
      <c r="T22" s="6"/>
    </row>
    <row r="23" spans="1:20" ht="96" x14ac:dyDescent="0.25">
      <c r="A23" s="6"/>
      <c r="B23" s="197"/>
      <c r="C23" s="6"/>
      <c r="D23" s="6"/>
      <c r="E23" s="6"/>
      <c r="F23" s="6"/>
      <c r="G23" s="6"/>
      <c r="H23" s="6"/>
      <c r="I23" s="6"/>
      <c r="J23" s="6"/>
      <c r="K23" s="6"/>
      <c r="L23" s="196" t="s">
        <v>215</v>
      </c>
      <c r="M23" s="6"/>
      <c r="N23" s="6"/>
      <c r="O23" s="6"/>
      <c r="P23" s="6"/>
      <c r="Q23" s="197"/>
      <c r="R23" s="6"/>
      <c r="S23" s="6"/>
      <c r="T23" s="6"/>
    </row>
    <row r="24" spans="1:20" ht="4.05" customHeight="1" x14ac:dyDescent="0.25">
      <c r="A24" s="6"/>
      <c r="B24" s="197"/>
      <c r="C24" s="6"/>
      <c r="D24" s="6"/>
      <c r="E24" s="6"/>
      <c r="F24" s="6"/>
      <c r="G24" s="6"/>
      <c r="H24" s="6"/>
      <c r="I24" s="6"/>
      <c r="J24" s="6"/>
      <c r="K24" s="6"/>
      <c r="L24" s="205"/>
      <c r="M24" s="6"/>
      <c r="N24" s="6"/>
      <c r="O24" s="6"/>
      <c r="P24" s="6"/>
      <c r="Q24" s="197"/>
      <c r="R24" s="6"/>
      <c r="S24" s="6"/>
      <c r="T24" s="6"/>
    </row>
    <row r="25" spans="1:20" s="11" customFormat="1" x14ac:dyDescent="0.25">
      <c r="A25" s="10"/>
      <c r="B25" s="202"/>
      <c r="C25" s="10"/>
      <c r="D25" s="10"/>
      <c r="E25" s="10"/>
      <c r="F25" s="10" t="s">
        <v>216</v>
      </c>
      <c r="G25" s="10"/>
      <c r="H25" s="10"/>
      <c r="I25" s="65"/>
      <c r="J25" s="10"/>
      <c r="K25" s="10"/>
      <c r="L25" s="203"/>
      <c r="M25" s="10"/>
      <c r="N25" s="10"/>
      <c r="O25" s="10"/>
      <c r="P25" s="10"/>
      <c r="Q25" s="202"/>
      <c r="R25" s="10"/>
      <c r="S25" s="10"/>
      <c r="T25" s="10"/>
    </row>
    <row r="26" spans="1:20" ht="4.05" customHeight="1" x14ac:dyDescent="0.25">
      <c r="A26" s="6"/>
      <c r="B26" s="197"/>
      <c r="C26" s="6"/>
      <c r="D26" s="6"/>
      <c r="E26" s="201"/>
      <c r="F26" s="201"/>
      <c r="G26" s="6"/>
      <c r="H26" s="6"/>
      <c r="I26" s="6"/>
      <c r="J26" s="6"/>
      <c r="K26" s="6"/>
      <c r="L26" s="196"/>
      <c r="M26" s="6"/>
      <c r="N26" s="6"/>
      <c r="O26" s="6"/>
      <c r="P26" s="6"/>
      <c r="Q26" s="197"/>
      <c r="R26" s="6"/>
      <c r="S26" s="6"/>
      <c r="T26" s="6"/>
    </row>
    <row r="27" spans="1:20" ht="60" x14ac:dyDescent="0.25">
      <c r="A27" s="6"/>
      <c r="B27" s="197"/>
      <c r="C27" s="6"/>
      <c r="D27" s="6"/>
      <c r="E27" s="6"/>
      <c r="F27" s="6"/>
      <c r="G27" s="6"/>
      <c r="H27" s="6"/>
      <c r="I27" s="6"/>
      <c r="J27" s="6"/>
      <c r="K27" s="6"/>
      <c r="L27" s="196" t="s">
        <v>217</v>
      </c>
      <c r="M27" s="6"/>
      <c r="N27" s="6"/>
      <c r="O27" s="6"/>
      <c r="P27" s="6"/>
      <c r="Q27" s="197"/>
      <c r="R27" s="6"/>
      <c r="S27" s="6"/>
      <c r="T27" s="6"/>
    </row>
    <row r="28" spans="1:20" ht="4.05" customHeight="1" x14ac:dyDescent="0.25">
      <c r="A28" s="6"/>
      <c r="B28" s="197"/>
      <c r="C28" s="6"/>
      <c r="D28" s="6"/>
      <c r="E28" s="6"/>
      <c r="F28" s="6"/>
      <c r="G28" s="6"/>
      <c r="H28" s="6"/>
      <c r="I28" s="6"/>
      <c r="J28" s="6"/>
      <c r="K28" s="6"/>
      <c r="L28" s="205"/>
      <c r="M28" s="6"/>
      <c r="N28" s="6"/>
      <c r="O28" s="6"/>
      <c r="P28" s="6"/>
      <c r="Q28" s="197"/>
      <c r="R28" s="6"/>
      <c r="S28" s="6"/>
      <c r="T28" s="6"/>
    </row>
    <row r="29" spans="1:20" ht="60" x14ac:dyDescent="0.25">
      <c r="A29" s="6"/>
      <c r="B29" s="197"/>
      <c r="C29" s="6"/>
      <c r="D29" s="6"/>
      <c r="E29" s="6"/>
      <c r="F29" s="6"/>
      <c r="G29" s="6"/>
      <c r="H29" s="6"/>
      <c r="I29" s="6"/>
      <c r="J29" s="6"/>
      <c r="K29" s="6"/>
      <c r="L29" s="196" t="s">
        <v>218</v>
      </c>
      <c r="M29" s="6"/>
      <c r="N29" s="6"/>
      <c r="O29" s="6"/>
      <c r="P29" s="6"/>
      <c r="Q29" s="197"/>
      <c r="R29" s="6"/>
      <c r="S29" s="6"/>
      <c r="T29" s="6"/>
    </row>
    <row r="30" spans="1:20" ht="4.05" customHeight="1" x14ac:dyDescent="0.25">
      <c r="A30" s="6"/>
      <c r="B30" s="197"/>
      <c r="C30" s="6"/>
      <c r="D30" s="6"/>
      <c r="E30" s="6"/>
      <c r="F30" s="6"/>
      <c r="G30" s="6"/>
      <c r="H30" s="6"/>
      <c r="I30" s="6"/>
      <c r="J30" s="6"/>
      <c r="K30" s="6"/>
      <c r="L30" s="205"/>
      <c r="M30" s="6"/>
      <c r="N30" s="6"/>
      <c r="O30" s="6"/>
      <c r="P30" s="6"/>
      <c r="Q30" s="197"/>
      <c r="R30" s="6"/>
      <c r="S30" s="6"/>
      <c r="T30" s="6"/>
    </row>
    <row r="31" spans="1:20" ht="48" x14ac:dyDescent="0.25">
      <c r="A31" s="6"/>
      <c r="B31" s="197"/>
      <c r="C31" s="6"/>
      <c r="D31" s="6"/>
      <c r="E31" s="6"/>
      <c r="F31" s="6"/>
      <c r="G31" s="6"/>
      <c r="H31" s="6"/>
      <c r="I31" s="6"/>
      <c r="J31" s="6"/>
      <c r="K31" s="6"/>
      <c r="L31" s="196" t="s">
        <v>219</v>
      </c>
      <c r="M31" s="6"/>
      <c r="N31" s="6"/>
      <c r="O31" s="6"/>
      <c r="P31" s="6"/>
      <c r="Q31" s="197"/>
      <c r="R31" s="6"/>
      <c r="S31" s="6"/>
      <c r="T31" s="6"/>
    </row>
    <row r="32" spans="1:20" ht="4.05" customHeight="1" x14ac:dyDescent="0.25">
      <c r="A32" s="6"/>
      <c r="B32" s="197"/>
      <c r="C32" s="6"/>
      <c r="D32" s="6"/>
      <c r="E32" s="6"/>
      <c r="F32" s="6"/>
      <c r="G32" s="6"/>
      <c r="H32" s="6"/>
      <c r="I32" s="6"/>
      <c r="J32" s="6"/>
      <c r="K32" s="6"/>
      <c r="L32" s="205"/>
      <c r="M32" s="6"/>
      <c r="N32" s="6"/>
      <c r="O32" s="6"/>
      <c r="P32" s="6"/>
      <c r="Q32" s="197"/>
      <c r="R32" s="6"/>
      <c r="S32" s="6"/>
      <c r="T32" s="6"/>
    </row>
    <row r="33" spans="1:20" ht="84" x14ac:dyDescent="0.25">
      <c r="A33" s="6"/>
      <c r="B33" s="197"/>
      <c r="C33" s="6"/>
      <c r="D33" s="6"/>
      <c r="E33" s="6"/>
      <c r="F33" s="6"/>
      <c r="G33" s="6"/>
      <c r="H33" s="6"/>
      <c r="I33" s="6"/>
      <c r="J33" s="6"/>
      <c r="K33" s="6"/>
      <c r="L33" s="196" t="s">
        <v>220</v>
      </c>
      <c r="M33" s="6"/>
      <c r="N33" s="6"/>
      <c r="O33" s="6"/>
      <c r="P33" s="6"/>
      <c r="Q33" s="197"/>
      <c r="R33" s="6"/>
      <c r="S33" s="6"/>
      <c r="T33" s="6"/>
    </row>
    <row r="34" spans="1:20" ht="4.05" customHeight="1" x14ac:dyDescent="0.25">
      <c r="A34" s="6"/>
      <c r="B34" s="197"/>
      <c r="C34" s="6"/>
      <c r="D34" s="6"/>
      <c r="E34" s="6"/>
      <c r="F34" s="6"/>
      <c r="G34" s="6"/>
      <c r="H34" s="6"/>
      <c r="I34" s="6"/>
      <c r="J34" s="6"/>
      <c r="K34" s="6"/>
      <c r="L34" s="205"/>
      <c r="M34" s="6"/>
      <c r="N34" s="6"/>
      <c r="O34" s="6"/>
      <c r="P34" s="6"/>
      <c r="Q34" s="197"/>
      <c r="R34" s="6"/>
      <c r="S34" s="6"/>
      <c r="T34" s="6"/>
    </row>
    <row r="35" spans="1:20" ht="36" x14ac:dyDescent="0.25">
      <c r="A35" s="6"/>
      <c r="B35" s="197"/>
      <c r="C35" s="6"/>
      <c r="D35" s="6"/>
      <c r="E35" s="6"/>
      <c r="F35" s="6"/>
      <c r="G35" s="6"/>
      <c r="H35" s="6"/>
      <c r="I35" s="6"/>
      <c r="J35" s="6"/>
      <c r="K35" s="6"/>
      <c r="L35" s="196" t="s">
        <v>221</v>
      </c>
      <c r="M35" s="6"/>
      <c r="N35" s="6"/>
      <c r="O35" s="6"/>
      <c r="P35" s="6"/>
      <c r="Q35" s="197"/>
      <c r="R35" s="6"/>
      <c r="S35" s="6"/>
      <c r="T35" s="6"/>
    </row>
    <row r="36" spans="1:20" ht="4.05" customHeight="1" x14ac:dyDescent="0.25">
      <c r="A36" s="6"/>
      <c r="B36" s="197"/>
      <c r="C36" s="6"/>
      <c r="D36" s="6"/>
      <c r="E36" s="6"/>
      <c r="F36" s="6"/>
      <c r="G36" s="6"/>
      <c r="H36" s="6"/>
      <c r="I36" s="6"/>
      <c r="J36" s="6"/>
      <c r="K36" s="6"/>
      <c r="L36" s="205"/>
      <c r="M36" s="6"/>
      <c r="N36" s="6"/>
      <c r="O36" s="6"/>
      <c r="P36" s="6"/>
      <c r="Q36" s="197"/>
      <c r="R36" s="6"/>
      <c r="S36" s="6"/>
      <c r="T36" s="6"/>
    </row>
    <row r="37" spans="1:20" ht="48" x14ac:dyDescent="0.25">
      <c r="A37" s="6"/>
      <c r="B37" s="197"/>
      <c r="C37" s="6"/>
      <c r="D37" s="6"/>
      <c r="E37" s="6"/>
      <c r="F37" s="6"/>
      <c r="G37" s="6"/>
      <c r="H37" s="6"/>
      <c r="I37" s="6"/>
      <c r="J37" s="6"/>
      <c r="K37" s="6"/>
      <c r="L37" s="196" t="s">
        <v>222</v>
      </c>
      <c r="M37" s="6"/>
      <c r="N37" s="6"/>
      <c r="O37" s="6"/>
      <c r="P37" s="6"/>
      <c r="Q37" s="197"/>
      <c r="R37" s="6"/>
      <c r="S37" s="6"/>
      <c r="T37" s="6"/>
    </row>
    <row r="38" spans="1:20" ht="4.05" customHeight="1" x14ac:dyDescent="0.25">
      <c r="A38" s="6"/>
      <c r="B38" s="197"/>
      <c r="C38" s="6"/>
      <c r="D38" s="6"/>
      <c r="E38" s="6"/>
      <c r="F38" s="6"/>
      <c r="G38" s="6"/>
      <c r="H38" s="6"/>
      <c r="I38" s="6"/>
      <c r="J38" s="6"/>
      <c r="K38" s="6"/>
      <c r="L38" s="205"/>
      <c r="M38" s="6"/>
      <c r="N38" s="6"/>
      <c r="O38" s="6"/>
      <c r="P38" s="6"/>
      <c r="Q38" s="197"/>
      <c r="R38" s="6"/>
      <c r="S38" s="6"/>
      <c r="T38" s="6"/>
    </row>
    <row r="39" spans="1:20" ht="36" x14ac:dyDescent="0.25">
      <c r="A39" s="6"/>
      <c r="B39" s="197"/>
      <c r="C39" s="6"/>
      <c r="D39" s="6"/>
      <c r="E39" s="6"/>
      <c r="F39" s="6"/>
      <c r="G39" s="6"/>
      <c r="H39" s="6"/>
      <c r="I39" s="6"/>
      <c r="J39" s="6"/>
      <c r="K39" s="6"/>
      <c r="L39" s="196" t="s">
        <v>223</v>
      </c>
      <c r="M39" s="6"/>
      <c r="N39" s="6"/>
      <c r="O39" s="6"/>
      <c r="P39" s="6"/>
      <c r="Q39" s="197"/>
      <c r="R39" s="6"/>
      <c r="S39" s="6"/>
      <c r="T39" s="6"/>
    </row>
    <row r="40" spans="1:20" ht="4.05" customHeight="1" x14ac:dyDescent="0.25">
      <c r="A40" s="6"/>
      <c r="B40" s="197"/>
      <c r="C40" s="6"/>
      <c r="D40" s="6"/>
      <c r="E40" s="6"/>
      <c r="F40" s="6"/>
      <c r="G40" s="6"/>
      <c r="H40" s="6"/>
      <c r="I40" s="6"/>
      <c r="J40" s="6"/>
      <c r="K40" s="6"/>
      <c r="L40" s="205"/>
      <c r="M40" s="6"/>
      <c r="N40" s="6"/>
      <c r="O40" s="6"/>
      <c r="P40" s="6"/>
      <c r="Q40" s="197"/>
      <c r="R40" s="6"/>
      <c r="S40" s="6"/>
      <c r="T40" s="6"/>
    </row>
    <row r="41" spans="1:20" ht="24" x14ac:dyDescent="0.25">
      <c r="A41" s="6"/>
      <c r="B41" s="197"/>
      <c r="C41" s="6"/>
      <c r="D41" s="6"/>
      <c r="E41" s="6"/>
      <c r="F41" s="6"/>
      <c r="G41" s="6"/>
      <c r="H41" s="6"/>
      <c r="I41" s="6"/>
      <c r="J41" s="6"/>
      <c r="K41" s="6"/>
      <c r="L41" s="196" t="s">
        <v>224</v>
      </c>
      <c r="M41" s="6"/>
      <c r="N41" s="6"/>
      <c r="O41" s="6"/>
      <c r="P41" s="6"/>
      <c r="Q41" s="197"/>
      <c r="R41" s="6"/>
      <c r="S41" s="6"/>
      <c r="T41" s="6"/>
    </row>
    <row r="42" spans="1:20" ht="4.05" customHeight="1" x14ac:dyDescent="0.25">
      <c r="A42" s="6"/>
      <c r="B42" s="197"/>
      <c r="C42" s="6"/>
      <c r="D42" s="6"/>
      <c r="E42" s="6"/>
      <c r="F42" s="6"/>
      <c r="G42" s="6"/>
      <c r="H42" s="6"/>
      <c r="I42" s="6"/>
      <c r="J42" s="6"/>
      <c r="K42" s="6"/>
      <c r="L42" s="205"/>
      <c r="M42" s="6"/>
      <c r="N42" s="6"/>
      <c r="O42" s="6"/>
      <c r="P42" s="6"/>
      <c r="Q42" s="197"/>
      <c r="R42" s="6"/>
      <c r="S42" s="6"/>
      <c r="T42" s="6"/>
    </row>
    <row r="43" spans="1:20" ht="4.05" customHeight="1" x14ac:dyDescent="0.25">
      <c r="A43" s="6"/>
      <c r="B43" s="197"/>
      <c r="C43" s="6"/>
      <c r="D43" s="6"/>
      <c r="E43" s="6"/>
      <c r="F43" s="6"/>
      <c r="G43" s="6"/>
      <c r="H43" s="6"/>
      <c r="I43" s="6"/>
      <c r="J43" s="6"/>
      <c r="K43" s="6"/>
      <c r="L43" s="205"/>
      <c r="M43" s="6"/>
      <c r="N43" s="6"/>
      <c r="O43" s="6"/>
      <c r="P43" s="6"/>
      <c r="Q43" s="197"/>
      <c r="R43" s="6"/>
      <c r="S43" s="6"/>
      <c r="T43" s="6"/>
    </row>
    <row r="44" spans="1:20" s="11" customFormat="1" ht="24" x14ac:dyDescent="0.25">
      <c r="A44" s="10"/>
      <c r="B44" s="202"/>
      <c r="C44" s="10"/>
      <c r="D44" s="10"/>
      <c r="E44" s="10"/>
      <c r="F44" s="10" t="s">
        <v>225</v>
      </c>
      <c r="G44" s="10"/>
      <c r="H44" s="10"/>
      <c r="I44" s="65"/>
      <c r="J44" s="10"/>
      <c r="K44" s="10"/>
      <c r="L44" s="203" t="s">
        <v>226</v>
      </c>
      <c r="M44" s="10"/>
      <c r="N44" s="10"/>
      <c r="O44" s="10"/>
      <c r="P44" s="10"/>
      <c r="Q44" s="202"/>
      <c r="R44" s="10"/>
      <c r="S44" s="10"/>
      <c r="T44" s="10"/>
    </row>
    <row r="45" spans="1:20" ht="4.05" customHeight="1" x14ac:dyDescent="0.25">
      <c r="A45" s="6"/>
      <c r="B45" s="197"/>
      <c r="C45" s="6"/>
      <c r="D45" s="6"/>
      <c r="E45" s="201"/>
      <c r="F45" s="201"/>
      <c r="G45" s="6"/>
      <c r="H45" s="6"/>
      <c r="I45" s="6"/>
      <c r="J45" s="6"/>
      <c r="K45" s="6"/>
      <c r="L45" s="196"/>
      <c r="M45" s="6"/>
      <c r="N45" s="6"/>
      <c r="O45" s="6"/>
      <c r="P45" s="6"/>
      <c r="Q45" s="197"/>
      <c r="R45" s="6"/>
      <c r="S45" s="6"/>
      <c r="T45" s="6"/>
    </row>
    <row r="46" spans="1:20" ht="4.05" customHeight="1" x14ac:dyDescent="0.25">
      <c r="A46" s="6"/>
      <c r="B46" s="197"/>
      <c r="C46" s="6"/>
      <c r="D46" s="6"/>
      <c r="E46" s="6"/>
      <c r="F46" s="6"/>
      <c r="G46" s="6"/>
      <c r="H46" s="6"/>
      <c r="I46" s="6"/>
      <c r="J46" s="6"/>
      <c r="K46" s="6"/>
      <c r="L46" s="205"/>
      <c r="M46" s="6"/>
      <c r="N46" s="6"/>
      <c r="O46" s="6"/>
      <c r="P46" s="6"/>
      <c r="Q46" s="197"/>
      <c r="R46" s="6"/>
      <c r="S46" s="6"/>
      <c r="T46" s="6"/>
    </row>
    <row r="47" spans="1:20" ht="84" x14ac:dyDescent="0.25">
      <c r="A47" s="6"/>
      <c r="B47" s="197"/>
      <c r="C47" s="6"/>
      <c r="D47" s="6"/>
      <c r="E47" s="6"/>
      <c r="F47" s="6"/>
      <c r="G47" s="6"/>
      <c r="H47" s="6"/>
      <c r="I47" s="6"/>
      <c r="J47" s="6"/>
      <c r="K47" s="6"/>
      <c r="L47" s="196" t="s">
        <v>227</v>
      </c>
      <c r="M47" s="6"/>
      <c r="N47" s="6"/>
      <c r="O47" s="6"/>
      <c r="P47" s="6"/>
      <c r="Q47" s="197"/>
      <c r="R47" s="6"/>
      <c r="S47" s="6"/>
      <c r="T47" s="6"/>
    </row>
    <row r="48" spans="1:20" ht="4.05" customHeight="1" x14ac:dyDescent="0.25">
      <c r="A48" s="6"/>
      <c r="B48" s="197"/>
      <c r="C48" s="6"/>
      <c r="D48" s="6"/>
      <c r="E48" s="6"/>
      <c r="F48" s="6"/>
      <c r="G48" s="6"/>
      <c r="H48" s="6"/>
      <c r="I48" s="6"/>
      <c r="J48" s="6"/>
      <c r="K48" s="6"/>
      <c r="L48" s="205"/>
      <c r="M48" s="6"/>
      <c r="N48" s="6"/>
      <c r="O48" s="6"/>
      <c r="P48" s="6"/>
      <c r="Q48" s="197"/>
      <c r="R48" s="6"/>
      <c r="S48" s="6"/>
      <c r="T48" s="6"/>
    </row>
    <row r="49" spans="1:20" ht="60" x14ac:dyDescent="0.25">
      <c r="A49" s="6"/>
      <c r="B49" s="197"/>
      <c r="C49" s="6"/>
      <c r="D49" s="6"/>
      <c r="E49" s="6"/>
      <c r="F49" s="6"/>
      <c r="G49" s="6"/>
      <c r="H49" s="6"/>
      <c r="I49" s="6"/>
      <c r="J49" s="6"/>
      <c r="K49" s="6"/>
      <c r="L49" s="196" t="s">
        <v>228</v>
      </c>
      <c r="M49" s="6"/>
      <c r="N49" s="6"/>
      <c r="O49" s="6"/>
      <c r="P49" s="6"/>
      <c r="Q49" s="197"/>
      <c r="R49" s="6"/>
      <c r="S49" s="6"/>
      <c r="T49" s="6"/>
    </row>
    <row r="50" spans="1:20" ht="4.05" customHeight="1" x14ac:dyDescent="0.25">
      <c r="A50" s="6"/>
      <c r="B50" s="197"/>
      <c r="C50" s="6"/>
      <c r="D50" s="6"/>
      <c r="E50" s="6"/>
      <c r="F50" s="6"/>
      <c r="G50" s="6"/>
      <c r="H50" s="6"/>
      <c r="I50" s="6"/>
      <c r="J50" s="6"/>
      <c r="K50" s="6"/>
      <c r="L50" s="205"/>
      <c r="M50" s="6"/>
      <c r="N50" s="6"/>
      <c r="O50" s="6"/>
      <c r="P50" s="6"/>
      <c r="Q50" s="197"/>
      <c r="R50" s="6"/>
      <c r="S50" s="6"/>
      <c r="T50" s="6"/>
    </row>
    <row r="51" spans="1:20" ht="84" x14ac:dyDescent="0.25">
      <c r="A51" s="6"/>
      <c r="B51" s="197"/>
      <c r="C51" s="6"/>
      <c r="D51" s="6"/>
      <c r="E51" s="6"/>
      <c r="F51" s="6"/>
      <c r="G51" s="6"/>
      <c r="H51" s="6"/>
      <c r="I51" s="6"/>
      <c r="J51" s="6"/>
      <c r="K51" s="6"/>
      <c r="L51" s="196" t="s">
        <v>229</v>
      </c>
      <c r="M51" s="6"/>
      <c r="N51" s="6"/>
      <c r="O51" s="6"/>
      <c r="P51" s="6"/>
      <c r="Q51" s="197"/>
      <c r="R51" s="6"/>
      <c r="S51" s="6"/>
      <c r="T51" s="6"/>
    </row>
    <row r="52" spans="1:20" ht="4.05" customHeight="1" x14ac:dyDescent="0.25">
      <c r="A52" s="6"/>
      <c r="B52" s="197"/>
      <c r="C52" s="6"/>
      <c r="D52" s="6"/>
      <c r="E52" s="6"/>
      <c r="F52" s="6"/>
      <c r="G52" s="6"/>
      <c r="H52" s="6"/>
      <c r="I52" s="6"/>
      <c r="J52" s="6"/>
      <c r="K52" s="6"/>
      <c r="L52" s="205"/>
      <c r="M52" s="6"/>
      <c r="N52" s="6"/>
      <c r="O52" s="6"/>
      <c r="P52" s="6"/>
      <c r="Q52" s="197"/>
      <c r="R52" s="6"/>
      <c r="S52" s="6"/>
      <c r="T52" s="6"/>
    </row>
    <row r="53" spans="1:20" ht="24" x14ac:dyDescent="0.25">
      <c r="A53" s="6"/>
      <c r="B53" s="197"/>
      <c r="C53" s="6"/>
      <c r="D53" s="6"/>
      <c r="E53" s="6"/>
      <c r="F53" s="6"/>
      <c r="G53" s="6"/>
      <c r="H53" s="6"/>
      <c r="I53" s="6"/>
      <c r="J53" s="6"/>
      <c r="K53" s="6"/>
      <c r="L53" s="196" t="s">
        <v>230</v>
      </c>
      <c r="M53" s="6"/>
      <c r="N53" s="6"/>
      <c r="O53" s="6"/>
      <c r="P53" s="6"/>
      <c r="Q53" s="197"/>
      <c r="R53" s="6"/>
      <c r="S53" s="6"/>
      <c r="T53" s="6"/>
    </row>
    <row r="54" spans="1:20" ht="4.05" customHeight="1" x14ac:dyDescent="0.25">
      <c r="A54" s="6"/>
      <c r="B54" s="197"/>
      <c r="C54" s="6"/>
      <c r="D54" s="6"/>
      <c r="E54" s="6"/>
      <c r="F54" s="6"/>
      <c r="G54" s="6"/>
      <c r="H54" s="6"/>
      <c r="I54" s="6"/>
      <c r="J54" s="6"/>
      <c r="K54" s="6"/>
      <c r="L54" s="205"/>
      <c r="M54" s="6"/>
      <c r="N54" s="6"/>
      <c r="O54" s="6"/>
      <c r="P54" s="6"/>
      <c r="Q54" s="197"/>
      <c r="R54" s="6"/>
      <c r="S54" s="6"/>
      <c r="T54" s="6"/>
    </row>
    <row r="55" spans="1:20" s="11" customFormat="1" x14ac:dyDescent="0.25">
      <c r="A55" s="10"/>
      <c r="B55" s="202"/>
      <c r="C55" s="10"/>
      <c r="D55" s="10"/>
      <c r="E55" s="10"/>
      <c r="F55" s="10" t="s">
        <v>231</v>
      </c>
      <c r="G55" s="10"/>
      <c r="H55" s="10"/>
      <c r="I55" s="65"/>
      <c r="J55" s="10"/>
      <c r="K55" s="10"/>
      <c r="L55" s="203" t="s">
        <v>232</v>
      </c>
      <c r="M55" s="10"/>
      <c r="N55" s="10"/>
      <c r="O55" s="10"/>
      <c r="P55" s="10"/>
      <c r="Q55" s="202"/>
      <c r="R55" s="10"/>
      <c r="S55" s="10"/>
      <c r="T55" s="10"/>
    </row>
    <row r="56" spans="1:20" ht="4.05" customHeight="1" x14ac:dyDescent="0.25">
      <c r="A56" s="6"/>
      <c r="B56" s="197"/>
      <c r="C56" s="6"/>
      <c r="D56" s="6"/>
      <c r="E56" s="201"/>
      <c r="F56" s="201"/>
      <c r="G56" s="6"/>
      <c r="H56" s="6"/>
      <c r="I56" s="6"/>
      <c r="J56" s="6"/>
      <c r="K56" s="6"/>
      <c r="L56" s="196"/>
      <c r="M56" s="6"/>
      <c r="N56" s="6"/>
      <c r="O56" s="6"/>
      <c r="P56" s="6"/>
      <c r="Q56" s="197"/>
      <c r="R56" s="6"/>
      <c r="S56" s="6"/>
      <c r="T56" s="6"/>
    </row>
    <row r="57" spans="1:20" ht="4.05" customHeight="1" x14ac:dyDescent="0.25">
      <c r="A57" s="6"/>
      <c r="B57" s="197"/>
      <c r="C57" s="6"/>
      <c r="D57" s="6"/>
      <c r="E57" s="6"/>
      <c r="F57" s="6"/>
      <c r="G57" s="6"/>
      <c r="H57" s="6"/>
      <c r="I57" s="6"/>
      <c r="J57" s="6"/>
      <c r="K57" s="6"/>
      <c r="L57" s="205"/>
      <c r="M57" s="6"/>
      <c r="N57" s="6"/>
      <c r="O57" s="6"/>
      <c r="P57" s="6"/>
      <c r="Q57" s="197"/>
      <c r="R57" s="6"/>
      <c r="S57" s="6"/>
      <c r="T57" s="6"/>
    </row>
    <row r="58" spans="1:20" x14ac:dyDescent="0.25">
      <c r="A58" s="6"/>
      <c r="B58" s="197"/>
      <c r="C58" s="6"/>
      <c r="D58" s="6"/>
      <c r="E58" s="6"/>
      <c r="F58" s="6"/>
      <c r="G58" s="6"/>
      <c r="H58" s="6"/>
      <c r="I58" s="6"/>
      <c r="J58" s="6"/>
      <c r="K58" s="6"/>
      <c r="L58" s="196"/>
      <c r="M58" s="6"/>
      <c r="N58" s="6"/>
      <c r="O58" s="6"/>
      <c r="P58" s="6"/>
      <c r="Q58" s="197"/>
      <c r="R58" s="6"/>
      <c r="S58" s="6"/>
      <c r="T58" s="6"/>
    </row>
    <row r="59" spans="1:20" ht="84" x14ac:dyDescent="0.25">
      <c r="A59" s="6"/>
      <c r="B59" s="197"/>
      <c r="C59" s="6"/>
      <c r="D59" s="6"/>
      <c r="E59" s="6"/>
      <c r="F59" s="6"/>
      <c r="G59" s="6"/>
      <c r="H59" s="6"/>
      <c r="I59" s="6"/>
      <c r="J59" s="6"/>
      <c r="K59" s="6"/>
      <c r="L59" s="209" t="s">
        <v>233</v>
      </c>
      <c r="M59" s="6"/>
      <c r="N59" s="6"/>
      <c r="O59" s="6"/>
      <c r="P59" s="6"/>
      <c r="Q59" s="197"/>
      <c r="R59" s="6"/>
      <c r="S59" s="6"/>
      <c r="T59" s="6"/>
    </row>
    <row r="60" spans="1:20" x14ac:dyDescent="0.25">
      <c r="A60" s="6"/>
      <c r="B60" s="197"/>
      <c r="C60" s="6"/>
      <c r="D60" s="6"/>
      <c r="E60" s="6"/>
      <c r="F60" s="6"/>
      <c r="G60" s="6"/>
      <c r="H60" s="6"/>
      <c r="I60" s="6"/>
      <c r="J60" s="6"/>
      <c r="K60" s="6"/>
      <c r="L60" s="196"/>
      <c r="M60" s="6"/>
      <c r="N60" s="6"/>
      <c r="O60" s="6"/>
      <c r="P60" s="6"/>
      <c r="Q60" s="197"/>
      <c r="R60" s="6"/>
      <c r="S60" s="6"/>
      <c r="T60" s="6"/>
    </row>
    <row r="61" spans="1:20" x14ac:dyDescent="0.25">
      <c r="A61" s="6"/>
      <c r="B61" s="197"/>
      <c r="C61" s="6"/>
      <c r="D61" s="6"/>
      <c r="E61" s="6"/>
      <c r="F61" s="6"/>
      <c r="G61" s="6"/>
      <c r="H61" s="6"/>
      <c r="I61" s="6"/>
      <c r="J61" s="6"/>
      <c r="K61" s="6"/>
      <c r="L61" s="196"/>
      <c r="M61" s="6"/>
      <c r="N61" s="6"/>
      <c r="O61" s="6"/>
      <c r="P61" s="6"/>
      <c r="Q61" s="197"/>
      <c r="R61" s="6"/>
      <c r="S61" s="6"/>
      <c r="T61" s="6"/>
    </row>
    <row r="62" spans="1:20" ht="4.05" customHeight="1" x14ac:dyDescent="0.25">
      <c r="A62" s="6"/>
      <c r="B62" s="197"/>
      <c r="C62" s="6"/>
      <c r="D62" s="6"/>
      <c r="E62" s="6"/>
      <c r="F62" s="6"/>
      <c r="G62" s="6"/>
      <c r="H62" s="6"/>
      <c r="I62" s="6"/>
      <c r="J62" s="6"/>
      <c r="K62" s="6"/>
      <c r="L62" s="196"/>
      <c r="M62" s="6"/>
      <c r="N62" s="6"/>
      <c r="O62" s="6"/>
      <c r="P62" s="6"/>
      <c r="Q62" s="197"/>
      <c r="R62" s="6"/>
      <c r="S62" s="6"/>
      <c r="T62" s="6"/>
    </row>
    <row r="63" spans="1:20" ht="4.05" customHeight="1" x14ac:dyDescent="0.25">
      <c r="A63" s="6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8"/>
      <c r="M63" s="197"/>
      <c r="N63" s="197"/>
      <c r="O63" s="197"/>
      <c r="P63" s="197"/>
      <c r="Q63" s="197"/>
      <c r="R63" s="6"/>
      <c r="S63" s="6"/>
      <c r="T63" s="6"/>
    </row>
    <row r="64" spans="1:20" ht="4.0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96"/>
      <c r="M64" s="6"/>
      <c r="N64" s="6"/>
      <c r="O64" s="6"/>
      <c r="P64" s="6"/>
      <c r="Q64" s="6"/>
      <c r="R64" s="6"/>
      <c r="S64" s="6"/>
      <c r="T6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V145"/>
  <sheetViews>
    <sheetView showGridLines="0" tabSelected="1" workbookViewId="0">
      <pane xSplit="19" ySplit="10" topLeftCell="T11" activePane="bottomRight" state="frozen"/>
      <selection pane="topRight" activeCell="T1" sqref="T1"/>
      <selection pane="bottomLeft" activeCell="A11" sqref="A11"/>
      <selection pane="bottomRight" activeCell="A8" sqref="A8"/>
    </sheetView>
  </sheetViews>
  <sheetFormatPr defaultRowHeight="12" x14ac:dyDescent="0.25"/>
  <cols>
    <col min="1" max="4" width="1.77734375" style="2" customWidth="1"/>
    <col min="5" max="5" width="32.44140625" style="2" bestFit="1" customWidth="1"/>
    <col min="6" max="7" width="1.77734375" style="2" customWidth="1"/>
    <col min="8" max="8" width="6.88671875" style="2" customWidth="1"/>
    <col min="9" max="10" width="1.77734375" style="2" customWidth="1"/>
    <col min="11" max="11" width="10.44140625" style="33" bestFit="1" customWidth="1"/>
    <col min="12" max="12" width="1.77734375" style="2" customWidth="1"/>
    <col min="13" max="13" width="1.77734375" style="14" customWidth="1"/>
    <col min="14" max="14" width="7.5546875" style="2" customWidth="1"/>
    <col min="15" max="15" width="1.77734375" style="21" customWidth="1"/>
    <col min="16" max="17" width="1.77734375" style="2" customWidth="1"/>
    <col min="18" max="18" width="12.44140625" style="170" bestFit="1" customWidth="1"/>
    <col min="19" max="20" width="1.77734375" style="2" customWidth="1"/>
    <col min="21" max="46" width="8.88671875" style="2"/>
    <col min="47" max="48" width="1.77734375" style="2" customWidth="1"/>
    <col min="49" max="16384" width="8.88671875" style="2"/>
  </cols>
  <sheetData>
    <row r="1" spans="1:48" s="1" customFormat="1" ht="10.199999999999999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31"/>
      <c r="L1" s="4"/>
      <c r="M1" s="12"/>
      <c r="N1" s="4"/>
      <c r="O1" s="19"/>
      <c r="P1" s="4"/>
      <c r="Q1" s="4"/>
      <c r="R1" s="158"/>
      <c r="S1" s="4"/>
      <c r="T1" s="4"/>
      <c r="U1" s="4">
        <v>0</v>
      </c>
      <c r="V1" s="4">
        <v>1</v>
      </c>
      <c r="W1" s="4">
        <f>V1+1</f>
        <v>2</v>
      </c>
      <c r="X1" s="4">
        <f t="shared" ref="X1:AT1" si="0">W1+1</f>
        <v>3</v>
      </c>
      <c r="Y1" s="4">
        <f t="shared" si="0"/>
        <v>4</v>
      </c>
      <c r="Z1" s="4">
        <f t="shared" si="0"/>
        <v>5</v>
      </c>
      <c r="AA1" s="4">
        <f t="shared" si="0"/>
        <v>6</v>
      </c>
      <c r="AB1" s="4">
        <f t="shared" si="0"/>
        <v>7</v>
      </c>
      <c r="AC1" s="4">
        <f t="shared" si="0"/>
        <v>8</v>
      </c>
      <c r="AD1" s="4">
        <f t="shared" si="0"/>
        <v>9</v>
      </c>
      <c r="AE1" s="4">
        <f t="shared" si="0"/>
        <v>10</v>
      </c>
      <c r="AF1" s="4">
        <f t="shared" si="0"/>
        <v>11</v>
      </c>
      <c r="AG1" s="4">
        <f t="shared" si="0"/>
        <v>12</v>
      </c>
      <c r="AH1" s="4">
        <f t="shared" si="0"/>
        <v>13</v>
      </c>
      <c r="AI1" s="4">
        <f t="shared" si="0"/>
        <v>14</v>
      </c>
      <c r="AJ1" s="4">
        <f t="shared" si="0"/>
        <v>15</v>
      </c>
      <c r="AK1" s="4">
        <f t="shared" si="0"/>
        <v>16</v>
      </c>
      <c r="AL1" s="4">
        <f t="shared" si="0"/>
        <v>17</v>
      </c>
      <c r="AM1" s="4">
        <f t="shared" si="0"/>
        <v>18</v>
      </c>
      <c r="AN1" s="4">
        <f t="shared" si="0"/>
        <v>19</v>
      </c>
      <c r="AO1" s="4">
        <f t="shared" si="0"/>
        <v>20</v>
      </c>
      <c r="AP1" s="4">
        <f t="shared" si="0"/>
        <v>21</v>
      </c>
      <c r="AQ1" s="4">
        <f t="shared" si="0"/>
        <v>22</v>
      </c>
      <c r="AR1" s="4">
        <f t="shared" si="0"/>
        <v>23</v>
      </c>
      <c r="AS1" s="4">
        <f t="shared" si="0"/>
        <v>24</v>
      </c>
      <c r="AT1" s="4">
        <f t="shared" si="0"/>
        <v>25</v>
      </c>
      <c r="AU1" s="4"/>
      <c r="AV1" s="4"/>
    </row>
    <row r="2" spans="1:48" s="1" customFormat="1" ht="10.8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31"/>
      <c r="L2" s="4"/>
      <c r="M2" s="12"/>
      <c r="N2" s="4"/>
      <c r="O2" s="19"/>
      <c r="P2" s="4"/>
      <c r="Q2" s="4"/>
      <c r="R2" s="158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0.199999999999999" x14ac:dyDescent="0.2">
      <c r="A3" s="4"/>
      <c r="B3" s="4"/>
      <c r="C3" s="108" t="s">
        <v>43</v>
      </c>
      <c r="D3" s="4"/>
      <c r="E3" s="4"/>
      <c r="F3" s="4"/>
      <c r="G3" s="4"/>
      <c r="H3" s="4"/>
      <c r="I3" s="4"/>
      <c r="J3" s="4"/>
      <c r="K3" s="31"/>
      <c r="L3" s="4"/>
      <c r="M3" s="43"/>
      <c r="N3" s="178" t="str">
        <f>kpi!$E$68</f>
        <v>IRR</v>
      </c>
      <c r="O3" s="179"/>
      <c r="P3" s="180"/>
      <c r="Q3" s="180"/>
      <c r="R3" s="181">
        <f>SUMIFS($R$11:$R$10000,$E$11:$E$10000,$N3)</f>
        <v>0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0.199999999999999" x14ac:dyDescent="0.2">
      <c r="A4" s="4"/>
      <c r="B4" s="4"/>
      <c r="C4" s="108" t="s">
        <v>203</v>
      </c>
      <c r="D4" s="4"/>
      <c r="E4" s="4"/>
      <c r="F4" s="4"/>
      <c r="G4" s="4"/>
      <c r="H4" s="4"/>
      <c r="I4" s="4"/>
      <c r="J4" s="4"/>
      <c r="K4" s="31"/>
      <c r="L4" s="4"/>
      <c r="M4" s="43"/>
      <c r="N4" s="189" t="str">
        <f>kpi!$E$75</f>
        <v>PP</v>
      </c>
      <c r="O4" s="182"/>
      <c r="P4" s="183"/>
      <c r="Q4" s="183"/>
      <c r="R4" s="185">
        <f>SUMIFS($R$11:$R$10000,$E$11:$E$10000,$N4)</f>
        <v>0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0.199999999999999" x14ac:dyDescent="0.2">
      <c r="A5" s="4"/>
      <c r="B5" s="4"/>
      <c r="C5" s="108" t="s">
        <v>204</v>
      </c>
      <c r="D5" s="4"/>
      <c r="E5" s="4"/>
      <c r="F5" s="4"/>
      <c r="G5" s="4"/>
      <c r="H5" s="4"/>
      <c r="I5" s="4"/>
      <c r="J5" s="4"/>
      <c r="K5" s="31"/>
      <c r="L5" s="4"/>
      <c r="M5" s="43"/>
      <c r="N5" s="189" t="str">
        <f>kpi!$E$71</f>
        <v>ROI</v>
      </c>
      <c r="O5" s="182"/>
      <c r="P5" s="183"/>
      <c r="Q5" s="183"/>
      <c r="R5" s="184">
        <f t="shared" ref="R5:R6" si="1">SUMIFS($R$11:$R$10000,$E$11:$E$10000,$N5)</f>
        <v>0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1" customFormat="1" ht="10.8" thickBot="1" x14ac:dyDescent="0.25">
      <c r="A6" s="4"/>
      <c r="B6" s="4"/>
      <c r="C6" s="4" t="s">
        <v>46</v>
      </c>
      <c r="D6" s="4"/>
      <c r="E6" s="4"/>
      <c r="F6" s="4"/>
      <c r="G6" s="4"/>
      <c r="H6" s="4"/>
      <c r="I6" s="4"/>
      <c r="J6" s="4"/>
      <c r="K6" s="31"/>
      <c r="L6" s="4"/>
      <c r="M6" s="43"/>
      <c r="N6" s="190" t="str">
        <f>kpi!$E$72</f>
        <v>PI</v>
      </c>
      <c r="O6" s="186"/>
      <c r="P6" s="187"/>
      <c r="Q6" s="187"/>
      <c r="R6" s="188">
        <f t="shared" si="1"/>
        <v>0</v>
      </c>
      <c r="S6" s="4"/>
      <c r="T6" s="4"/>
      <c r="U6" s="98" t="str">
        <f>IF(U10&lt;U9,"Ошибка!","")</f>
        <v/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1" customFormat="1" ht="10.199999999999999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31"/>
      <c r="L7" s="4"/>
      <c r="M7" s="12"/>
      <c r="N7" s="4"/>
      <c r="O7" s="19"/>
      <c r="P7" s="4"/>
      <c r="Q7" s="4"/>
      <c r="R7" s="158"/>
      <c r="S7" s="4"/>
      <c r="T7" s="4"/>
      <c r="U7" s="151" t="s">
        <v>192</v>
      </c>
      <c r="V7" s="152" t="s">
        <v>193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26" customFormat="1" ht="10.199999999999999" x14ac:dyDescent="0.2">
      <c r="A8" s="23"/>
      <c r="B8" s="53">
        <f>инвестиции!R9+расчеты!R9+kpi!F12+списки!O9</f>
        <v>0</v>
      </c>
      <c r="C8" s="98" t="s">
        <v>12</v>
      </c>
      <c r="D8" s="23"/>
      <c r="E8" s="23"/>
      <c r="F8" s="23"/>
      <c r="G8" s="43" t="s">
        <v>6</v>
      </c>
      <c r="H8" s="96"/>
      <c r="I8" s="97" t="s">
        <v>44</v>
      </c>
      <c r="J8" s="98" t="s">
        <v>45</v>
      </c>
      <c r="K8" s="31"/>
      <c r="L8" s="23"/>
      <c r="M8" s="24"/>
      <c r="N8" s="23"/>
      <c r="O8" s="24"/>
      <c r="P8" s="23"/>
      <c r="Q8" s="23"/>
      <c r="R8" s="25"/>
      <c r="S8" s="23"/>
      <c r="T8" s="23"/>
      <c r="U8" s="25" t="str">
        <f>IF(U10="","",YEAR(U10)&amp;" Год")</f>
        <v/>
      </c>
      <c r="V8" s="25" t="str">
        <f>IF(V10="","",YEAR(V10)&amp;" Год")</f>
        <v/>
      </c>
      <c r="W8" s="25" t="str">
        <f>IF(W10="","",YEAR(W10)&amp;" Год")</f>
        <v/>
      </c>
      <c r="X8" s="25" t="str">
        <f t="shared" ref="X8:AT8" si="2">IF(X10="","",YEAR(X10)&amp;" Год")</f>
        <v/>
      </c>
      <c r="Y8" s="25" t="str">
        <f t="shared" si="2"/>
        <v/>
      </c>
      <c r="Z8" s="25" t="str">
        <f t="shared" si="2"/>
        <v/>
      </c>
      <c r="AA8" s="25" t="str">
        <f t="shared" si="2"/>
        <v/>
      </c>
      <c r="AB8" s="25" t="str">
        <f t="shared" si="2"/>
        <v/>
      </c>
      <c r="AC8" s="25" t="str">
        <f t="shared" si="2"/>
        <v/>
      </c>
      <c r="AD8" s="25" t="str">
        <f t="shared" si="2"/>
        <v/>
      </c>
      <c r="AE8" s="25" t="str">
        <f t="shared" si="2"/>
        <v/>
      </c>
      <c r="AF8" s="25" t="str">
        <f t="shared" si="2"/>
        <v/>
      </c>
      <c r="AG8" s="25" t="str">
        <f t="shared" si="2"/>
        <v/>
      </c>
      <c r="AH8" s="25" t="str">
        <f t="shared" si="2"/>
        <v/>
      </c>
      <c r="AI8" s="25" t="str">
        <f t="shared" si="2"/>
        <v/>
      </c>
      <c r="AJ8" s="25" t="str">
        <f t="shared" si="2"/>
        <v/>
      </c>
      <c r="AK8" s="25" t="str">
        <f t="shared" si="2"/>
        <v/>
      </c>
      <c r="AL8" s="25" t="str">
        <f t="shared" si="2"/>
        <v/>
      </c>
      <c r="AM8" s="25" t="str">
        <f t="shared" si="2"/>
        <v/>
      </c>
      <c r="AN8" s="25" t="str">
        <f t="shared" si="2"/>
        <v/>
      </c>
      <c r="AO8" s="25" t="str">
        <f t="shared" si="2"/>
        <v/>
      </c>
      <c r="AP8" s="25" t="str">
        <f t="shared" si="2"/>
        <v/>
      </c>
      <c r="AQ8" s="25" t="str">
        <f t="shared" si="2"/>
        <v/>
      </c>
      <c r="AR8" s="25" t="str">
        <f t="shared" si="2"/>
        <v/>
      </c>
      <c r="AS8" s="25" t="str">
        <f t="shared" si="2"/>
        <v/>
      </c>
      <c r="AT8" s="25" t="str">
        <f t="shared" si="2"/>
        <v/>
      </c>
      <c r="AU8" s="23"/>
      <c r="AV8" s="23"/>
    </row>
    <row r="9" spans="1:48" s="3" customFormat="1" ht="10.19999999999999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32"/>
      <c r="L9" s="5"/>
      <c r="M9" s="12"/>
      <c r="N9" s="5"/>
      <c r="O9" s="19"/>
      <c r="P9" s="5"/>
      <c r="Q9" s="5"/>
      <c r="R9" s="64"/>
      <c r="S9" s="5"/>
      <c r="T9" s="5"/>
      <c r="U9" s="35" t="str">
        <f>IF($N$17="","",$N$17)</f>
        <v/>
      </c>
      <c r="V9" s="35" t="str">
        <f>IF(V$1&gt;$N$15,"",IF($N$13="","",N13))</f>
        <v/>
      </c>
      <c r="W9" s="22" t="str">
        <f>IF(W$1&gt;$N$15,"",IF(V10="","",V10+1))</f>
        <v/>
      </c>
      <c r="X9" s="22" t="str">
        <f t="shared" ref="X9:AT9" si="3">IF(X$1&gt;$N$15,"",IF(W10="","",W10+1))</f>
        <v/>
      </c>
      <c r="Y9" s="22" t="str">
        <f t="shared" si="3"/>
        <v/>
      </c>
      <c r="Z9" s="22" t="str">
        <f t="shared" si="3"/>
        <v/>
      </c>
      <c r="AA9" s="22" t="str">
        <f t="shared" si="3"/>
        <v/>
      </c>
      <c r="AB9" s="22" t="str">
        <f t="shared" si="3"/>
        <v/>
      </c>
      <c r="AC9" s="22" t="str">
        <f t="shared" si="3"/>
        <v/>
      </c>
      <c r="AD9" s="22" t="str">
        <f t="shared" si="3"/>
        <v/>
      </c>
      <c r="AE9" s="22" t="str">
        <f t="shared" si="3"/>
        <v/>
      </c>
      <c r="AF9" s="22" t="str">
        <f t="shared" si="3"/>
        <v/>
      </c>
      <c r="AG9" s="22" t="str">
        <f t="shared" si="3"/>
        <v/>
      </c>
      <c r="AH9" s="22" t="str">
        <f t="shared" si="3"/>
        <v/>
      </c>
      <c r="AI9" s="22" t="str">
        <f t="shared" si="3"/>
        <v/>
      </c>
      <c r="AJ9" s="22" t="str">
        <f t="shared" si="3"/>
        <v/>
      </c>
      <c r="AK9" s="22" t="str">
        <f t="shared" si="3"/>
        <v/>
      </c>
      <c r="AL9" s="22" t="str">
        <f t="shared" si="3"/>
        <v/>
      </c>
      <c r="AM9" s="22" t="str">
        <f t="shared" si="3"/>
        <v/>
      </c>
      <c r="AN9" s="22" t="str">
        <f t="shared" si="3"/>
        <v/>
      </c>
      <c r="AO9" s="22" t="str">
        <f t="shared" si="3"/>
        <v/>
      </c>
      <c r="AP9" s="22" t="str">
        <f t="shared" si="3"/>
        <v/>
      </c>
      <c r="AQ9" s="22" t="str">
        <f t="shared" si="3"/>
        <v/>
      </c>
      <c r="AR9" s="22" t="str">
        <f t="shared" si="3"/>
        <v/>
      </c>
      <c r="AS9" s="22" t="str">
        <f t="shared" si="3"/>
        <v/>
      </c>
      <c r="AT9" s="22" t="str">
        <f t="shared" si="3"/>
        <v/>
      </c>
      <c r="AU9" s="5"/>
      <c r="AV9" s="5"/>
    </row>
    <row r="10" spans="1:48" s="3" customFormat="1" ht="10.199999999999999" x14ac:dyDescent="0.2">
      <c r="A10" s="5"/>
      <c r="B10" s="5"/>
      <c r="C10" s="5"/>
      <c r="D10" s="5"/>
      <c r="E10" s="5" t="s">
        <v>0</v>
      </c>
      <c r="F10" s="5"/>
      <c r="G10" s="5"/>
      <c r="H10" s="5"/>
      <c r="I10" s="5"/>
      <c r="J10" s="5"/>
      <c r="K10" s="32" t="s">
        <v>2</v>
      </c>
      <c r="L10" s="5"/>
      <c r="M10" s="12"/>
      <c r="N10" s="5" t="s">
        <v>7</v>
      </c>
      <c r="O10" s="19"/>
      <c r="P10" s="5"/>
      <c r="Q10" s="5"/>
      <c r="R10" s="64" t="s">
        <v>3</v>
      </c>
      <c r="S10" s="5"/>
      <c r="T10" s="5"/>
      <c r="U10" s="22" t="str">
        <f>IF(U9="","",V9-1)</f>
        <v/>
      </c>
      <c r="V10" s="22" t="str">
        <f>IF(V$1&gt;$N$15,"",IF(V9="","",EOMONTH(V9,11)))</f>
        <v/>
      </c>
      <c r="W10" s="22" t="str">
        <f>IF(W$1&gt;$N$15,"",IF(W9="","",EOMONTH(W9,11)))</f>
        <v/>
      </c>
      <c r="X10" s="22" t="str">
        <f t="shared" ref="X10:AT10" si="4">IF(X$1&gt;$N$15,"",IF(X9="","",EOMONTH(X9,11)))</f>
        <v/>
      </c>
      <c r="Y10" s="22" t="str">
        <f t="shared" si="4"/>
        <v/>
      </c>
      <c r="Z10" s="22" t="str">
        <f t="shared" si="4"/>
        <v/>
      </c>
      <c r="AA10" s="22" t="str">
        <f t="shared" si="4"/>
        <v/>
      </c>
      <c r="AB10" s="22" t="str">
        <f t="shared" si="4"/>
        <v/>
      </c>
      <c r="AC10" s="22" t="str">
        <f t="shared" si="4"/>
        <v/>
      </c>
      <c r="AD10" s="22" t="str">
        <f t="shared" si="4"/>
        <v/>
      </c>
      <c r="AE10" s="22" t="str">
        <f t="shared" si="4"/>
        <v/>
      </c>
      <c r="AF10" s="22" t="str">
        <f t="shared" si="4"/>
        <v/>
      </c>
      <c r="AG10" s="22" t="str">
        <f t="shared" si="4"/>
        <v/>
      </c>
      <c r="AH10" s="22" t="str">
        <f t="shared" si="4"/>
        <v/>
      </c>
      <c r="AI10" s="22" t="str">
        <f t="shared" si="4"/>
        <v/>
      </c>
      <c r="AJ10" s="22" t="str">
        <f t="shared" si="4"/>
        <v/>
      </c>
      <c r="AK10" s="22" t="str">
        <f t="shared" si="4"/>
        <v/>
      </c>
      <c r="AL10" s="22" t="str">
        <f t="shared" si="4"/>
        <v/>
      </c>
      <c r="AM10" s="22" t="str">
        <f t="shared" si="4"/>
        <v/>
      </c>
      <c r="AN10" s="22" t="str">
        <f t="shared" si="4"/>
        <v/>
      </c>
      <c r="AO10" s="22" t="str">
        <f t="shared" si="4"/>
        <v/>
      </c>
      <c r="AP10" s="22" t="str">
        <f t="shared" si="4"/>
        <v/>
      </c>
      <c r="AQ10" s="22" t="str">
        <f t="shared" si="4"/>
        <v/>
      </c>
      <c r="AR10" s="22" t="str">
        <f t="shared" si="4"/>
        <v/>
      </c>
      <c r="AS10" s="22" t="str">
        <f t="shared" si="4"/>
        <v/>
      </c>
      <c r="AT10" s="22" t="str">
        <f t="shared" si="4"/>
        <v/>
      </c>
      <c r="AU10" s="5"/>
      <c r="AV10" s="5"/>
    </row>
    <row r="11" spans="1:48" ht="4.05" customHeight="1" x14ac:dyDescent="0.25">
      <c r="A11" s="6"/>
      <c r="B11" s="6"/>
      <c r="C11" s="6"/>
      <c r="D11" s="6"/>
      <c r="E11" s="7"/>
      <c r="F11" s="6"/>
      <c r="G11" s="6"/>
      <c r="H11" s="6"/>
      <c r="I11" s="6"/>
      <c r="J11" s="6"/>
      <c r="K11" s="31"/>
      <c r="L11" s="6"/>
      <c r="M11" s="13"/>
      <c r="N11" s="6"/>
      <c r="O11" s="20"/>
      <c r="P11" s="6"/>
      <c r="Q11" s="6"/>
      <c r="R11" s="159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7.0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31"/>
      <c r="L12" s="6"/>
      <c r="M12" s="13"/>
      <c r="N12" s="6"/>
      <c r="O12" s="20"/>
      <c r="P12" s="6"/>
      <c r="Q12" s="6"/>
      <c r="R12" s="159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" customFormat="1" x14ac:dyDescent="0.25">
      <c r="A13" s="10"/>
      <c r="B13" s="10"/>
      <c r="C13" s="10"/>
      <c r="D13" s="10"/>
      <c r="E13" s="10" t="str">
        <f>списки!$E$10</f>
        <v>старт проекта</v>
      </c>
      <c r="F13" s="10"/>
      <c r="G13" s="10"/>
      <c r="H13" s="10"/>
      <c r="I13" s="10"/>
      <c r="J13" s="10"/>
      <c r="K13" s="32" t="str">
        <f>списки!$E$12</f>
        <v>дата из вып/сп.</v>
      </c>
      <c r="L13" s="10"/>
      <c r="M13" s="13" t="s">
        <v>6</v>
      </c>
      <c r="N13" s="34"/>
      <c r="O13" s="20" t="s">
        <v>8</v>
      </c>
      <c r="P13" s="10"/>
      <c r="Q13" s="10"/>
      <c r="R13" s="65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7.0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31"/>
      <c r="L14" s="6"/>
      <c r="M14" s="13"/>
      <c r="N14" s="6"/>
      <c r="O14" s="20"/>
      <c r="P14" s="6"/>
      <c r="Q14" s="6"/>
      <c r="R14" s="159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s="11" customFormat="1" x14ac:dyDescent="0.25">
      <c r="A15" s="10"/>
      <c r="B15" s="10"/>
      <c r="C15" s="10"/>
      <c r="D15" s="10"/>
      <c r="E15" s="30" t="str">
        <f>kpi!$E$13</f>
        <v>горизонт расчетов</v>
      </c>
      <c r="F15" s="10"/>
      <c r="G15" s="10"/>
      <c r="H15" s="10"/>
      <c r="I15" s="10"/>
      <c r="J15" s="10"/>
      <c r="K15" s="32" t="str">
        <f>IF($E15="","",INDEX(kpi!$H:$H,SUMIFS(kpi!$B:$B,kpi!$E:$E,$E15)))</f>
        <v>кол-во лет</v>
      </c>
      <c r="L15" s="10"/>
      <c r="M15" s="13" t="s">
        <v>6</v>
      </c>
      <c r="N15" s="36"/>
      <c r="O15" s="20"/>
      <c r="P15" s="10"/>
      <c r="Q15" s="10"/>
      <c r="R15" s="65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</row>
    <row r="16" spans="1:48" ht="7.0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31"/>
      <c r="L16" s="6"/>
      <c r="M16" s="13"/>
      <c r="N16" s="6"/>
      <c r="O16" s="20"/>
      <c r="P16" s="6"/>
      <c r="Q16" s="6"/>
      <c r="R16" s="159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s="11" customFormat="1" x14ac:dyDescent="0.25">
      <c r="A17" s="10"/>
      <c r="B17" s="10"/>
      <c r="C17" s="10"/>
      <c r="D17" s="10"/>
      <c r="E17" s="30" t="str">
        <f>kpi!$E$14</f>
        <v>начало инвестиционного периода</v>
      </c>
      <c r="F17" s="10"/>
      <c r="G17" s="10"/>
      <c r="H17" s="10"/>
      <c r="I17" s="10"/>
      <c r="J17" s="10"/>
      <c r="K17" s="32" t="str">
        <f>IF($E17="","",INDEX(kpi!$H:$H,SUMIFS(kpi!$B:$B,kpi!$E:$E,$E17)))</f>
        <v>дата из списка</v>
      </c>
      <c r="L17" s="10"/>
      <c r="M17" s="13" t="s">
        <v>6</v>
      </c>
      <c r="N17" s="34"/>
      <c r="O17" s="20" t="s">
        <v>8</v>
      </c>
      <c r="P17" s="10"/>
      <c r="Q17" s="10"/>
      <c r="R17" s="65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48" ht="7.0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31"/>
      <c r="L18" s="6"/>
      <c r="M18" s="13"/>
      <c r="N18" s="6"/>
      <c r="O18" s="20"/>
      <c r="P18" s="6"/>
      <c r="Q18" s="6"/>
      <c r="R18" s="159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s="11" customFormat="1" x14ac:dyDescent="0.25">
      <c r="A19" s="10"/>
      <c r="B19" s="10"/>
      <c r="C19" s="10"/>
      <c r="D19" s="10"/>
      <c r="E19" s="30" t="str">
        <f>kpi!$E$15</f>
        <v>старт продаж</v>
      </c>
      <c r="F19" s="10"/>
      <c r="G19" s="10"/>
      <c r="H19" s="10"/>
      <c r="I19" s="10"/>
      <c r="J19" s="10"/>
      <c r="K19" s="32"/>
      <c r="L19" s="10"/>
      <c r="M19" s="13"/>
      <c r="N19" s="34">
        <f>$N$13</f>
        <v>0</v>
      </c>
      <c r="O19" s="20"/>
      <c r="P19" s="10"/>
      <c r="Q19" s="10"/>
      <c r="R19" s="65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ht="4.05" customHeight="1" x14ac:dyDescent="0.25">
      <c r="A20" s="6"/>
      <c r="B20" s="6"/>
      <c r="C20" s="6"/>
      <c r="D20" s="6"/>
      <c r="E20" s="76"/>
      <c r="F20" s="6"/>
      <c r="G20" s="6"/>
      <c r="H20" s="6"/>
      <c r="I20" s="6"/>
      <c r="J20" s="6"/>
      <c r="K20" s="31"/>
      <c r="L20" s="6"/>
      <c r="M20" s="13"/>
      <c r="N20" s="6"/>
      <c r="O20" s="20"/>
      <c r="P20" s="6"/>
      <c r="Q20" s="6"/>
      <c r="R20" s="159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7.0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31"/>
      <c r="L21" s="6"/>
      <c r="M21" s="13"/>
      <c r="N21" s="6"/>
      <c r="O21" s="20"/>
      <c r="P21" s="6"/>
      <c r="Q21" s="6"/>
      <c r="R21" s="159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s="58" customFormat="1" x14ac:dyDescent="0.25">
      <c r="A22" s="54"/>
      <c r="B22" s="54"/>
      <c r="C22" s="54"/>
      <c r="D22" s="54"/>
      <c r="E22" s="55" t="str">
        <f>kpi!$E$34</f>
        <v>ставка отчислений в соцфонды</v>
      </c>
      <c r="F22" s="54"/>
      <c r="G22" s="54"/>
      <c r="H22" s="54"/>
      <c r="I22" s="54"/>
      <c r="J22" s="54"/>
      <c r="K22" s="56" t="str">
        <f>IF($E22="","",INDEX(kpi!$H:$H,SUMIFS(kpi!$B:$B,kpi!$E:$E,$E22)))</f>
        <v>%</v>
      </c>
      <c r="L22" s="54"/>
      <c r="M22" s="13" t="s">
        <v>6</v>
      </c>
      <c r="N22" s="77"/>
      <c r="O22" s="61"/>
      <c r="P22" s="54"/>
      <c r="Q22" s="54"/>
      <c r="R22" s="160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</row>
    <row r="23" spans="1:48" s="58" customFormat="1" ht="4.05" customHeight="1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6"/>
      <c r="L23" s="54"/>
      <c r="M23" s="13"/>
      <c r="N23" s="78"/>
      <c r="O23" s="61"/>
      <c r="P23" s="54"/>
      <c r="Q23" s="54"/>
      <c r="R23" s="160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</row>
    <row r="24" spans="1:48" s="58" customFormat="1" x14ac:dyDescent="0.25">
      <c r="A24" s="54"/>
      <c r="B24" s="54"/>
      <c r="C24" s="54"/>
      <c r="D24" s="54"/>
      <c r="E24" s="55" t="str">
        <f>kpi!$E$40</f>
        <v>ставка налога на прибыль</v>
      </c>
      <c r="F24" s="54" t="s">
        <v>194</v>
      </c>
      <c r="G24" s="13" t="s">
        <v>6</v>
      </c>
      <c r="H24" s="107"/>
      <c r="I24" s="54"/>
      <c r="J24" s="54"/>
      <c r="K24" s="56" t="str">
        <f>IF($E24="","",INDEX(kpi!$H:$H,SUMIFS(kpi!$B:$B,kpi!$E:$E,$E24)))</f>
        <v>%</v>
      </c>
      <c r="L24" s="54"/>
      <c r="M24" s="13" t="s">
        <v>6</v>
      </c>
      <c r="N24" s="87"/>
      <c r="O24" s="61"/>
      <c r="P24" s="54"/>
      <c r="Q24" s="54"/>
      <c r="R24" s="160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</row>
    <row r="25" spans="1:48" s="58" customFormat="1" x14ac:dyDescent="0.25">
      <c r="A25" s="54"/>
      <c r="B25" s="54"/>
      <c r="C25" s="54"/>
      <c r="D25" s="54"/>
      <c r="E25" s="55" t="str">
        <f>kpi!$E$40</f>
        <v>ставка налога на прибыль</v>
      </c>
      <c r="F25" s="54" t="s">
        <v>194</v>
      </c>
      <c r="G25" s="13" t="s">
        <v>6</v>
      </c>
      <c r="H25" s="107"/>
      <c r="I25" s="54"/>
      <c r="J25" s="54"/>
      <c r="K25" s="56" t="str">
        <f>IF($E25="","",INDEX(kpi!$H:$H,SUMIFS(kpi!$B:$B,kpi!$E:$E,$E25)))</f>
        <v>%</v>
      </c>
      <c r="L25" s="54"/>
      <c r="M25" s="13" t="s">
        <v>6</v>
      </c>
      <c r="N25" s="87"/>
      <c r="O25" s="61"/>
      <c r="P25" s="54"/>
      <c r="Q25" s="54"/>
      <c r="R25" s="160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</row>
    <row r="26" spans="1:48" s="58" customFormat="1" x14ac:dyDescent="0.25">
      <c r="A26" s="54"/>
      <c r="B26" s="54"/>
      <c r="C26" s="54"/>
      <c r="D26" s="54"/>
      <c r="E26" s="55" t="str">
        <f>kpi!$E$40</f>
        <v>ставка налога на прибыль</v>
      </c>
      <c r="F26" s="54" t="s">
        <v>194</v>
      </c>
      <c r="G26" s="13" t="s">
        <v>6</v>
      </c>
      <c r="H26" s="107"/>
      <c r="I26" s="54"/>
      <c r="J26" s="54"/>
      <c r="K26" s="56" t="str">
        <f>IF($E26="","",INDEX(kpi!$H:$H,SUMIFS(kpi!$B:$B,kpi!$E:$E,$E26)))</f>
        <v>%</v>
      </c>
      <c r="L26" s="54"/>
      <c r="M26" s="13" t="s">
        <v>6</v>
      </c>
      <c r="N26" s="87"/>
      <c r="O26" s="61"/>
      <c r="P26" s="54"/>
      <c r="Q26" s="54"/>
      <c r="R26" s="160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</row>
    <row r="27" spans="1:48" s="58" customFormat="1" x14ac:dyDescent="0.25">
      <c r="A27" s="54"/>
      <c r="B27" s="54"/>
      <c r="C27" s="54"/>
      <c r="D27" s="54"/>
      <c r="E27" s="55" t="str">
        <f>kpi!$E$40</f>
        <v>ставка налога на прибыль</v>
      </c>
      <c r="F27" s="54" t="s">
        <v>194</v>
      </c>
      <c r="G27" s="13" t="s">
        <v>6</v>
      </c>
      <c r="H27" s="107"/>
      <c r="I27" s="54"/>
      <c r="J27" s="54"/>
      <c r="K27" s="56" t="str">
        <f>IF($E27="","",INDEX(kpi!$H:$H,SUMIFS(kpi!$B:$B,kpi!$E:$E,$E27)))</f>
        <v>%</v>
      </c>
      <c r="L27" s="54"/>
      <c r="M27" s="13" t="s">
        <v>6</v>
      </c>
      <c r="N27" s="87"/>
      <c r="O27" s="61"/>
      <c r="P27" s="54"/>
      <c r="Q27" s="54"/>
      <c r="R27" s="160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</row>
    <row r="28" spans="1:48" s="58" customFormat="1" ht="4.05" customHeight="1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6"/>
      <c r="L28" s="54"/>
      <c r="M28" s="13"/>
      <c r="N28" s="78"/>
      <c r="O28" s="61"/>
      <c r="P28" s="54"/>
      <c r="Q28" s="54"/>
      <c r="R28" s="160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</row>
    <row r="29" spans="1:48" s="58" customFormat="1" x14ac:dyDescent="0.25">
      <c r="A29" s="54"/>
      <c r="B29" s="54"/>
      <c r="C29" s="54"/>
      <c r="D29" s="54"/>
      <c r="E29" s="55" t="str">
        <f>kpi!$E$35</f>
        <v>ставка НДС</v>
      </c>
      <c r="F29" s="54"/>
      <c r="G29" s="54"/>
      <c r="H29" s="54"/>
      <c r="I29" s="54"/>
      <c r="J29" s="54"/>
      <c r="K29" s="56" t="str">
        <f>IF($E29="","",INDEX(kpi!$H:$H,SUMIFS(kpi!$B:$B,kpi!$E:$E,$E29)))</f>
        <v>%</v>
      </c>
      <c r="L29" s="54"/>
      <c r="M29" s="13" t="s">
        <v>6</v>
      </c>
      <c r="N29" s="77"/>
      <c r="O29" s="61"/>
      <c r="P29" s="54"/>
      <c r="Q29" s="54"/>
      <c r="R29" s="160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</row>
    <row r="30" spans="1:48" ht="4.05" customHeight="1" x14ac:dyDescent="0.25">
      <c r="A30" s="6"/>
      <c r="B30" s="6"/>
      <c r="C30" s="6"/>
      <c r="D30" s="6"/>
      <c r="E30" s="76"/>
      <c r="F30" s="6"/>
      <c r="G30" s="6"/>
      <c r="H30" s="6"/>
      <c r="I30" s="6"/>
      <c r="J30" s="6"/>
      <c r="K30" s="31"/>
      <c r="L30" s="6"/>
      <c r="M30" s="13"/>
      <c r="N30" s="6"/>
      <c r="O30" s="20"/>
      <c r="P30" s="6"/>
      <c r="Q30" s="6"/>
      <c r="R30" s="159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7.0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31"/>
      <c r="L31" s="6"/>
      <c r="M31" s="13"/>
      <c r="N31" s="6"/>
      <c r="O31" s="20"/>
      <c r="P31" s="6"/>
      <c r="Q31" s="6"/>
      <c r="R31" s="159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s="11" customFormat="1" x14ac:dyDescent="0.25">
      <c r="A32" s="10"/>
      <c r="B32" s="10"/>
      <c r="C32" s="10"/>
      <c r="D32" s="10"/>
      <c r="E32" s="30" t="str">
        <f>kpi!$E$89</f>
        <v>ставка по депозиту</v>
      </c>
      <c r="F32" s="10"/>
      <c r="G32" s="10"/>
      <c r="H32" s="10"/>
      <c r="I32" s="10"/>
      <c r="J32" s="10"/>
      <c r="K32" s="50" t="str">
        <f>IF($E32="","",INDEX(kpi!$H:$H,SUMIFS(kpi!$B:$B,kpi!$E:$E,$E32)))</f>
        <v>%г</v>
      </c>
      <c r="L32" s="10"/>
      <c r="M32" s="13" t="s">
        <v>6</v>
      </c>
      <c r="N32" s="103"/>
      <c r="O32" s="20"/>
      <c r="P32" s="10"/>
      <c r="Q32" s="10"/>
      <c r="R32" s="65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1:48" ht="4.0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31"/>
      <c r="L33" s="6"/>
      <c r="M33" s="13"/>
      <c r="N33" s="6"/>
      <c r="O33" s="20"/>
      <c r="P33" s="6"/>
      <c r="Q33" s="6"/>
      <c r="R33" s="159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48" s="11" customFormat="1" x14ac:dyDescent="0.25">
      <c r="A34" s="10"/>
      <c r="B34" s="10"/>
      <c r="C34" s="10"/>
      <c r="D34" s="10"/>
      <c r="E34" s="30" t="str">
        <f>kpi!$E$91</f>
        <v>банковская комиссия</v>
      </c>
      <c r="F34" s="10"/>
      <c r="G34" s="10"/>
      <c r="H34" s="10"/>
      <c r="I34" s="10"/>
      <c r="J34" s="10"/>
      <c r="K34" s="50" t="str">
        <f>IF($E34="","",INDEX(kpi!$H:$H,SUMIFS(kpi!$B:$B,kpi!$E:$E,$E34)))</f>
        <v>%г</v>
      </c>
      <c r="L34" s="10"/>
      <c r="M34" s="13" t="s">
        <v>6</v>
      </c>
      <c r="N34" s="103"/>
      <c r="O34" s="20"/>
      <c r="P34" s="10"/>
      <c r="Q34" s="10"/>
      <c r="R34" s="65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1:48" ht="4.0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31"/>
      <c r="L35" s="6"/>
      <c r="M35" s="13"/>
      <c r="N35" s="6"/>
      <c r="O35" s="20"/>
      <c r="P35" s="6"/>
      <c r="Q35" s="6"/>
      <c r="R35" s="159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s="11" customFormat="1" x14ac:dyDescent="0.25">
      <c r="A36" s="10"/>
      <c r="B36" s="10"/>
      <c r="C36" s="10"/>
      <c r="D36" s="10"/>
      <c r="E36" s="30" t="str">
        <f>kpi!$E$38</f>
        <v>торговая комиссия от сделок</v>
      </c>
      <c r="F36" s="10"/>
      <c r="G36" s="10"/>
      <c r="H36" s="10"/>
      <c r="I36" s="10"/>
      <c r="J36" s="10"/>
      <c r="K36" s="50" t="str">
        <f>IF($E36="","",INDEX(kpi!$H:$H,SUMIFS(kpi!$B:$B,kpi!$E:$E,$E36)))</f>
        <v>%</v>
      </c>
      <c r="L36" s="10"/>
      <c r="M36" s="13" t="s">
        <v>6</v>
      </c>
      <c r="N36" s="103"/>
      <c r="O36" s="20"/>
      <c r="P36" s="10"/>
      <c r="Q36" s="10"/>
      <c r="R36" s="65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1:48" ht="4.0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31"/>
      <c r="L37" s="6"/>
      <c r="M37" s="13"/>
      <c r="N37" s="6"/>
      <c r="O37" s="20"/>
      <c r="P37" s="6"/>
      <c r="Q37" s="6"/>
      <c r="R37" s="159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s="11" customFormat="1" x14ac:dyDescent="0.25">
      <c r="A38" s="10"/>
      <c r="B38" s="10"/>
      <c r="C38" s="10"/>
      <c r="D38" s="10"/>
      <c r="E38" s="30" t="str">
        <f>kpi!$E$96</f>
        <v>ставка дохода от ПАММ-счетов</v>
      </c>
      <c r="F38" s="10"/>
      <c r="G38" s="10"/>
      <c r="H38" s="10"/>
      <c r="I38" s="10"/>
      <c r="J38" s="10"/>
      <c r="K38" s="50" t="str">
        <f>IF($E38="","",INDEX(kpi!$H:$H,SUMIFS(kpi!$B:$B,kpi!$E:$E,$E38)))</f>
        <v>%</v>
      </c>
      <c r="L38" s="10"/>
      <c r="M38" s="13" t="s">
        <v>6</v>
      </c>
      <c r="N38" s="103"/>
      <c r="O38" s="20"/>
      <c r="P38" s="10"/>
      <c r="Q38" s="10"/>
      <c r="R38" s="65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1:48" ht="4.0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31"/>
      <c r="L39" s="6"/>
      <c r="M39" s="13"/>
      <c r="N39" s="6"/>
      <c r="O39" s="20"/>
      <c r="P39" s="6"/>
      <c r="Q39" s="6"/>
      <c r="R39" s="159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s="138" customFormat="1" x14ac:dyDescent="0.25">
      <c r="A40" s="79"/>
      <c r="B40" s="79"/>
      <c r="C40" s="79"/>
      <c r="D40" s="79"/>
      <c r="E40" s="122" t="str">
        <f>kpi!$E$80</f>
        <v>комиссия за перевод валют</v>
      </c>
      <c r="F40" s="79"/>
      <c r="G40" s="79"/>
      <c r="H40" s="79"/>
      <c r="I40" s="79"/>
      <c r="J40" s="79"/>
      <c r="K40" s="50" t="str">
        <f>IF($E40="","",INDEX(kpi!$H:$H,SUMIFS(kpi!$B:$B,kpi!$E:$E,$E40)))</f>
        <v>%</v>
      </c>
      <c r="L40" s="79"/>
      <c r="M40" s="136" t="s">
        <v>6</v>
      </c>
      <c r="N40" s="137"/>
      <c r="O40" s="136"/>
      <c r="P40" s="79"/>
      <c r="Q40" s="79"/>
      <c r="R40" s="161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</row>
    <row r="41" spans="1:48" s="139" customFormat="1" ht="4.05" customHeight="1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56"/>
      <c r="L41" s="111"/>
      <c r="M41" s="136"/>
      <c r="N41" s="111"/>
      <c r="O41" s="136"/>
      <c r="P41" s="111"/>
      <c r="Q41" s="111"/>
      <c r="R41" s="162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</row>
    <row r="42" spans="1:48" s="138" customFormat="1" x14ac:dyDescent="0.25">
      <c r="A42" s="79"/>
      <c r="B42" s="79"/>
      <c r="C42" s="79"/>
      <c r="D42" s="79"/>
      <c r="E42" s="122" t="str">
        <f>kpi!$E$81</f>
        <v>комиссия за добавление валюты</v>
      </c>
      <c r="F42" s="79"/>
      <c r="G42" s="79"/>
      <c r="H42" s="79"/>
      <c r="I42" s="79"/>
      <c r="J42" s="79"/>
      <c r="K42" s="50" t="str">
        <f>IF($E42="","",INDEX(kpi!$H:$H,SUMIFS(kpi!$B:$B,kpi!$E:$E,$E42)))</f>
        <v>%</v>
      </c>
      <c r="L42" s="79"/>
      <c r="M42" s="136" t="s">
        <v>6</v>
      </c>
      <c r="N42" s="137"/>
      <c r="O42" s="136"/>
      <c r="P42" s="79"/>
      <c r="Q42" s="79"/>
      <c r="R42" s="161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</row>
    <row r="43" spans="1:48" s="139" customFormat="1" ht="4.05" customHeight="1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56"/>
      <c r="L43" s="111"/>
      <c r="M43" s="136"/>
      <c r="N43" s="111"/>
      <c r="O43" s="136"/>
      <c r="P43" s="111"/>
      <c r="Q43" s="111"/>
      <c r="R43" s="162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</row>
    <row r="44" spans="1:48" s="11" customFormat="1" x14ac:dyDescent="0.25">
      <c r="A44" s="10"/>
      <c r="B44" s="10"/>
      <c r="C44" s="10"/>
      <c r="D44" s="10"/>
      <c r="E44" s="30" t="str">
        <f>kpi!$E$86</f>
        <v>тариф за электронного брокера</v>
      </c>
      <c r="F44" s="10"/>
      <c r="G44" s="10"/>
      <c r="H44" s="10"/>
      <c r="I44" s="10"/>
      <c r="J44" s="10"/>
      <c r="K44" s="50" t="str">
        <f>IF($E44="","",INDEX(kpi!$H:$H,SUMIFS(kpi!$B:$B,kpi!$E:$E,$E44)))</f>
        <v>долл.</v>
      </c>
      <c r="L44" s="10"/>
      <c r="M44" s="13" t="s">
        <v>6</v>
      </c>
      <c r="N44" s="107"/>
      <c r="O44" s="20"/>
      <c r="P44" s="10"/>
      <c r="Q44" s="10"/>
      <c r="R44" s="65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1:48" ht="4.0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31"/>
      <c r="L45" s="6"/>
      <c r="M45" s="13"/>
      <c r="N45" s="6"/>
      <c r="O45" s="20"/>
      <c r="P45" s="6"/>
      <c r="Q45" s="6"/>
      <c r="R45" s="159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 s="11" customFormat="1" x14ac:dyDescent="0.25">
      <c r="A46" s="10"/>
      <c r="B46" s="10"/>
      <c r="C46" s="10"/>
      <c r="D46" s="10"/>
      <c r="E46" s="30" t="str">
        <f>kpi!$E$84</f>
        <v>стоимость одного рекламного договора</v>
      </c>
      <c r="F46" s="10"/>
      <c r="G46" s="10"/>
      <c r="H46" s="10"/>
      <c r="I46" s="10"/>
      <c r="J46" s="10"/>
      <c r="K46" s="50" t="str">
        <f>IF($E46="","",INDEX(kpi!$H:$H,SUMIFS(kpi!$B:$B,kpi!$E:$E,$E46)))</f>
        <v>долл.</v>
      </c>
      <c r="L46" s="10"/>
      <c r="M46" s="13" t="s">
        <v>6</v>
      </c>
      <c r="N46" s="107"/>
      <c r="O46" s="20"/>
      <c r="P46" s="10"/>
      <c r="Q46" s="10"/>
      <c r="R46" s="65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1:48" ht="4.05" customHeight="1" x14ac:dyDescent="0.25">
      <c r="A47" s="6"/>
      <c r="B47" s="6"/>
      <c r="C47" s="6"/>
      <c r="D47" s="6"/>
      <c r="E47" s="76"/>
      <c r="F47" s="6"/>
      <c r="G47" s="6"/>
      <c r="H47" s="6"/>
      <c r="I47" s="6"/>
      <c r="J47" s="6"/>
      <c r="K47" s="31"/>
      <c r="L47" s="6"/>
      <c r="M47" s="13"/>
      <c r="N47" s="6"/>
      <c r="O47" s="20"/>
      <c r="P47" s="6"/>
      <c r="Q47" s="6"/>
      <c r="R47" s="159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ht="7.0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31"/>
      <c r="L48" s="6"/>
      <c r="M48" s="13"/>
      <c r="N48" s="6"/>
      <c r="O48" s="20"/>
      <c r="P48" s="6"/>
      <c r="Q48" s="6"/>
      <c r="R48" s="159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 s="11" customFormat="1" x14ac:dyDescent="0.25">
      <c r="A49" s="10"/>
      <c r="B49" s="10"/>
      <c r="C49" s="10"/>
      <c r="D49" s="10"/>
      <c r="E49" s="30" t="str">
        <f>kpi!$E$48</f>
        <v>%ГО ИТ-оборудования в год</v>
      </c>
      <c r="F49" s="10"/>
      <c r="G49" s="10"/>
      <c r="H49" s="10"/>
      <c r="I49" s="10"/>
      <c r="J49" s="10"/>
      <c r="K49" s="50" t="str">
        <f>IF($E49="","",INDEX(kpi!$H:$H,SUMIFS(kpi!$B:$B,kpi!$E:$E,$E49)))</f>
        <v>%</v>
      </c>
      <c r="L49" s="10"/>
      <c r="M49" s="13" t="s">
        <v>6</v>
      </c>
      <c r="N49" s="87"/>
      <c r="O49" s="20"/>
      <c r="P49" s="10"/>
      <c r="Q49" s="10"/>
      <c r="R49" s="65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1:48" ht="4.0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31"/>
      <c r="L50" s="6"/>
      <c r="M50" s="13"/>
      <c r="N50" s="6"/>
      <c r="O50" s="20"/>
      <c r="P50" s="6"/>
      <c r="Q50" s="6"/>
      <c r="R50" s="159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48" s="58" customFormat="1" x14ac:dyDescent="0.25">
      <c r="A51" s="54"/>
      <c r="B51" s="54"/>
      <c r="C51" s="54"/>
      <c r="D51" s="54"/>
      <c r="E51" s="55" t="str">
        <f>kpi!$E$49</f>
        <v>годовая инфляция по стоим-ти ИТ-оборуд-ния</v>
      </c>
      <c r="F51" s="54"/>
      <c r="G51" s="54"/>
      <c r="H51" s="54"/>
      <c r="I51" s="54"/>
      <c r="J51" s="54"/>
      <c r="K51" s="56" t="str">
        <f>IF($E51="","",INDEX(kpi!$H:$H,SUMIFS(kpi!$B:$B,kpi!$E:$E,$E51)))</f>
        <v>%</v>
      </c>
      <c r="L51" s="6"/>
      <c r="M51" s="13"/>
      <c r="N51" s="6"/>
      <c r="O51" s="20"/>
      <c r="P51" s="6"/>
      <c r="Q51" s="54"/>
      <c r="R51" s="160"/>
      <c r="S51" s="54"/>
      <c r="T51" s="13" t="s">
        <v>6</v>
      </c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54"/>
      <c r="AV51" s="54"/>
    </row>
    <row r="52" spans="1:48" ht="4.0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31"/>
      <c r="L52" s="6"/>
      <c r="M52" s="13"/>
      <c r="N52" s="6"/>
      <c r="O52" s="20"/>
      <c r="P52" s="6"/>
      <c r="Q52" s="6"/>
      <c r="R52" s="159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1:48" ht="7.0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31"/>
      <c r="L53" s="6"/>
      <c r="M53" s="13"/>
      <c r="N53" s="6"/>
      <c r="O53" s="20"/>
      <c r="P53" s="6"/>
      <c r="Q53" s="6"/>
      <c r="R53" s="159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1:48" s="11" customFormat="1" x14ac:dyDescent="0.25">
      <c r="A54" s="10"/>
      <c r="B54" s="10"/>
      <c r="C54" s="10"/>
      <c r="D54" s="10"/>
      <c r="E54" s="30" t="str">
        <f>kpi!$E$47</f>
        <v>выручка</v>
      </c>
      <c r="F54" s="10"/>
      <c r="G54" s="10"/>
      <c r="H54" s="10"/>
      <c r="I54" s="10"/>
      <c r="J54" s="10"/>
      <c r="K54" s="50" t="str">
        <f>IF($E54="","",INDEX(kpi!$H:$H,SUMIFS(kpi!$B:$B,kpi!$E:$E,$E54)))</f>
        <v>долл.</v>
      </c>
      <c r="L54" s="10"/>
      <c r="M54" s="13"/>
      <c r="N54" s="6"/>
      <c r="O54" s="20"/>
      <c r="P54" s="10"/>
      <c r="Q54" s="10"/>
      <c r="R54" s="66">
        <f>SUM($T54:$AU54)</f>
        <v>0</v>
      </c>
      <c r="S54" s="49"/>
      <c r="T54" s="49"/>
      <c r="U54" s="49">
        <f>IF(U$10="",0,SUMIFS(расчеты!$58:$58,расчеты!$10:$10,"&gt;="&amp;U$9,расчеты!$10:$10,"&lt;="&amp;U$10)-SUMIFS(расчеты!$147:$147,расчеты!$10:$10,"&gt;="&amp;U$9,расчеты!$10:$10,"&lt;="&amp;U$10))</f>
        <v>0</v>
      </c>
      <c r="V54" s="49">
        <f>IF(V$10="",0,SUMIFS(расчеты!$58:$58,расчеты!$10:$10,"&gt;="&amp;V$9,расчеты!$10:$10,"&lt;="&amp;V$10)-SUMIFS(расчеты!$147:$147,расчеты!$10:$10,"&gt;="&amp;V$9,расчеты!$10:$10,"&lt;="&amp;V$10))</f>
        <v>0</v>
      </c>
      <c r="W54" s="49">
        <f>IF(W$10="",0,SUMIFS(расчеты!$58:$58,расчеты!$10:$10,"&gt;="&amp;W$9,расчеты!$10:$10,"&lt;="&amp;W$10)-SUMIFS(расчеты!$147:$147,расчеты!$10:$10,"&gt;="&amp;W$9,расчеты!$10:$10,"&lt;="&amp;W$10))</f>
        <v>0</v>
      </c>
      <c r="X54" s="49">
        <f>IF(X$10="",0,SUMIFS(расчеты!$58:$58,расчеты!$10:$10,"&gt;="&amp;X$9,расчеты!$10:$10,"&lt;="&amp;X$10)-SUMIFS(расчеты!$147:$147,расчеты!$10:$10,"&gt;="&amp;X$9,расчеты!$10:$10,"&lt;="&amp;X$10))</f>
        <v>0</v>
      </c>
      <c r="Y54" s="49">
        <f>IF(Y$10="",0,SUMIFS(расчеты!$58:$58,расчеты!$10:$10,"&gt;="&amp;Y$9,расчеты!$10:$10,"&lt;="&amp;Y$10)-SUMIFS(расчеты!$147:$147,расчеты!$10:$10,"&gt;="&amp;Y$9,расчеты!$10:$10,"&lt;="&amp;Y$10))</f>
        <v>0</v>
      </c>
      <c r="Z54" s="49">
        <f>IF(Z$10="",0,SUMIFS(расчеты!$58:$58,расчеты!$10:$10,"&gt;="&amp;Z$9,расчеты!$10:$10,"&lt;="&amp;Z$10)-SUMIFS(расчеты!$147:$147,расчеты!$10:$10,"&gt;="&amp;Z$9,расчеты!$10:$10,"&lt;="&amp;Z$10))</f>
        <v>0</v>
      </c>
      <c r="AA54" s="49">
        <f>IF(AA$10="",0,SUMIFS(расчеты!$58:$58,расчеты!$10:$10,"&gt;="&amp;AA$9,расчеты!$10:$10,"&lt;="&amp;AA$10)-SUMIFS(расчеты!$147:$147,расчеты!$10:$10,"&gt;="&amp;AA$9,расчеты!$10:$10,"&lt;="&amp;AA$10))</f>
        <v>0</v>
      </c>
      <c r="AB54" s="49">
        <f>IF(AB$10="",0,SUMIFS(расчеты!$58:$58,расчеты!$10:$10,"&gt;="&amp;AB$9,расчеты!$10:$10,"&lt;="&amp;AB$10)-SUMIFS(расчеты!$147:$147,расчеты!$10:$10,"&gt;="&amp;AB$9,расчеты!$10:$10,"&lt;="&amp;AB$10))</f>
        <v>0</v>
      </c>
      <c r="AC54" s="49">
        <f>IF(AC$10="",0,SUMIFS(расчеты!$58:$58,расчеты!$10:$10,"&gt;="&amp;AC$9,расчеты!$10:$10,"&lt;="&amp;AC$10)-SUMIFS(расчеты!$147:$147,расчеты!$10:$10,"&gt;="&amp;AC$9,расчеты!$10:$10,"&lt;="&amp;AC$10))</f>
        <v>0</v>
      </c>
      <c r="AD54" s="49">
        <f>IF(AD$10="",0,SUMIFS(расчеты!$58:$58,расчеты!$10:$10,"&gt;="&amp;AD$9,расчеты!$10:$10,"&lt;="&amp;AD$10)-SUMIFS(расчеты!$147:$147,расчеты!$10:$10,"&gt;="&amp;AD$9,расчеты!$10:$10,"&lt;="&amp;AD$10))</f>
        <v>0</v>
      </c>
      <c r="AE54" s="49">
        <f>IF(AE$10="",0,SUMIFS(расчеты!$58:$58,расчеты!$10:$10,"&gt;="&amp;AE$9,расчеты!$10:$10,"&lt;="&amp;AE$10)-SUMIFS(расчеты!$147:$147,расчеты!$10:$10,"&gt;="&amp;AE$9,расчеты!$10:$10,"&lt;="&amp;AE$10))</f>
        <v>0</v>
      </c>
      <c r="AF54" s="49">
        <f>IF(AF$10="",0,SUMIFS(расчеты!$58:$58,расчеты!$10:$10,"&gt;="&amp;AF$9,расчеты!$10:$10,"&lt;="&amp;AF$10)-SUMIFS(расчеты!$147:$147,расчеты!$10:$10,"&gt;="&amp;AF$9,расчеты!$10:$10,"&lt;="&amp;AF$10))</f>
        <v>0</v>
      </c>
      <c r="AG54" s="49">
        <f>IF(AG$10="",0,SUMIFS(расчеты!$58:$58,расчеты!$10:$10,"&gt;="&amp;AG$9,расчеты!$10:$10,"&lt;="&amp;AG$10)-SUMIFS(расчеты!$147:$147,расчеты!$10:$10,"&gt;="&amp;AG$9,расчеты!$10:$10,"&lt;="&amp;AG$10))</f>
        <v>0</v>
      </c>
      <c r="AH54" s="49">
        <f>IF(AH$10="",0,SUMIFS(расчеты!$58:$58,расчеты!$10:$10,"&gt;="&amp;AH$9,расчеты!$10:$10,"&lt;="&amp;AH$10)-SUMIFS(расчеты!$147:$147,расчеты!$10:$10,"&gt;="&amp;AH$9,расчеты!$10:$10,"&lt;="&amp;AH$10))</f>
        <v>0</v>
      </c>
      <c r="AI54" s="49">
        <f>IF(AI$10="",0,SUMIFS(расчеты!$58:$58,расчеты!$10:$10,"&gt;="&amp;AI$9,расчеты!$10:$10,"&lt;="&amp;AI$10)-SUMIFS(расчеты!$147:$147,расчеты!$10:$10,"&gt;="&amp;AI$9,расчеты!$10:$10,"&lt;="&amp;AI$10))</f>
        <v>0</v>
      </c>
      <c r="AJ54" s="49">
        <f>IF(AJ$10="",0,SUMIFS(расчеты!$58:$58,расчеты!$10:$10,"&gt;="&amp;AJ$9,расчеты!$10:$10,"&lt;="&amp;AJ$10)-SUMIFS(расчеты!$147:$147,расчеты!$10:$10,"&gt;="&amp;AJ$9,расчеты!$10:$10,"&lt;="&amp;AJ$10))</f>
        <v>0</v>
      </c>
      <c r="AK54" s="49">
        <f>IF(AK$10="",0,SUMIFS(расчеты!$58:$58,расчеты!$10:$10,"&gt;="&amp;AK$9,расчеты!$10:$10,"&lt;="&amp;AK$10)-SUMIFS(расчеты!$147:$147,расчеты!$10:$10,"&gt;="&amp;AK$9,расчеты!$10:$10,"&lt;="&amp;AK$10))</f>
        <v>0</v>
      </c>
      <c r="AL54" s="49">
        <f>IF(AL$10="",0,SUMIFS(расчеты!$58:$58,расчеты!$10:$10,"&gt;="&amp;AL$9,расчеты!$10:$10,"&lt;="&amp;AL$10)-SUMIFS(расчеты!$147:$147,расчеты!$10:$10,"&gt;="&amp;AL$9,расчеты!$10:$10,"&lt;="&amp;AL$10))</f>
        <v>0</v>
      </c>
      <c r="AM54" s="49">
        <f>IF(AM$10="",0,SUMIFS(расчеты!$58:$58,расчеты!$10:$10,"&gt;="&amp;AM$9,расчеты!$10:$10,"&lt;="&amp;AM$10)-SUMIFS(расчеты!$147:$147,расчеты!$10:$10,"&gt;="&amp;AM$9,расчеты!$10:$10,"&lt;="&amp;AM$10))</f>
        <v>0</v>
      </c>
      <c r="AN54" s="49">
        <f>IF(AN$10="",0,SUMIFS(расчеты!$58:$58,расчеты!$10:$10,"&gt;="&amp;AN$9,расчеты!$10:$10,"&lt;="&amp;AN$10)-SUMIFS(расчеты!$147:$147,расчеты!$10:$10,"&gt;="&amp;AN$9,расчеты!$10:$10,"&lt;="&amp;AN$10))</f>
        <v>0</v>
      </c>
      <c r="AO54" s="49">
        <f>IF(AO$10="",0,SUMIFS(расчеты!$58:$58,расчеты!$10:$10,"&gt;="&amp;AO$9,расчеты!$10:$10,"&lt;="&amp;AO$10)-SUMIFS(расчеты!$147:$147,расчеты!$10:$10,"&gt;="&amp;AO$9,расчеты!$10:$10,"&lt;="&amp;AO$10))</f>
        <v>0</v>
      </c>
      <c r="AP54" s="49">
        <f>IF(AP$10="",0,SUMIFS(расчеты!$58:$58,расчеты!$10:$10,"&gt;="&amp;AP$9,расчеты!$10:$10,"&lt;="&amp;AP$10)-SUMIFS(расчеты!$147:$147,расчеты!$10:$10,"&gt;="&amp;AP$9,расчеты!$10:$10,"&lt;="&amp;AP$10))</f>
        <v>0</v>
      </c>
      <c r="AQ54" s="49">
        <f>IF(AQ$10="",0,SUMIFS(расчеты!$58:$58,расчеты!$10:$10,"&gt;="&amp;AQ$9,расчеты!$10:$10,"&lt;="&amp;AQ$10)-SUMIFS(расчеты!$147:$147,расчеты!$10:$10,"&gt;="&amp;AQ$9,расчеты!$10:$10,"&lt;="&amp;AQ$10))</f>
        <v>0</v>
      </c>
      <c r="AR54" s="49">
        <f>IF(AR$10="",0,SUMIFS(расчеты!$58:$58,расчеты!$10:$10,"&gt;="&amp;AR$9,расчеты!$10:$10,"&lt;="&amp;AR$10)-SUMIFS(расчеты!$147:$147,расчеты!$10:$10,"&gt;="&amp;AR$9,расчеты!$10:$10,"&lt;="&amp;AR$10))</f>
        <v>0</v>
      </c>
      <c r="AS54" s="49">
        <f>IF(AS$10="",0,SUMIFS(расчеты!$58:$58,расчеты!$10:$10,"&gt;="&amp;AS$9,расчеты!$10:$10,"&lt;="&amp;AS$10)-SUMIFS(расчеты!$147:$147,расчеты!$10:$10,"&gt;="&amp;AS$9,расчеты!$10:$10,"&lt;="&amp;AS$10))</f>
        <v>0</v>
      </c>
      <c r="AT54" s="49">
        <f>IF(AT$10="",0,SUMIFS(расчеты!$58:$58,расчеты!$10:$10,"&gt;="&amp;AT$9,расчеты!$10:$10,"&lt;="&amp;AT$10)-SUMIFS(расчеты!$147:$147,расчеты!$10:$10,"&gt;="&amp;AT$9,расчеты!$10:$10,"&lt;="&amp;AT$10))</f>
        <v>0</v>
      </c>
      <c r="AU54" s="10"/>
      <c r="AV54" s="10"/>
    </row>
    <row r="55" spans="1:48" ht="4.05" customHeight="1" x14ac:dyDescent="0.25">
      <c r="A55" s="6"/>
      <c r="B55" s="6"/>
      <c r="C55" s="6"/>
      <c r="D55" s="6"/>
      <c r="E55" s="88"/>
      <c r="F55" s="6"/>
      <c r="G55" s="6"/>
      <c r="H55" s="6"/>
      <c r="I55" s="6"/>
      <c r="J55" s="6"/>
      <c r="K55" s="31"/>
      <c r="L55" s="6"/>
      <c r="M55" s="13"/>
      <c r="N55" s="6"/>
      <c r="O55" s="20"/>
      <c r="P55" s="6"/>
      <c r="Q55" s="6"/>
      <c r="R55" s="163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</row>
    <row r="56" spans="1:48" s="85" customFormat="1" x14ac:dyDescent="0.25">
      <c r="A56" s="80"/>
      <c r="B56" s="80"/>
      <c r="C56" s="80"/>
      <c r="D56" s="80"/>
      <c r="E56" s="81" t="str">
        <f>kpi!$E$43</f>
        <v>расходы (без НДС) итого</v>
      </c>
      <c r="F56" s="80"/>
      <c r="G56" s="80"/>
      <c r="H56" s="80"/>
      <c r="I56" s="80"/>
      <c r="J56" s="80"/>
      <c r="K56" s="50" t="str">
        <f>IF($E56="","",INDEX(kpi!$H:$H,SUMIFS(kpi!$B:$B,kpi!$E:$E,$E56)))</f>
        <v>долл.</v>
      </c>
      <c r="L56" s="80"/>
      <c r="M56" s="82"/>
      <c r="N56" s="155"/>
      <c r="O56" s="82"/>
      <c r="P56" s="80"/>
      <c r="Q56" s="80"/>
      <c r="R56" s="83">
        <f>SUM($T56:$AU56)</f>
        <v>0</v>
      </c>
      <c r="S56" s="84"/>
      <c r="T56" s="84"/>
      <c r="U56" s="84">
        <f>IF(U$10="",0,инвестиции!$R$54-инвестиции!$R$52)</f>
        <v>0</v>
      </c>
      <c r="V56" s="84">
        <f>IF(V$10="",0,SUMIFS(расчеты!$153:$153,расчеты!$10:$10,"&gt;="&amp;V$9,расчеты!$10:$10,"&lt;="&amp;V$10))</f>
        <v>0</v>
      </c>
      <c r="W56" s="84">
        <f>IF(W$10="",0,SUMIFS(расчеты!$153:$153,расчеты!$10:$10,"&gt;="&amp;W$9,расчеты!$10:$10,"&lt;="&amp;W$10))</f>
        <v>0</v>
      </c>
      <c r="X56" s="84">
        <f>IF(X$10="",0,SUMIFS(расчеты!$153:$153,расчеты!$10:$10,"&gt;="&amp;X$9,расчеты!$10:$10,"&lt;="&amp;X$10))</f>
        <v>0</v>
      </c>
      <c r="Y56" s="84">
        <f>IF(Y$10="",0,SUMIFS(расчеты!$153:$153,расчеты!$10:$10,"&gt;="&amp;Y$9,расчеты!$10:$10,"&lt;="&amp;Y$10))</f>
        <v>0</v>
      </c>
      <c r="Z56" s="84">
        <f>IF(Z$10="",0,SUMIFS(расчеты!$153:$153,расчеты!$10:$10,"&gt;="&amp;Z$9,расчеты!$10:$10,"&lt;="&amp;Z$10))</f>
        <v>0</v>
      </c>
      <c r="AA56" s="84">
        <f>IF(AA$10="",0,SUMIFS(расчеты!$153:$153,расчеты!$10:$10,"&gt;="&amp;AA$9,расчеты!$10:$10,"&lt;="&amp;AA$10))</f>
        <v>0</v>
      </c>
      <c r="AB56" s="84">
        <f>IF(AB$10="",0,SUMIFS(расчеты!$153:$153,расчеты!$10:$10,"&gt;="&amp;AB$9,расчеты!$10:$10,"&lt;="&amp;AB$10))</f>
        <v>0</v>
      </c>
      <c r="AC56" s="84">
        <f>IF(AC$10="",0,SUMIFS(расчеты!$153:$153,расчеты!$10:$10,"&gt;="&amp;AC$9,расчеты!$10:$10,"&lt;="&amp;AC$10))</f>
        <v>0</v>
      </c>
      <c r="AD56" s="84">
        <f>IF(AD$10="",0,SUMIFS(расчеты!$153:$153,расчеты!$10:$10,"&gt;="&amp;AD$9,расчеты!$10:$10,"&lt;="&amp;AD$10))</f>
        <v>0</v>
      </c>
      <c r="AE56" s="84">
        <f>IF(AE$10="",0,SUMIFS(расчеты!$153:$153,расчеты!$10:$10,"&gt;="&amp;AE$9,расчеты!$10:$10,"&lt;="&amp;AE$10))</f>
        <v>0</v>
      </c>
      <c r="AF56" s="84">
        <f>IF(AF$10="",0,SUMIFS(расчеты!$153:$153,расчеты!$10:$10,"&gt;="&amp;AF$9,расчеты!$10:$10,"&lt;="&amp;AF$10))</f>
        <v>0</v>
      </c>
      <c r="AG56" s="84">
        <f>IF(AG$10="",0,SUMIFS(расчеты!$153:$153,расчеты!$10:$10,"&gt;="&amp;AG$9,расчеты!$10:$10,"&lt;="&amp;AG$10))</f>
        <v>0</v>
      </c>
      <c r="AH56" s="84">
        <f>IF(AH$10="",0,SUMIFS(расчеты!$153:$153,расчеты!$10:$10,"&gt;="&amp;AH$9,расчеты!$10:$10,"&lt;="&amp;AH$10))</f>
        <v>0</v>
      </c>
      <c r="AI56" s="84">
        <f>IF(AI$10="",0,SUMIFS(расчеты!$153:$153,расчеты!$10:$10,"&gt;="&amp;AI$9,расчеты!$10:$10,"&lt;="&amp;AI$10))</f>
        <v>0</v>
      </c>
      <c r="AJ56" s="84">
        <f>IF(AJ$10="",0,SUMIFS(расчеты!$153:$153,расчеты!$10:$10,"&gt;="&amp;AJ$9,расчеты!$10:$10,"&lt;="&amp;AJ$10))</f>
        <v>0</v>
      </c>
      <c r="AK56" s="84">
        <f>IF(AK$10="",0,SUMIFS(расчеты!$153:$153,расчеты!$10:$10,"&gt;="&amp;AK$9,расчеты!$10:$10,"&lt;="&amp;AK$10))</f>
        <v>0</v>
      </c>
      <c r="AL56" s="84">
        <f>IF(AL$10="",0,SUMIFS(расчеты!$153:$153,расчеты!$10:$10,"&gt;="&amp;AL$9,расчеты!$10:$10,"&lt;="&amp;AL$10))</f>
        <v>0</v>
      </c>
      <c r="AM56" s="84">
        <f>IF(AM$10="",0,SUMIFS(расчеты!$153:$153,расчеты!$10:$10,"&gt;="&amp;AM$9,расчеты!$10:$10,"&lt;="&amp;AM$10))</f>
        <v>0</v>
      </c>
      <c r="AN56" s="84">
        <f>IF(AN$10="",0,SUMIFS(расчеты!$153:$153,расчеты!$10:$10,"&gt;="&amp;AN$9,расчеты!$10:$10,"&lt;="&amp;AN$10))</f>
        <v>0</v>
      </c>
      <c r="AO56" s="84">
        <f>IF(AO$10="",0,SUMIFS(расчеты!$153:$153,расчеты!$10:$10,"&gt;="&amp;AO$9,расчеты!$10:$10,"&lt;="&amp;AO$10))</f>
        <v>0</v>
      </c>
      <c r="AP56" s="84">
        <f>IF(AP$10="",0,SUMIFS(расчеты!$153:$153,расчеты!$10:$10,"&gt;="&amp;AP$9,расчеты!$10:$10,"&lt;="&amp;AP$10))</f>
        <v>0</v>
      </c>
      <c r="AQ56" s="84">
        <f>IF(AQ$10="",0,SUMIFS(расчеты!$153:$153,расчеты!$10:$10,"&gt;="&amp;AQ$9,расчеты!$10:$10,"&lt;="&amp;AQ$10))</f>
        <v>0</v>
      </c>
      <c r="AR56" s="84">
        <f>IF(AR$10="",0,SUMIFS(расчеты!$153:$153,расчеты!$10:$10,"&gt;="&amp;AR$9,расчеты!$10:$10,"&lt;="&amp;AR$10))</f>
        <v>0</v>
      </c>
      <c r="AS56" s="84">
        <f>IF(AS$10="",0,SUMIFS(расчеты!$153:$153,расчеты!$10:$10,"&gt;="&amp;AS$9,расчеты!$10:$10,"&lt;="&amp;AS$10))</f>
        <v>0</v>
      </c>
      <c r="AT56" s="84">
        <f>IF(AT$10="",0,SUMIFS(расчеты!$153:$153,расчеты!$10:$10,"&gt;="&amp;AT$9,расчеты!$10:$10,"&lt;="&amp;AT$10))</f>
        <v>0</v>
      </c>
      <c r="AU56" s="80"/>
      <c r="AV56" s="80"/>
    </row>
    <row r="57" spans="1:48" ht="4.05" customHeight="1" x14ac:dyDescent="0.25">
      <c r="A57" s="6"/>
      <c r="B57" s="6"/>
      <c r="C57" s="6"/>
      <c r="D57" s="6"/>
      <c r="E57" s="124"/>
      <c r="F57" s="6"/>
      <c r="G57" s="6"/>
      <c r="H57" s="6"/>
      <c r="I57" s="6"/>
      <c r="J57" s="6"/>
      <c r="K57" s="31"/>
      <c r="L57" s="6"/>
      <c r="M57" s="13"/>
      <c r="N57" s="6"/>
      <c r="O57" s="20"/>
      <c r="P57" s="6"/>
      <c r="Q57" s="6"/>
      <c r="R57" s="16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s="11" customFormat="1" x14ac:dyDescent="0.25">
      <c r="A58" s="10"/>
      <c r="B58" s="10"/>
      <c r="C58" s="10"/>
      <c r="D58" s="10"/>
      <c r="E58" s="30" t="str">
        <f>kpi!$E$101</f>
        <v>EBITDA</v>
      </c>
      <c r="F58" s="10"/>
      <c r="G58" s="10"/>
      <c r="H58" s="10"/>
      <c r="I58" s="10"/>
      <c r="J58" s="10"/>
      <c r="K58" s="50" t="str">
        <f>IF($E58="","",INDEX(kpi!$H:$H,SUMIFS(kpi!$B:$B,kpi!$E:$E,$E58)))</f>
        <v>долл.</v>
      </c>
      <c r="L58" s="10"/>
      <c r="M58" s="13"/>
      <c r="N58" s="6"/>
      <c r="O58" s="20"/>
      <c r="P58" s="10"/>
      <c r="Q58" s="10"/>
      <c r="R58" s="66">
        <f>SUM($T58:$AU58)</f>
        <v>0</v>
      </c>
      <c r="S58" s="49"/>
      <c r="T58" s="49"/>
      <c r="U58" s="49">
        <f>IF(U$10="",0,U54-U56)</f>
        <v>0</v>
      </c>
      <c r="V58" s="49">
        <f t="shared" ref="V58:AT58" si="5">IF(V$10="",0,V54-V56)</f>
        <v>0</v>
      </c>
      <c r="W58" s="49">
        <f t="shared" si="5"/>
        <v>0</v>
      </c>
      <c r="X58" s="49">
        <f t="shared" si="5"/>
        <v>0</v>
      </c>
      <c r="Y58" s="49">
        <f t="shared" si="5"/>
        <v>0</v>
      </c>
      <c r="Z58" s="49">
        <f t="shared" si="5"/>
        <v>0</v>
      </c>
      <c r="AA58" s="49">
        <f t="shared" si="5"/>
        <v>0</v>
      </c>
      <c r="AB58" s="49">
        <f t="shared" si="5"/>
        <v>0</v>
      </c>
      <c r="AC58" s="49">
        <f t="shared" si="5"/>
        <v>0</v>
      </c>
      <c r="AD58" s="49">
        <f t="shared" si="5"/>
        <v>0</v>
      </c>
      <c r="AE58" s="49">
        <f t="shared" si="5"/>
        <v>0</v>
      </c>
      <c r="AF58" s="49">
        <f t="shared" si="5"/>
        <v>0</v>
      </c>
      <c r="AG58" s="49">
        <f t="shared" si="5"/>
        <v>0</v>
      </c>
      <c r="AH58" s="49">
        <f t="shared" si="5"/>
        <v>0</v>
      </c>
      <c r="AI58" s="49">
        <f t="shared" si="5"/>
        <v>0</v>
      </c>
      <c r="AJ58" s="49">
        <f t="shared" si="5"/>
        <v>0</v>
      </c>
      <c r="AK58" s="49">
        <f t="shared" si="5"/>
        <v>0</v>
      </c>
      <c r="AL58" s="49">
        <f t="shared" si="5"/>
        <v>0</v>
      </c>
      <c r="AM58" s="49">
        <f t="shared" si="5"/>
        <v>0</v>
      </c>
      <c r="AN58" s="49">
        <f t="shared" si="5"/>
        <v>0</v>
      </c>
      <c r="AO58" s="49">
        <f t="shared" si="5"/>
        <v>0</v>
      </c>
      <c r="AP58" s="49">
        <f t="shared" si="5"/>
        <v>0</v>
      </c>
      <c r="AQ58" s="49">
        <f t="shared" si="5"/>
        <v>0</v>
      </c>
      <c r="AR58" s="49">
        <f t="shared" si="5"/>
        <v>0</v>
      </c>
      <c r="AS58" s="49">
        <f t="shared" si="5"/>
        <v>0</v>
      </c>
      <c r="AT58" s="49">
        <f t="shared" si="5"/>
        <v>0</v>
      </c>
      <c r="AU58" s="10"/>
      <c r="AV58" s="10"/>
    </row>
    <row r="59" spans="1:48" ht="4.05" customHeight="1" x14ac:dyDescent="0.25">
      <c r="A59" s="6"/>
      <c r="B59" s="6"/>
      <c r="C59" s="6"/>
      <c r="D59" s="6"/>
      <c r="E59" s="88"/>
      <c r="F59" s="6"/>
      <c r="G59" s="6"/>
      <c r="H59" s="6"/>
      <c r="I59" s="6"/>
      <c r="J59" s="6"/>
      <c r="K59" s="31"/>
      <c r="L59" s="6"/>
      <c r="M59" s="13"/>
      <c r="N59" s="6"/>
      <c r="O59" s="20"/>
      <c r="P59" s="6"/>
      <c r="Q59" s="6"/>
      <c r="R59" s="163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1:48" s="85" customFormat="1" x14ac:dyDescent="0.25">
      <c r="A60" s="80"/>
      <c r="B60" s="80"/>
      <c r="C60" s="80"/>
      <c r="D60" s="80"/>
      <c r="E60" s="81" t="str">
        <f>kpi!$E$103</f>
        <v>амортизация</v>
      </c>
      <c r="F60" s="80"/>
      <c r="G60" s="80"/>
      <c r="H60" s="80"/>
      <c r="I60" s="80"/>
      <c r="J60" s="80"/>
      <c r="K60" s="50" t="str">
        <f>IF($E60="","",INDEX(kpi!$H:$H,SUMIFS(kpi!$B:$B,kpi!$E:$E,$E60)))</f>
        <v>долл.</v>
      </c>
      <c r="L60" s="80"/>
      <c r="M60" s="82"/>
      <c r="N60" s="155"/>
      <c r="O60" s="82"/>
      <c r="P60" s="80"/>
      <c r="Q60" s="80"/>
      <c r="R60" s="83">
        <f>SUM($T60:$AU60)</f>
        <v>0</v>
      </c>
      <c r="S60" s="84"/>
      <c r="T60" s="84"/>
      <c r="U60" s="84">
        <f>IF(U$10="",0,SUMIFS(расчеты!$157:$157,расчеты!$10:$10,"&gt;="&amp;U$9,расчеты!$10:$10,"&lt;="&amp;U$10))</f>
        <v>0</v>
      </c>
      <c r="V60" s="84">
        <f>IF(V$10="",0,SUMIFS(расчеты!$157:$157,расчеты!$10:$10,"&gt;="&amp;V$9,расчеты!$10:$10,"&lt;="&amp;V$10))</f>
        <v>0</v>
      </c>
      <c r="W60" s="84">
        <f>IF(W$10="",0,SUMIFS(расчеты!$157:$157,расчеты!$10:$10,"&gt;="&amp;W$9,расчеты!$10:$10,"&lt;="&amp;W$10))</f>
        <v>0</v>
      </c>
      <c r="X60" s="84">
        <f>IF(X$10="",0,SUMIFS(расчеты!$157:$157,расчеты!$10:$10,"&gt;="&amp;X$9,расчеты!$10:$10,"&lt;="&amp;X$10))</f>
        <v>0</v>
      </c>
      <c r="Y60" s="84">
        <f>IF(Y$10="",0,SUMIFS(расчеты!$157:$157,расчеты!$10:$10,"&gt;="&amp;Y$9,расчеты!$10:$10,"&lt;="&amp;Y$10))</f>
        <v>0</v>
      </c>
      <c r="Z60" s="84">
        <f>IF(Z$10="",0,SUMIFS(расчеты!$157:$157,расчеты!$10:$10,"&gt;="&amp;Z$9,расчеты!$10:$10,"&lt;="&amp;Z$10))</f>
        <v>0</v>
      </c>
      <c r="AA60" s="84">
        <f>IF(AA$10="",0,SUMIFS(расчеты!$157:$157,расчеты!$10:$10,"&gt;="&amp;AA$9,расчеты!$10:$10,"&lt;="&amp;AA$10))</f>
        <v>0</v>
      </c>
      <c r="AB60" s="84">
        <f>IF(AB$10="",0,SUMIFS(расчеты!$157:$157,расчеты!$10:$10,"&gt;="&amp;AB$9,расчеты!$10:$10,"&lt;="&amp;AB$10))</f>
        <v>0</v>
      </c>
      <c r="AC60" s="84">
        <f>IF(AC$10="",0,SUMIFS(расчеты!$157:$157,расчеты!$10:$10,"&gt;="&amp;AC$9,расчеты!$10:$10,"&lt;="&amp;AC$10))</f>
        <v>0</v>
      </c>
      <c r="AD60" s="84">
        <f>IF(AD$10="",0,SUMIFS(расчеты!$157:$157,расчеты!$10:$10,"&gt;="&amp;AD$9,расчеты!$10:$10,"&lt;="&amp;AD$10))</f>
        <v>0</v>
      </c>
      <c r="AE60" s="84">
        <f>IF(AE$10="",0,SUMIFS(расчеты!$157:$157,расчеты!$10:$10,"&gt;="&amp;AE$9,расчеты!$10:$10,"&lt;="&amp;AE$10))</f>
        <v>0</v>
      </c>
      <c r="AF60" s="84">
        <f>IF(AF$10="",0,SUMIFS(расчеты!$157:$157,расчеты!$10:$10,"&gt;="&amp;AF$9,расчеты!$10:$10,"&lt;="&amp;AF$10))</f>
        <v>0</v>
      </c>
      <c r="AG60" s="84">
        <f>IF(AG$10="",0,SUMIFS(расчеты!$157:$157,расчеты!$10:$10,"&gt;="&amp;AG$9,расчеты!$10:$10,"&lt;="&amp;AG$10))</f>
        <v>0</v>
      </c>
      <c r="AH60" s="84">
        <f>IF(AH$10="",0,SUMIFS(расчеты!$157:$157,расчеты!$10:$10,"&gt;="&amp;AH$9,расчеты!$10:$10,"&lt;="&amp;AH$10))</f>
        <v>0</v>
      </c>
      <c r="AI60" s="84">
        <f>IF(AI$10="",0,SUMIFS(расчеты!$157:$157,расчеты!$10:$10,"&gt;="&amp;AI$9,расчеты!$10:$10,"&lt;="&amp;AI$10))</f>
        <v>0</v>
      </c>
      <c r="AJ60" s="84">
        <f>IF(AJ$10="",0,SUMIFS(расчеты!$157:$157,расчеты!$10:$10,"&gt;="&amp;AJ$9,расчеты!$10:$10,"&lt;="&amp;AJ$10))</f>
        <v>0</v>
      </c>
      <c r="AK60" s="84">
        <f>IF(AK$10="",0,SUMIFS(расчеты!$157:$157,расчеты!$10:$10,"&gt;="&amp;AK$9,расчеты!$10:$10,"&lt;="&amp;AK$10))</f>
        <v>0</v>
      </c>
      <c r="AL60" s="84">
        <f>IF(AL$10="",0,SUMIFS(расчеты!$157:$157,расчеты!$10:$10,"&gt;="&amp;AL$9,расчеты!$10:$10,"&lt;="&amp;AL$10))</f>
        <v>0</v>
      </c>
      <c r="AM60" s="84">
        <f>IF(AM$10="",0,SUMIFS(расчеты!$157:$157,расчеты!$10:$10,"&gt;="&amp;AM$9,расчеты!$10:$10,"&lt;="&amp;AM$10))</f>
        <v>0</v>
      </c>
      <c r="AN60" s="84">
        <f>IF(AN$10="",0,SUMIFS(расчеты!$157:$157,расчеты!$10:$10,"&gt;="&amp;AN$9,расчеты!$10:$10,"&lt;="&amp;AN$10))</f>
        <v>0</v>
      </c>
      <c r="AO60" s="84">
        <f>IF(AO$10="",0,SUMIFS(расчеты!$157:$157,расчеты!$10:$10,"&gt;="&amp;AO$9,расчеты!$10:$10,"&lt;="&amp;AO$10))</f>
        <v>0</v>
      </c>
      <c r="AP60" s="84">
        <f>IF(AP$10="",0,SUMIFS(расчеты!$157:$157,расчеты!$10:$10,"&gt;="&amp;AP$9,расчеты!$10:$10,"&lt;="&amp;AP$10))</f>
        <v>0</v>
      </c>
      <c r="AQ60" s="84">
        <f>IF(AQ$10="",0,SUMIFS(расчеты!$157:$157,расчеты!$10:$10,"&gt;="&amp;AQ$9,расчеты!$10:$10,"&lt;="&amp;AQ$10))</f>
        <v>0</v>
      </c>
      <c r="AR60" s="84">
        <f>IF(AR$10="",0,SUMIFS(расчеты!$157:$157,расчеты!$10:$10,"&gt;="&amp;AR$9,расчеты!$10:$10,"&lt;="&amp;AR$10))</f>
        <v>0</v>
      </c>
      <c r="AS60" s="84">
        <f>IF(AS$10="",0,SUMIFS(расчеты!$157:$157,расчеты!$10:$10,"&gt;="&amp;AS$9,расчеты!$10:$10,"&lt;="&amp;AS$10))</f>
        <v>0</v>
      </c>
      <c r="AT60" s="84">
        <f>IF(AT$10="",0,SUMIFS(расчеты!$157:$157,расчеты!$10:$10,"&gt;="&amp;AT$9,расчеты!$10:$10,"&lt;="&amp;AT$10))</f>
        <v>0</v>
      </c>
      <c r="AU60" s="80"/>
      <c r="AV60" s="80"/>
    </row>
    <row r="61" spans="1:48" ht="4.05" customHeight="1" x14ac:dyDescent="0.25">
      <c r="A61" s="6"/>
      <c r="B61" s="6"/>
      <c r="C61" s="6"/>
      <c r="D61" s="6"/>
      <c r="E61" s="124"/>
      <c r="F61" s="6"/>
      <c r="G61" s="6"/>
      <c r="H61" s="6"/>
      <c r="I61" s="6"/>
      <c r="J61" s="6"/>
      <c r="K61" s="31"/>
      <c r="L61" s="6"/>
      <c r="M61" s="13"/>
      <c r="N61" s="6"/>
      <c r="O61" s="20"/>
      <c r="P61" s="6"/>
      <c r="Q61" s="6"/>
      <c r="R61" s="16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</row>
    <row r="62" spans="1:48" s="11" customFormat="1" x14ac:dyDescent="0.25">
      <c r="A62" s="10"/>
      <c r="B62" s="10"/>
      <c r="C62" s="10"/>
      <c r="D62" s="10"/>
      <c r="E62" s="30" t="str">
        <f>kpi!$E$44</f>
        <v>прибыль до налога на прибыль</v>
      </c>
      <c r="F62" s="10"/>
      <c r="G62" s="10"/>
      <c r="H62" s="10"/>
      <c r="I62" s="10"/>
      <c r="J62" s="10"/>
      <c r="K62" s="50" t="str">
        <f>IF($E62="","",INDEX(kpi!$H:$H,SUMIFS(kpi!$B:$B,kpi!$E:$E,$E62)))</f>
        <v>долл.</v>
      </c>
      <c r="L62" s="10"/>
      <c r="M62" s="13"/>
      <c r="N62" s="6"/>
      <c r="O62" s="20"/>
      <c r="P62" s="10"/>
      <c r="Q62" s="10"/>
      <c r="R62" s="66">
        <f>SUM($T62:$AU62)</f>
        <v>0</v>
      </c>
      <c r="S62" s="49"/>
      <c r="T62" s="49"/>
      <c r="U62" s="49">
        <f>IF(U$10="",0,U58-U60)</f>
        <v>0</v>
      </c>
      <c r="V62" s="49">
        <f t="shared" ref="V62:AT62" si="6">IF(V$10="",0,V58-V60)</f>
        <v>0</v>
      </c>
      <c r="W62" s="49">
        <f t="shared" si="6"/>
        <v>0</v>
      </c>
      <c r="X62" s="49">
        <f t="shared" si="6"/>
        <v>0</v>
      </c>
      <c r="Y62" s="49">
        <f t="shared" si="6"/>
        <v>0</v>
      </c>
      <c r="Z62" s="49">
        <f t="shared" si="6"/>
        <v>0</v>
      </c>
      <c r="AA62" s="49">
        <f t="shared" si="6"/>
        <v>0</v>
      </c>
      <c r="AB62" s="49">
        <f t="shared" si="6"/>
        <v>0</v>
      </c>
      <c r="AC62" s="49">
        <f t="shared" si="6"/>
        <v>0</v>
      </c>
      <c r="AD62" s="49">
        <f t="shared" si="6"/>
        <v>0</v>
      </c>
      <c r="AE62" s="49">
        <f t="shared" si="6"/>
        <v>0</v>
      </c>
      <c r="AF62" s="49">
        <f t="shared" si="6"/>
        <v>0</v>
      </c>
      <c r="AG62" s="49">
        <f t="shared" si="6"/>
        <v>0</v>
      </c>
      <c r="AH62" s="49">
        <f t="shared" si="6"/>
        <v>0</v>
      </c>
      <c r="AI62" s="49">
        <f t="shared" si="6"/>
        <v>0</v>
      </c>
      <c r="AJ62" s="49">
        <f t="shared" si="6"/>
        <v>0</v>
      </c>
      <c r="AK62" s="49">
        <f t="shared" si="6"/>
        <v>0</v>
      </c>
      <c r="AL62" s="49">
        <f t="shared" si="6"/>
        <v>0</v>
      </c>
      <c r="AM62" s="49">
        <f t="shared" si="6"/>
        <v>0</v>
      </c>
      <c r="AN62" s="49">
        <f t="shared" si="6"/>
        <v>0</v>
      </c>
      <c r="AO62" s="49">
        <f t="shared" si="6"/>
        <v>0</v>
      </c>
      <c r="AP62" s="49">
        <f t="shared" si="6"/>
        <v>0</v>
      </c>
      <c r="AQ62" s="49">
        <f t="shared" si="6"/>
        <v>0</v>
      </c>
      <c r="AR62" s="49">
        <f t="shared" si="6"/>
        <v>0</v>
      </c>
      <c r="AS62" s="49">
        <f t="shared" si="6"/>
        <v>0</v>
      </c>
      <c r="AT62" s="49">
        <f t="shared" si="6"/>
        <v>0</v>
      </c>
      <c r="AU62" s="10"/>
      <c r="AV62" s="10"/>
    </row>
    <row r="63" spans="1:48" ht="4.05" customHeight="1" x14ac:dyDescent="0.25">
      <c r="A63" s="6"/>
      <c r="B63" s="6"/>
      <c r="C63" s="6"/>
      <c r="D63" s="6"/>
      <c r="E63" s="88"/>
      <c r="F63" s="6"/>
      <c r="G63" s="6"/>
      <c r="H63" s="6"/>
      <c r="I63" s="6"/>
      <c r="J63" s="6"/>
      <c r="K63" s="31"/>
      <c r="L63" s="6"/>
      <c r="M63" s="13"/>
      <c r="N63" s="6"/>
      <c r="O63" s="20"/>
      <c r="P63" s="6"/>
      <c r="Q63" s="6"/>
      <c r="R63" s="163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s="85" customFormat="1" x14ac:dyDescent="0.25">
      <c r="A64" s="80"/>
      <c r="B64" s="80"/>
      <c r="C64" s="80"/>
      <c r="D64" s="80"/>
      <c r="E64" s="81" t="str">
        <f>kpi!$E$45</f>
        <v>налог на прибыль</v>
      </c>
      <c r="F64" s="80"/>
      <c r="G64" s="80"/>
      <c r="H64" s="80"/>
      <c r="I64" s="80"/>
      <c r="J64" s="80"/>
      <c r="K64" s="154" t="str">
        <f>IF($E64="","",INDEX(kpi!$H:$H,SUMIFS(kpi!$B:$B,kpi!$E:$E,$E64)))</f>
        <v>долл.</v>
      </c>
      <c r="L64" s="80"/>
      <c r="M64" s="82"/>
      <c r="N64" s="155"/>
      <c r="O64" s="82"/>
      <c r="P64" s="80"/>
      <c r="Q64" s="80"/>
      <c r="R64" s="83">
        <f>SUM($T64:$AU64)</f>
        <v>0</v>
      </c>
      <c r="S64" s="84"/>
      <c r="T64" s="84"/>
      <c r="U64" s="84">
        <f>IF(U$10="",0,SUMIFS(расчеты!$161:$161,расчеты!$10:$10,"&gt;="&amp;U$9,расчеты!$10:$10,"&lt;="&amp;U$10))</f>
        <v>0</v>
      </c>
      <c r="V64" s="84">
        <f>IF(V$10="",0,SUMIFS(расчеты!$161:$161,расчеты!$10:$10,"&gt;="&amp;V$9,расчеты!$10:$10,"&lt;="&amp;V$10))</f>
        <v>0</v>
      </c>
      <c r="W64" s="84">
        <f>IF(W$10="",0,SUMIFS(расчеты!$161:$161,расчеты!$10:$10,"&gt;="&amp;W$9,расчеты!$10:$10,"&lt;="&amp;W$10))</f>
        <v>0</v>
      </c>
      <c r="X64" s="84">
        <f>IF(X$10="",0,SUMIFS(расчеты!$161:$161,расчеты!$10:$10,"&gt;="&amp;X$9,расчеты!$10:$10,"&lt;="&amp;X$10))</f>
        <v>0</v>
      </c>
      <c r="Y64" s="84">
        <f>IF(Y$10="",0,SUMIFS(расчеты!$161:$161,расчеты!$10:$10,"&gt;="&amp;Y$9,расчеты!$10:$10,"&lt;="&amp;Y$10))</f>
        <v>0</v>
      </c>
      <c r="Z64" s="84">
        <f>IF(Z$10="",0,SUMIFS(расчеты!$161:$161,расчеты!$10:$10,"&gt;="&amp;Z$9,расчеты!$10:$10,"&lt;="&amp;Z$10))</f>
        <v>0</v>
      </c>
      <c r="AA64" s="84">
        <f>IF(AA$10="",0,SUMIFS(расчеты!$161:$161,расчеты!$10:$10,"&gt;="&amp;AA$9,расчеты!$10:$10,"&lt;="&amp;AA$10))</f>
        <v>0</v>
      </c>
      <c r="AB64" s="84">
        <f>IF(AB$10="",0,SUMIFS(расчеты!$161:$161,расчеты!$10:$10,"&gt;="&amp;AB$9,расчеты!$10:$10,"&lt;="&amp;AB$10))</f>
        <v>0</v>
      </c>
      <c r="AC64" s="84">
        <f>IF(AC$10="",0,SUMIFS(расчеты!$161:$161,расчеты!$10:$10,"&gt;="&amp;AC$9,расчеты!$10:$10,"&lt;="&amp;AC$10))</f>
        <v>0</v>
      </c>
      <c r="AD64" s="84">
        <f>IF(AD$10="",0,SUMIFS(расчеты!$161:$161,расчеты!$10:$10,"&gt;="&amp;AD$9,расчеты!$10:$10,"&lt;="&amp;AD$10))</f>
        <v>0</v>
      </c>
      <c r="AE64" s="84">
        <f>IF(AE$10="",0,SUMIFS(расчеты!$161:$161,расчеты!$10:$10,"&gt;="&amp;AE$9,расчеты!$10:$10,"&lt;="&amp;AE$10))</f>
        <v>0</v>
      </c>
      <c r="AF64" s="84">
        <f>IF(AF$10="",0,SUMIFS(расчеты!$161:$161,расчеты!$10:$10,"&gt;="&amp;AF$9,расчеты!$10:$10,"&lt;="&amp;AF$10))</f>
        <v>0</v>
      </c>
      <c r="AG64" s="84">
        <f>IF(AG$10="",0,SUMIFS(расчеты!$161:$161,расчеты!$10:$10,"&gt;="&amp;AG$9,расчеты!$10:$10,"&lt;="&amp;AG$10))</f>
        <v>0</v>
      </c>
      <c r="AH64" s="84">
        <f>IF(AH$10="",0,SUMIFS(расчеты!$161:$161,расчеты!$10:$10,"&gt;="&amp;AH$9,расчеты!$10:$10,"&lt;="&amp;AH$10))</f>
        <v>0</v>
      </c>
      <c r="AI64" s="84">
        <f>IF(AI$10="",0,SUMIFS(расчеты!$161:$161,расчеты!$10:$10,"&gt;="&amp;AI$9,расчеты!$10:$10,"&lt;="&amp;AI$10))</f>
        <v>0</v>
      </c>
      <c r="AJ64" s="84">
        <f>IF(AJ$10="",0,SUMIFS(расчеты!$161:$161,расчеты!$10:$10,"&gt;="&amp;AJ$9,расчеты!$10:$10,"&lt;="&amp;AJ$10))</f>
        <v>0</v>
      </c>
      <c r="AK64" s="84">
        <f>IF(AK$10="",0,SUMIFS(расчеты!$161:$161,расчеты!$10:$10,"&gt;="&amp;AK$9,расчеты!$10:$10,"&lt;="&amp;AK$10))</f>
        <v>0</v>
      </c>
      <c r="AL64" s="84">
        <f>IF(AL$10="",0,SUMIFS(расчеты!$161:$161,расчеты!$10:$10,"&gt;="&amp;AL$9,расчеты!$10:$10,"&lt;="&amp;AL$10))</f>
        <v>0</v>
      </c>
      <c r="AM64" s="84">
        <f>IF(AM$10="",0,SUMIFS(расчеты!$161:$161,расчеты!$10:$10,"&gt;="&amp;AM$9,расчеты!$10:$10,"&lt;="&amp;AM$10))</f>
        <v>0</v>
      </c>
      <c r="AN64" s="84">
        <f>IF(AN$10="",0,SUMIFS(расчеты!$161:$161,расчеты!$10:$10,"&gt;="&amp;AN$9,расчеты!$10:$10,"&lt;="&amp;AN$10))</f>
        <v>0</v>
      </c>
      <c r="AO64" s="84">
        <f>IF(AO$10="",0,SUMIFS(расчеты!$161:$161,расчеты!$10:$10,"&gt;="&amp;AO$9,расчеты!$10:$10,"&lt;="&amp;AO$10))</f>
        <v>0</v>
      </c>
      <c r="AP64" s="84">
        <f>IF(AP$10="",0,SUMIFS(расчеты!$161:$161,расчеты!$10:$10,"&gt;="&amp;AP$9,расчеты!$10:$10,"&lt;="&amp;AP$10))</f>
        <v>0</v>
      </c>
      <c r="AQ64" s="84">
        <f>IF(AQ$10="",0,SUMIFS(расчеты!$161:$161,расчеты!$10:$10,"&gt;="&amp;AQ$9,расчеты!$10:$10,"&lt;="&amp;AQ$10))</f>
        <v>0</v>
      </c>
      <c r="AR64" s="84">
        <f>IF(AR$10="",0,SUMIFS(расчеты!$161:$161,расчеты!$10:$10,"&gt;="&amp;AR$9,расчеты!$10:$10,"&lt;="&amp;AR$10))</f>
        <v>0</v>
      </c>
      <c r="AS64" s="84">
        <f>IF(AS$10="",0,SUMIFS(расчеты!$161:$161,расчеты!$10:$10,"&gt;="&amp;AS$9,расчеты!$10:$10,"&lt;="&amp;AS$10))</f>
        <v>0</v>
      </c>
      <c r="AT64" s="84">
        <f>IF(AT$10="",0,SUMIFS(расчеты!$161:$161,расчеты!$10:$10,"&gt;="&amp;AT$9,расчеты!$10:$10,"&lt;="&amp;AT$10))</f>
        <v>0</v>
      </c>
      <c r="AU64" s="80"/>
      <c r="AV64" s="80"/>
    </row>
    <row r="65" spans="1:48" ht="4.05" customHeight="1" x14ac:dyDescent="0.25">
      <c r="A65" s="6"/>
      <c r="B65" s="6"/>
      <c r="C65" s="6"/>
      <c r="D65" s="6"/>
      <c r="E65" s="109"/>
      <c r="F65" s="6"/>
      <c r="G65" s="6"/>
      <c r="H65" s="6"/>
      <c r="I65" s="6"/>
      <c r="J65" s="6"/>
      <c r="K65" s="31"/>
      <c r="L65" s="6"/>
      <c r="M65" s="13"/>
      <c r="N65" s="6"/>
      <c r="O65" s="20"/>
      <c r="P65" s="6"/>
      <c r="Q65" s="6"/>
      <c r="R65" s="165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s="11" customFormat="1" x14ac:dyDescent="0.25">
      <c r="A66" s="10"/>
      <c r="B66" s="10"/>
      <c r="C66" s="10"/>
      <c r="D66" s="10"/>
      <c r="E66" s="191" t="str">
        <f>kpi!$E$46</f>
        <v>чистая прибыль</v>
      </c>
      <c r="F66" s="10"/>
      <c r="G66" s="10"/>
      <c r="H66" s="10"/>
      <c r="I66" s="10"/>
      <c r="J66" s="10"/>
      <c r="K66" s="50" t="str">
        <f>IF($E66="","",INDEX(kpi!$H:$H,SUMIFS(kpi!$B:$B,kpi!$E:$E,$E66)))</f>
        <v>долл.</v>
      </c>
      <c r="L66" s="10"/>
      <c r="M66" s="13"/>
      <c r="N66" s="6"/>
      <c r="O66" s="20"/>
      <c r="P66" s="10"/>
      <c r="Q66" s="10"/>
      <c r="R66" s="192">
        <f>SUM($T66:$AU66)</f>
        <v>0</v>
      </c>
      <c r="S66" s="49"/>
      <c r="T66" s="49"/>
      <c r="U66" s="193">
        <f>IF(U$10="",0,U62-U64)</f>
        <v>0</v>
      </c>
      <c r="V66" s="194">
        <f t="shared" ref="V66:AT66" si="7">IF(V$10="",0,V62-V64)</f>
        <v>0</v>
      </c>
      <c r="W66" s="194">
        <f t="shared" si="7"/>
        <v>0</v>
      </c>
      <c r="X66" s="194">
        <f t="shared" si="7"/>
        <v>0</v>
      </c>
      <c r="Y66" s="194">
        <f t="shared" si="7"/>
        <v>0</v>
      </c>
      <c r="Z66" s="194">
        <f t="shared" si="7"/>
        <v>0</v>
      </c>
      <c r="AA66" s="194">
        <f t="shared" si="7"/>
        <v>0</v>
      </c>
      <c r="AB66" s="194">
        <f t="shared" si="7"/>
        <v>0</v>
      </c>
      <c r="AC66" s="194">
        <f t="shared" si="7"/>
        <v>0</v>
      </c>
      <c r="AD66" s="194">
        <f t="shared" si="7"/>
        <v>0</v>
      </c>
      <c r="AE66" s="194">
        <f t="shared" si="7"/>
        <v>0</v>
      </c>
      <c r="AF66" s="194">
        <f t="shared" si="7"/>
        <v>0</v>
      </c>
      <c r="AG66" s="194">
        <f t="shared" si="7"/>
        <v>0</v>
      </c>
      <c r="AH66" s="194">
        <f t="shared" si="7"/>
        <v>0</v>
      </c>
      <c r="AI66" s="194">
        <f t="shared" si="7"/>
        <v>0</v>
      </c>
      <c r="AJ66" s="194">
        <f t="shared" si="7"/>
        <v>0</v>
      </c>
      <c r="AK66" s="194">
        <f t="shared" si="7"/>
        <v>0</v>
      </c>
      <c r="AL66" s="194">
        <f t="shared" si="7"/>
        <v>0</v>
      </c>
      <c r="AM66" s="194">
        <f t="shared" si="7"/>
        <v>0</v>
      </c>
      <c r="AN66" s="194">
        <f t="shared" si="7"/>
        <v>0</v>
      </c>
      <c r="AO66" s="194">
        <f t="shared" si="7"/>
        <v>0</v>
      </c>
      <c r="AP66" s="194">
        <f t="shared" si="7"/>
        <v>0</v>
      </c>
      <c r="AQ66" s="194">
        <f t="shared" si="7"/>
        <v>0</v>
      </c>
      <c r="AR66" s="194">
        <f t="shared" si="7"/>
        <v>0</v>
      </c>
      <c r="AS66" s="194">
        <f t="shared" si="7"/>
        <v>0</v>
      </c>
      <c r="AT66" s="195">
        <f t="shared" si="7"/>
        <v>0</v>
      </c>
      <c r="AU66" s="10"/>
      <c r="AV66" s="10"/>
    </row>
    <row r="67" spans="1:48" ht="4.05" customHeight="1" x14ac:dyDescent="0.25">
      <c r="A67" s="6"/>
      <c r="B67" s="6"/>
      <c r="C67" s="6"/>
      <c r="D67" s="6"/>
      <c r="E67" s="88"/>
      <c r="F67" s="6"/>
      <c r="G67" s="6"/>
      <c r="H67" s="6"/>
      <c r="I67" s="6"/>
      <c r="J67" s="6"/>
      <c r="K67" s="31"/>
      <c r="L67" s="6"/>
      <c r="M67" s="13"/>
      <c r="N67" s="6"/>
      <c r="O67" s="20"/>
      <c r="P67" s="6"/>
      <c r="Q67" s="6"/>
      <c r="R67" s="163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ht="7.0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31"/>
      <c r="L68" s="6"/>
      <c r="M68" s="13"/>
      <c r="N68" s="6"/>
      <c r="O68" s="20"/>
      <c r="P68" s="6"/>
      <c r="Q68" s="6"/>
      <c r="R68" s="159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s="11" customFormat="1" x14ac:dyDescent="0.25">
      <c r="A69" s="10"/>
      <c r="B69" s="10"/>
      <c r="C69" s="10"/>
      <c r="D69" s="10"/>
      <c r="E69" s="30" t="str">
        <f>kpi!$E$52</f>
        <v>финпоток по основной деятельности</v>
      </c>
      <c r="F69" s="10"/>
      <c r="G69" s="10"/>
      <c r="H69" s="10"/>
      <c r="I69" s="10"/>
      <c r="J69" s="10"/>
      <c r="K69" s="50" t="str">
        <f>IF($E69="","",INDEX(kpi!$H:$H,SUMIFS(kpi!$B:$B,kpi!$E:$E,$E69)))</f>
        <v>долл.</v>
      </c>
      <c r="L69" s="10"/>
      <c r="M69" s="13"/>
      <c r="N69" s="6"/>
      <c r="O69" s="20"/>
      <c r="P69" s="10"/>
      <c r="Q69" s="10"/>
      <c r="R69" s="66">
        <f>SUM($T69:$AU69)</f>
        <v>0</v>
      </c>
      <c r="S69" s="49"/>
      <c r="T69" s="49"/>
      <c r="U69" s="49">
        <f>IF(U$10="",0,-инвестиции!$R$54)</f>
        <v>0</v>
      </c>
      <c r="V69" s="49">
        <f>IF(V$10="",0,SUMIFS(расчеты!$166:$166,расчеты!$10:$10,"&gt;="&amp;V$9,расчеты!$10:$10,"&lt;="&amp;V$10))</f>
        <v>0</v>
      </c>
      <c r="W69" s="49">
        <f>IF(W$10="",0,SUMIFS(расчеты!$166:$166,расчеты!$10:$10,"&gt;="&amp;W$9,расчеты!$10:$10,"&lt;="&amp;W$10))</f>
        <v>0</v>
      </c>
      <c r="X69" s="49">
        <f>IF(X$10="",0,SUMIFS(расчеты!$166:$166,расчеты!$10:$10,"&gt;="&amp;X$9,расчеты!$10:$10,"&lt;="&amp;X$10))</f>
        <v>0</v>
      </c>
      <c r="Y69" s="49">
        <f>IF(Y$10="",0,SUMIFS(расчеты!$166:$166,расчеты!$10:$10,"&gt;="&amp;Y$9,расчеты!$10:$10,"&lt;="&amp;Y$10))</f>
        <v>0</v>
      </c>
      <c r="Z69" s="49">
        <f>IF(Z$10="",0,SUMIFS(расчеты!$166:$166,расчеты!$10:$10,"&gt;="&amp;Z$9,расчеты!$10:$10,"&lt;="&amp;Z$10))</f>
        <v>0</v>
      </c>
      <c r="AA69" s="49">
        <f>IF(AA$10="",0,SUMIFS(расчеты!$166:$166,расчеты!$10:$10,"&gt;="&amp;AA$9,расчеты!$10:$10,"&lt;="&amp;AA$10))</f>
        <v>0</v>
      </c>
      <c r="AB69" s="49">
        <f>IF(AB$10="",0,SUMIFS(расчеты!$166:$166,расчеты!$10:$10,"&gt;="&amp;AB$9,расчеты!$10:$10,"&lt;="&amp;AB$10))</f>
        <v>0</v>
      </c>
      <c r="AC69" s="49">
        <f>IF(AC$10="",0,SUMIFS(расчеты!$166:$166,расчеты!$10:$10,"&gt;="&amp;AC$9,расчеты!$10:$10,"&lt;="&amp;AC$10))</f>
        <v>0</v>
      </c>
      <c r="AD69" s="49">
        <f>IF(AD$10="",0,SUMIFS(расчеты!$166:$166,расчеты!$10:$10,"&gt;="&amp;AD$9,расчеты!$10:$10,"&lt;="&amp;AD$10))</f>
        <v>0</v>
      </c>
      <c r="AE69" s="49">
        <f>IF(AE$10="",0,SUMIFS(расчеты!$166:$166,расчеты!$10:$10,"&gt;="&amp;AE$9,расчеты!$10:$10,"&lt;="&amp;AE$10))</f>
        <v>0</v>
      </c>
      <c r="AF69" s="49">
        <f>IF(AF$10="",0,SUMIFS(расчеты!$166:$166,расчеты!$10:$10,"&gt;="&amp;AF$9,расчеты!$10:$10,"&lt;="&amp;AF$10))</f>
        <v>0</v>
      </c>
      <c r="AG69" s="49">
        <f>IF(AG$10="",0,SUMIFS(расчеты!$166:$166,расчеты!$10:$10,"&gt;="&amp;AG$9,расчеты!$10:$10,"&lt;="&amp;AG$10))</f>
        <v>0</v>
      </c>
      <c r="AH69" s="49">
        <f>IF(AH$10="",0,SUMIFS(расчеты!$166:$166,расчеты!$10:$10,"&gt;="&amp;AH$9,расчеты!$10:$10,"&lt;="&amp;AH$10))</f>
        <v>0</v>
      </c>
      <c r="AI69" s="49">
        <f>IF(AI$10="",0,SUMIFS(расчеты!$166:$166,расчеты!$10:$10,"&gt;="&amp;AI$9,расчеты!$10:$10,"&lt;="&amp;AI$10))</f>
        <v>0</v>
      </c>
      <c r="AJ69" s="49">
        <f>IF(AJ$10="",0,SUMIFS(расчеты!$166:$166,расчеты!$10:$10,"&gt;="&amp;AJ$9,расчеты!$10:$10,"&lt;="&amp;AJ$10))</f>
        <v>0</v>
      </c>
      <c r="AK69" s="49">
        <f>IF(AK$10="",0,SUMIFS(расчеты!$166:$166,расчеты!$10:$10,"&gt;="&amp;AK$9,расчеты!$10:$10,"&lt;="&amp;AK$10))</f>
        <v>0</v>
      </c>
      <c r="AL69" s="49">
        <f>IF(AL$10="",0,SUMIFS(расчеты!$166:$166,расчеты!$10:$10,"&gt;="&amp;AL$9,расчеты!$10:$10,"&lt;="&amp;AL$10))</f>
        <v>0</v>
      </c>
      <c r="AM69" s="49">
        <f>IF(AM$10="",0,SUMIFS(расчеты!$166:$166,расчеты!$10:$10,"&gt;="&amp;AM$9,расчеты!$10:$10,"&lt;="&amp;AM$10))</f>
        <v>0</v>
      </c>
      <c r="AN69" s="49">
        <f>IF(AN$10="",0,SUMIFS(расчеты!$166:$166,расчеты!$10:$10,"&gt;="&amp;AN$9,расчеты!$10:$10,"&lt;="&amp;AN$10))</f>
        <v>0</v>
      </c>
      <c r="AO69" s="49">
        <f>IF(AO$10="",0,SUMIFS(расчеты!$166:$166,расчеты!$10:$10,"&gt;="&amp;AO$9,расчеты!$10:$10,"&lt;="&amp;AO$10))</f>
        <v>0</v>
      </c>
      <c r="AP69" s="49">
        <f>IF(AP$10="",0,SUMIFS(расчеты!$166:$166,расчеты!$10:$10,"&gt;="&amp;AP$9,расчеты!$10:$10,"&lt;="&amp;AP$10))</f>
        <v>0</v>
      </c>
      <c r="AQ69" s="49">
        <f>IF(AQ$10="",0,SUMIFS(расчеты!$166:$166,расчеты!$10:$10,"&gt;="&amp;AQ$9,расчеты!$10:$10,"&lt;="&amp;AQ$10))</f>
        <v>0</v>
      </c>
      <c r="AR69" s="49">
        <f>IF(AR$10="",0,SUMIFS(расчеты!$166:$166,расчеты!$10:$10,"&gt;="&amp;AR$9,расчеты!$10:$10,"&lt;="&amp;AR$10))</f>
        <v>0</v>
      </c>
      <c r="AS69" s="49">
        <f>IF(AS$10="",0,SUMIFS(расчеты!$166:$166,расчеты!$10:$10,"&gt;="&amp;AS$9,расчеты!$10:$10,"&lt;="&amp;AS$10))</f>
        <v>0</v>
      </c>
      <c r="AT69" s="49">
        <f>IF(AT$10="",0,SUMIFS(расчеты!$166:$166,расчеты!$10:$10,"&gt;="&amp;AT$9,расчеты!$10:$10,"&lt;="&amp;AT$10))</f>
        <v>0</v>
      </c>
      <c r="AU69" s="10"/>
      <c r="AV69" s="10"/>
    </row>
    <row r="70" spans="1:48" ht="4.05" customHeight="1" x14ac:dyDescent="0.25">
      <c r="A70" s="6"/>
      <c r="B70" s="6"/>
      <c r="C70" s="6"/>
      <c r="D70" s="6"/>
      <c r="E70" s="88"/>
      <c r="F70" s="6"/>
      <c r="G70" s="6"/>
      <c r="H70" s="6"/>
      <c r="I70" s="6"/>
      <c r="J70" s="6"/>
      <c r="K70" s="31"/>
      <c r="L70" s="6"/>
      <c r="M70" s="13"/>
      <c r="N70" s="6"/>
      <c r="O70" s="20"/>
      <c r="P70" s="6"/>
      <c r="Q70" s="6"/>
      <c r="R70" s="163"/>
      <c r="S70" s="6"/>
      <c r="T70" s="6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6"/>
      <c r="AV70" s="6"/>
    </row>
    <row r="71" spans="1:48" ht="7.0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31"/>
      <c r="L71" s="6"/>
      <c r="M71" s="13"/>
      <c r="N71" s="6"/>
      <c r="O71" s="20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</row>
    <row r="72" spans="1:48" s="93" customFormat="1" ht="13.8" x14ac:dyDescent="0.3">
      <c r="A72" s="89"/>
      <c r="B72" s="89"/>
      <c r="C72" s="89"/>
      <c r="D72" s="89"/>
      <c r="E72" s="172" t="str">
        <f>kpi!$E$68</f>
        <v>IRR</v>
      </c>
      <c r="F72" s="89"/>
      <c r="G72" s="89"/>
      <c r="H72" s="89"/>
      <c r="I72" s="89"/>
      <c r="J72" s="89"/>
      <c r="K72" s="90" t="str">
        <f>IF($E72="","",INDEX(kpi!$H:$H,SUMIFS(kpi!$B:$B,kpi!$E:$E,$E72)))</f>
        <v>%</v>
      </c>
      <c r="L72" s="89"/>
      <c r="M72" s="91"/>
      <c r="N72" s="89"/>
      <c r="O72" s="92"/>
      <c r="P72" s="89"/>
      <c r="Q72" s="89"/>
      <c r="R72" s="173" t="str">
        <f>IF(R69=0,"",IRR(U69:AT69))</f>
        <v/>
      </c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</row>
    <row r="73" spans="1:48" ht="4.05" customHeight="1" x14ac:dyDescent="0.25">
      <c r="A73" s="6"/>
      <c r="B73" s="6"/>
      <c r="C73" s="6"/>
      <c r="D73" s="6"/>
      <c r="E73" s="7"/>
      <c r="F73" s="6"/>
      <c r="G73" s="6"/>
      <c r="H73" s="6"/>
      <c r="I73" s="6"/>
      <c r="J73" s="6"/>
      <c r="K73" s="31"/>
      <c r="L73" s="6"/>
      <c r="M73" s="13"/>
      <c r="N73" s="6"/>
      <c r="O73" s="20"/>
      <c r="P73" s="6"/>
      <c r="Q73" s="6"/>
      <c r="R73" s="7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</row>
    <row r="74" spans="1:48" ht="7.0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31"/>
      <c r="L74" s="6"/>
      <c r="M74" s="13"/>
      <c r="N74" s="6"/>
      <c r="O74" s="20"/>
      <c r="P74" s="6"/>
      <c r="Q74" s="6"/>
      <c r="R74" s="159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48" s="132" customFormat="1" x14ac:dyDescent="0.25">
      <c r="A75" s="125"/>
      <c r="B75" s="125"/>
      <c r="C75" s="125"/>
      <c r="D75" s="125"/>
      <c r="E75" s="116" t="str">
        <f>kpi!$E$26</f>
        <v>инвестиции - поступление ДС</v>
      </c>
      <c r="F75" s="125"/>
      <c r="G75" s="125"/>
      <c r="H75" s="125"/>
      <c r="I75" s="125"/>
      <c r="J75" s="125"/>
      <c r="K75" s="152" t="str">
        <f>IF($E75="","",INDEX(kpi!$H:$H,SUMIFS(kpi!$B:$B,kpi!$E:$E,$E75)))</f>
        <v>долл.</v>
      </c>
      <c r="L75" s="125"/>
      <c r="M75" s="127"/>
      <c r="N75" s="157"/>
      <c r="O75" s="127"/>
      <c r="P75" s="125"/>
      <c r="Q75" s="125"/>
      <c r="R75" s="166">
        <f>SUM($T75:$AU75)</f>
        <v>0</v>
      </c>
      <c r="S75" s="131"/>
      <c r="T75" s="131"/>
      <c r="U75" s="131">
        <f>IF(U$10="",0,SUMIFS(инвестиции!$13:$13,инвестиции!$10:$10,"&gt;="&amp;U$9,инвестиции!$10:$10,"&lt;="&amp;U$10))</f>
        <v>0</v>
      </c>
      <c r="V75" s="131">
        <f>IF(V$10="",0,SUMIFS(инвестиции!$13:$13,инвестиции!$10:$10,"&gt;="&amp;V$9,инвестиции!$10:$10,"&lt;="&amp;V$10))</f>
        <v>0</v>
      </c>
      <c r="W75" s="131">
        <f>IF(W$10="",0,SUMIFS(инвестиции!$13:$13,инвестиции!$10:$10,"&gt;="&amp;W$9,инвестиции!$10:$10,"&lt;="&amp;W$10))</f>
        <v>0</v>
      </c>
      <c r="X75" s="131">
        <f>IF(X$10="",0,SUMIFS(инвестиции!$13:$13,инвестиции!$10:$10,"&gt;="&amp;X$9,инвестиции!$10:$10,"&lt;="&amp;X$10))</f>
        <v>0</v>
      </c>
      <c r="Y75" s="131">
        <f>IF(Y$10="",0,SUMIFS(инвестиции!$13:$13,инвестиции!$10:$10,"&gt;="&amp;Y$9,инвестиции!$10:$10,"&lt;="&amp;Y$10))</f>
        <v>0</v>
      </c>
      <c r="Z75" s="131">
        <f>IF(Z$10="",0,SUMIFS(инвестиции!$13:$13,инвестиции!$10:$10,"&gt;="&amp;Z$9,инвестиции!$10:$10,"&lt;="&amp;Z$10))</f>
        <v>0</v>
      </c>
      <c r="AA75" s="131">
        <f>IF(AA$10="",0,SUMIFS(инвестиции!$13:$13,инвестиции!$10:$10,"&gt;="&amp;AA$9,инвестиции!$10:$10,"&lt;="&amp;AA$10))</f>
        <v>0</v>
      </c>
      <c r="AB75" s="131">
        <f>IF(AB$10="",0,SUMIFS(инвестиции!$13:$13,инвестиции!$10:$10,"&gt;="&amp;AB$9,инвестиции!$10:$10,"&lt;="&amp;AB$10))</f>
        <v>0</v>
      </c>
      <c r="AC75" s="131">
        <f>IF(AC$10="",0,SUMIFS(инвестиции!$13:$13,инвестиции!$10:$10,"&gt;="&amp;AC$9,инвестиции!$10:$10,"&lt;="&amp;AC$10))</f>
        <v>0</v>
      </c>
      <c r="AD75" s="131">
        <f>IF(AD$10="",0,SUMIFS(инвестиции!$13:$13,инвестиции!$10:$10,"&gt;="&amp;AD$9,инвестиции!$10:$10,"&lt;="&amp;AD$10))</f>
        <v>0</v>
      </c>
      <c r="AE75" s="131">
        <f>IF(AE$10="",0,SUMIFS(инвестиции!$13:$13,инвестиции!$10:$10,"&gt;="&amp;AE$9,инвестиции!$10:$10,"&lt;="&amp;AE$10))</f>
        <v>0</v>
      </c>
      <c r="AF75" s="131">
        <f>IF(AF$10="",0,SUMIFS(инвестиции!$13:$13,инвестиции!$10:$10,"&gt;="&amp;AF$9,инвестиции!$10:$10,"&lt;="&amp;AF$10))</f>
        <v>0</v>
      </c>
      <c r="AG75" s="131">
        <f>IF(AG$10="",0,SUMIFS(инвестиции!$13:$13,инвестиции!$10:$10,"&gt;="&amp;AG$9,инвестиции!$10:$10,"&lt;="&amp;AG$10))</f>
        <v>0</v>
      </c>
      <c r="AH75" s="131">
        <f>IF(AH$10="",0,SUMIFS(инвестиции!$13:$13,инвестиции!$10:$10,"&gt;="&amp;AH$9,инвестиции!$10:$10,"&lt;="&amp;AH$10))</f>
        <v>0</v>
      </c>
      <c r="AI75" s="131">
        <f>IF(AI$10="",0,SUMIFS(инвестиции!$13:$13,инвестиции!$10:$10,"&gt;="&amp;AI$9,инвестиции!$10:$10,"&lt;="&amp;AI$10))</f>
        <v>0</v>
      </c>
      <c r="AJ75" s="131">
        <f>IF(AJ$10="",0,SUMIFS(инвестиции!$13:$13,инвестиции!$10:$10,"&gt;="&amp;AJ$9,инвестиции!$10:$10,"&lt;="&amp;AJ$10))</f>
        <v>0</v>
      </c>
      <c r="AK75" s="131">
        <f>IF(AK$10="",0,SUMIFS(инвестиции!$13:$13,инвестиции!$10:$10,"&gt;="&amp;AK$9,инвестиции!$10:$10,"&lt;="&amp;AK$10))</f>
        <v>0</v>
      </c>
      <c r="AL75" s="131">
        <f>IF(AL$10="",0,SUMIFS(инвестиции!$13:$13,инвестиции!$10:$10,"&gt;="&amp;AL$9,инвестиции!$10:$10,"&lt;="&amp;AL$10))</f>
        <v>0</v>
      </c>
      <c r="AM75" s="131">
        <f>IF(AM$10="",0,SUMIFS(инвестиции!$13:$13,инвестиции!$10:$10,"&gt;="&amp;AM$9,инвестиции!$10:$10,"&lt;="&amp;AM$10))</f>
        <v>0</v>
      </c>
      <c r="AN75" s="131">
        <f>IF(AN$10="",0,SUMIFS(инвестиции!$13:$13,инвестиции!$10:$10,"&gt;="&amp;AN$9,инвестиции!$10:$10,"&lt;="&amp;AN$10))</f>
        <v>0</v>
      </c>
      <c r="AO75" s="131">
        <f>IF(AO$10="",0,SUMIFS(инвестиции!$13:$13,инвестиции!$10:$10,"&gt;="&amp;AO$9,инвестиции!$10:$10,"&lt;="&amp;AO$10))</f>
        <v>0</v>
      </c>
      <c r="AP75" s="131">
        <f>IF(AP$10="",0,SUMIFS(инвестиции!$13:$13,инвестиции!$10:$10,"&gt;="&amp;AP$9,инвестиции!$10:$10,"&lt;="&amp;AP$10))</f>
        <v>0</v>
      </c>
      <c r="AQ75" s="131">
        <f>IF(AQ$10="",0,SUMIFS(инвестиции!$13:$13,инвестиции!$10:$10,"&gt;="&amp;AQ$9,инвестиции!$10:$10,"&lt;="&amp;AQ$10))</f>
        <v>0</v>
      </c>
      <c r="AR75" s="131">
        <f>IF(AR$10="",0,SUMIFS(инвестиции!$13:$13,инвестиции!$10:$10,"&gt;="&amp;AR$9,инвестиции!$10:$10,"&lt;="&amp;AR$10))</f>
        <v>0</v>
      </c>
      <c r="AS75" s="131">
        <f>IF(AS$10="",0,SUMIFS(инвестиции!$13:$13,инвестиции!$10:$10,"&gt;="&amp;AS$9,инвестиции!$10:$10,"&lt;="&amp;AS$10))</f>
        <v>0</v>
      </c>
      <c r="AT75" s="131">
        <f>IF(AT$10="",0,SUMIFS(инвестиции!$13:$13,инвестиции!$10:$10,"&gt;="&amp;AT$9,инвестиции!$10:$10,"&lt;="&amp;AT$10))</f>
        <v>0</v>
      </c>
      <c r="AU75" s="125"/>
      <c r="AV75" s="125"/>
    </row>
    <row r="76" spans="1:48" ht="4.05" customHeight="1" x14ac:dyDescent="0.25">
      <c r="A76" s="6"/>
      <c r="B76" s="6"/>
      <c r="C76" s="6"/>
      <c r="D76" s="6"/>
      <c r="E76" s="135"/>
      <c r="F76" s="6"/>
      <c r="G76" s="6"/>
      <c r="H76" s="6"/>
      <c r="I76" s="6"/>
      <c r="J76" s="6"/>
      <c r="K76" s="31"/>
      <c r="L76" s="6"/>
      <c r="M76" s="13"/>
      <c r="N76" s="6"/>
      <c r="O76" s="20"/>
      <c r="P76" s="6"/>
      <c r="Q76" s="6"/>
      <c r="R76" s="167"/>
      <c r="S76" s="6"/>
      <c r="T76" s="6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6"/>
      <c r="AV76" s="6"/>
    </row>
    <row r="77" spans="1:48" s="85" customFormat="1" x14ac:dyDescent="0.25">
      <c r="A77" s="80"/>
      <c r="B77" s="80"/>
      <c r="C77" s="80"/>
      <c r="D77" s="80"/>
      <c r="E77" s="81" t="str">
        <f>kpi!$E$104</f>
        <v>возврат инвестиций</v>
      </c>
      <c r="F77" s="80"/>
      <c r="G77" s="80"/>
      <c r="H77" s="80"/>
      <c r="I77" s="80"/>
      <c r="J77" s="80"/>
      <c r="K77" s="154" t="str">
        <f>IF($E77="","",INDEX(kpi!$H:$H,SUMIFS(kpi!$B:$B,kpi!$E:$E,$E77)))</f>
        <v>долл.</v>
      </c>
      <c r="L77" s="80"/>
      <c r="M77" s="82"/>
      <c r="N77" s="155"/>
      <c r="O77" s="82"/>
      <c r="P77" s="80"/>
      <c r="Q77" s="80"/>
      <c r="R77" s="83">
        <f>SUM($T77:$AU77)</f>
        <v>0</v>
      </c>
      <c r="S77" s="84"/>
      <c r="T77" s="84"/>
      <c r="U77" s="84">
        <f>IF(U$10="",0,SUMIFS(расчеты!$168:$168,расчеты!$10:$10,"&gt;="&amp;U$9,расчеты!$10:$10,"&lt;="&amp;U$10))</f>
        <v>0</v>
      </c>
      <c r="V77" s="84">
        <f>IF(V$10="",0,SUMIFS(расчеты!$168:$168,расчеты!$10:$10,"&gt;="&amp;V$9,расчеты!$10:$10,"&lt;="&amp;V$10))</f>
        <v>0</v>
      </c>
      <c r="W77" s="84">
        <f>IF(W$10="",0,SUMIFS(расчеты!$168:$168,расчеты!$10:$10,"&gt;="&amp;W$9,расчеты!$10:$10,"&lt;="&amp;W$10))</f>
        <v>0</v>
      </c>
      <c r="X77" s="84">
        <f>IF(X$10="",0,SUMIFS(расчеты!$168:$168,расчеты!$10:$10,"&gt;="&amp;X$9,расчеты!$10:$10,"&lt;="&amp;X$10))</f>
        <v>0</v>
      </c>
      <c r="Y77" s="84">
        <f>IF(Y$10="",0,SUMIFS(расчеты!$168:$168,расчеты!$10:$10,"&gt;="&amp;Y$9,расчеты!$10:$10,"&lt;="&amp;Y$10))</f>
        <v>0</v>
      </c>
      <c r="Z77" s="84">
        <f>IF(Z$10="",0,SUMIFS(расчеты!$168:$168,расчеты!$10:$10,"&gt;="&amp;Z$9,расчеты!$10:$10,"&lt;="&amp;Z$10))</f>
        <v>0</v>
      </c>
      <c r="AA77" s="84">
        <f>IF(AA$10="",0,SUMIFS(расчеты!$168:$168,расчеты!$10:$10,"&gt;="&amp;AA$9,расчеты!$10:$10,"&lt;="&amp;AA$10))</f>
        <v>0</v>
      </c>
      <c r="AB77" s="84">
        <f>IF(AB$10="",0,SUMIFS(расчеты!$168:$168,расчеты!$10:$10,"&gt;="&amp;AB$9,расчеты!$10:$10,"&lt;="&amp;AB$10))</f>
        <v>0</v>
      </c>
      <c r="AC77" s="84">
        <f>IF(AC$10="",0,SUMIFS(расчеты!$168:$168,расчеты!$10:$10,"&gt;="&amp;AC$9,расчеты!$10:$10,"&lt;="&amp;AC$10))</f>
        <v>0</v>
      </c>
      <c r="AD77" s="84">
        <f>IF(AD$10="",0,SUMIFS(расчеты!$168:$168,расчеты!$10:$10,"&gt;="&amp;AD$9,расчеты!$10:$10,"&lt;="&amp;AD$10))</f>
        <v>0</v>
      </c>
      <c r="AE77" s="84">
        <f>IF(AE$10="",0,SUMIFS(расчеты!$168:$168,расчеты!$10:$10,"&gt;="&amp;AE$9,расчеты!$10:$10,"&lt;="&amp;AE$10))</f>
        <v>0</v>
      </c>
      <c r="AF77" s="84">
        <f>IF(AF$10="",0,SUMIFS(расчеты!$168:$168,расчеты!$10:$10,"&gt;="&amp;AF$9,расчеты!$10:$10,"&lt;="&amp;AF$10))</f>
        <v>0</v>
      </c>
      <c r="AG77" s="84">
        <f>IF(AG$10="",0,SUMIFS(расчеты!$168:$168,расчеты!$10:$10,"&gt;="&amp;AG$9,расчеты!$10:$10,"&lt;="&amp;AG$10))</f>
        <v>0</v>
      </c>
      <c r="AH77" s="84">
        <f>IF(AH$10="",0,SUMIFS(расчеты!$168:$168,расчеты!$10:$10,"&gt;="&amp;AH$9,расчеты!$10:$10,"&lt;="&amp;AH$10))</f>
        <v>0</v>
      </c>
      <c r="AI77" s="84">
        <f>IF(AI$10="",0,SUMIFS(расчеты!$168:$168,расчеты!$10:$10,"&gt;="&amp;AI$9,расчеты!$10:$10,"&lt;="&amp;AI$10))</f>
        <v>0</v>
      </c>
      <c r="AJ77" s="84">
        <f>IF(AJ$10="",0,SUMIFS(расчеты!$168:$168,расчеты!$10:$10,"&gt;="&amp;AJ$9,расчеты!$10:$10,"&lt;="&amp;AJ$10))</f>
        <v>0</v>
      </c>
      <c r="AK77" s="84">
        <f>IF(AK$10="",0,SUMIFS(расчеты!$168:$168,расчеты!$10:$10,"&gt;="&amp;AK$9,расчеты!$10:$10,"&lt;="&amp;AK$10))</f>
        <v>0</v>
      </c>
      <c r="AL77" s="84">
        <f>IF(AL$10="",0,SUMIFS(расчеты!$168:$168,расчеты!$10:$10,"&gt;="&amp;AL$9,расчеты!$10:$10,"&lt;="&amp;AL$10))</f>
        <v>0</v>
      </c>
      <c r="AM77" s="84">
        <f>IF(AM$10="",0,SUMIFS(расчеты!$168:$168,расчеты!$10:$10,"&gt;="&amp;AM$9,расчеты!$10:$10,"&lt;="&amp;AM$10))</f>
        <v>0</v>
      </c>
      <c r="AN77" s="84">
        <f>IF(AN$10="",0,SUMIFS(расчеты!$168:$168,расчеты!$10:$10,"&gt;="&amp;AN$9,расчеты!$10:$10,"&lt;="&amp;AN$10))</f>
        <v>0</v>
      </c>
      <c r="AO77" s="84">
        <f>IF(AO$10="",0,SUMIFS(расчеты!$168:$168,расчеты!$10:$10,"&gt;="&amp;AO$9,расчеты!$10:$10,"&lt;="&amp;AO$10))</f>
        <v>0</v>
      </c>
      <c r="AP77" s="84">
        <f>IF(AP$10="",0,SUMIFS(расчеты!$168:$168,расчеты!$10:$10,"&gt;="&amp;AP$9,расчеты!$10:$10,"&lt;="&amp;AP$10))</f>
        <v>0</v>
      </c>
      <c r="AQ77" s="84">
        <f>IF(AQ$10="",0,SUMIFS(расчеты!$168:$168,расчеты!$10:$10,"&gt;="&amp;AQ$9,расчеты!$10:$10,"&lt;="&amp;AQ$10))</f>
        <v>0</v>
      </c>
      <c r="AR77" s="84">
        <f>IF(AR$10="",0,SUMIFS(расчеты!$168:$168,расчеты!$10:$10,"&gt;="&amp;AR$9,расчеты!$10:$10,"&lt;="&amp;AR$10))</f>
        <v>0</v>
      </c>
      <c r="AS77" s="84">
        <f>IF(AS$10="",0,SUMIFS(расчеты!$168:$168,расчеты!$10:$10,"&gt;="&amp;AS$9,расчеты!$10:$10,"&lt;="&amp;AS$10))</f>
        <v>0</v>
      </c>
      <c r="AT77" s="84">
        <f>IF(AT$10="",0,SUMIFS(расчеты!$168:$168,расчеты!$10:$10,"&gt;="&amp;AT$9,расчеты!$10:$10,"&lt;="&amp;AT$10))</f>
        <v>0</v>
      </c>
      <c r="AU77" s="80"/>
      <c r="AV77" s="80"/>
    </row>
    <row r="78" spans="1:48" ht="4.05" customHeight="1" x14ac:dyDescent="0.25">
      <c r="A78" s="6"/>
      <c r="B78" s="6"/>
      <c r="C78" s="6"/>
      <c r="D78" s="6"/>
      <c r="E78" s="153"/>
      <c r="F78" s="6"/>
      <c r="G78" s="6"/>
      <c r="H78" s="6"/>
      <c r="I78" s="6"/>
      <c r="J78" s="6"/>
      <c r="K78" s="31"/>
      <c r="L78" s="6"/>
      <c r="M78" s="13"/>
      <c r="N78" s="6"/>
      <c r="O78" s="20"/>
      <c r="P78" s="6"/>
      <c r="Q78" s="6"/>
      <c r="R78" s="168"/>
      <c r="S78" s="6"/>
      <c r="T78" s="6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6"/>
      <c r="AV78" s="6"/>
    </row>
    <row r="79" spans="1:48" ht="7.0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31"/>
      <c r="L79" s="6"/>
      <c r="M79" s="13"/>
      <c r="N79" s="6"/>
      <c r="O79" s="20"/>
      <c r="P79" s="6"/>
      <c r="Q79" s="6"/>
      <c r="R79" s="159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</row>
    <row r="80" spans="1:48" s="93" customFormat="1" ht="13.8" x14ac:dyDescent="0.3">
      <c r="A80" s="89"/>
      <c r="B80" s="89"/>
      <c r="C80" s="89"/>
      <c r="D80" s="89"/>
      <c r="E80" s="172" t="str">
        <f>kpi!$E$74</f>
        <v>месяц возврата инвестиций</v>
      </c>
      <c r="F80" s="89"/>
      <c r="G80" s="89"/>
      <c r="H80" s="89"/>
      <c r="I80" s="89"/>
      <c r="J80" s="89"/>
      <c r="K80" s="90" t="str">
        <f>IF($E80="","",INDEX(kpi!$H:$H,SUMIFS(kpi!$B:$B,kpi!$E:$E,$E80)))</f>
        <v>месяц</v>
      </c>
      <c r="L80" s="89"/>
      <c r="M80" s="91"/>
      <c r="N80" s="89"/>
      <c r="O80" s="92"/>
      <c r="P80" s="89"/>
      <c r="Q80" s="89"/>
      <c r="R80" s="174">
        <f>SUMIFS(расчеты!$T$10:$LI$10,расчеты!$T$170:$LI$170,1)</f>
        <v>0</v>
      </c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</row>
    <row r="81" spans="1:48" ht="4.05" customHeight="1" x14ac:dyDescent="0.25">
      <c r="A81" s="6"/>
      <c r="B81" s="6"/>
      <c r="C81" s="6"/>
      <c r="D81" s="6"/>
      <c r="E81" s="175"/>
      <c r="F81" s="6"/>
      <c r="G81" s="6"/>
      <c r="H81" s="6"/>
      <c r="I81" s="6"/>
      <c r="J81" s="6"/>
      <c r="K81" s="31"/>
      <c r="L81" s="6"/>
      <c r="M81" s="13"/>
      <c r="N81" s="6"/>
      <c r="O81" s="20"/>
      <c r="P81" s="6"/>
      <c r="Q81" s="6"/>
      <c r="R81" s="175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</row>
    <row r="82" spans="1:48" s="93" customFormat="1" ht="13.8" x14ac:dyDescent="0.3">
      <c r="A82" s="89"/>
      <c r="B82" s="89"/>
      <c r="C82" s="89"/>
      <c r="D82" s="89"/>
      <c r="E82" s="172" t="str">
        <f>kpi!$E$75</f>
        <v>PP</v>
      </c>
      <c r="F82" s="89"/>
      <c r="G82" s="89"/>
      <c r="H82" s="89"/>
      <c r="I82" s="89"/>
      <c r="J82" s="89"/>
      <c r="K82" s="90" t="str">
        <f>IF($E82="","",INDEX(kpi!$H:$H,SUMIFS(kpi!$B:$B,kpi!$E:$E,$E82)))</f>
        <v>кол-во лет</v>
      </c>
      <c r="L82" s="89"/>
      <c r="M82" s="91"/>
      <c r="N82" s="89"/>
      <c r="O82" s="92"/>
      <c r="P82" s="89"/>
      <c r="Q82" s="89"/>
      <c r="R82" s="176">
        <f>($R$80-$N$13)/365</f>
        <v>0</v>
      </c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</row>
    <row r="83" spans="1:48" ht="4.05" customHeight="1" x14ac:dyDescent="0.25">
      <c r="A83" s="6"/>
      <c r="B83" s="6"/>
      <c r="C83" s="6"/>
      <c r="D83" s="6"/>
      <c r="E83" s="7"/>
      <c r="F83" s="6"/>
      <c r="G83" s="6"/>
      <c r="H83" s="6"/>
      <c r="I83" s="6"/>
      <c r="J83" s="6"/>
      <c r="K83" s="31"/>
      <c r="L83" s="6"/>
      <c r="M83" s="13"/>
      <c r="N83" s="6"/>
      <c r="O83" s="20"/>
      <c r="P83" s="6"/>
      <c r="Q83" s="6"/>
      <c r="R83" s="7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</row>
    <row r="84" spans="1:48" ht="7.0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31"/>
      <c r="L84" s="6"/>
      <c r="M84" s="13"/>
      <c r="N84" s="6"/>
      <c r="O84" s="20"/>
      <c r="P84" s="6"/>
      <c r="Q84" s="6"/>
      <c r="R84" s="159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</row>
    <row r="85" spans="1:48" s="11" customFormat="1" x14ac:dyDescent="0.25">
      <c r="A85" s="10"/>
      <c r="B85" s="10"/>
      <c r="C85" s="10"/>
      <c r="D85" s="10"/>
      <c r="E85" s="30" t="str">
        <f>kpi!$E$53</f>
        <v>финпоток с учетом инвестиций</v>
      </c>
      <c r="F85" s="10"/>
      <c r="G85" s="10"/>
      <c r="H85" s="10"/>
      <c r="I85" s="10"/>
      <c r="J85" s="10"/>
      <c r="K85" s="50" t="str">
        <f>IF($E85="","",INDEX(kpi!$H:$H,SUMIFS(kpi!$B:$B,kpi!$E:$E,$E85)))</f>
        <v>долл.</v>
      </c>
      <c r="L85" s="10"/>
      <c r="M85" s="13"/>
      <c r="N85" s="6"/>
      <c r="O85" s="20"/>
      <c r="P85" s="10"/>
      <c r="Q85" s="10"/>
      <c r="R85" s="66">
        <f>SUM($T85:$AU85)</f>
        <v>0</v>
      </c>
      <c r="S85" s="49"/>
      <c r="T85" s="49"/>
      <c r="U85" s="49">
        <f>IF(U$10="",0,U69+U75-U77)</f>
        <v>0</v>
      </c>
      <c r="V85" s="49">
        <f t="shared" ref="V85:AT85" si="8">IF(V$10="",0,V69+V75-V77)</f>
        <v>0</v>
      </c>
      <c r="W85" s="49">
        <f t="shared" si="8"/>
        <v>0</v>
      </c>
      <c r="X85" s="49">
        <f t="shared" si="8"/>
        <v>0</v>
      </c>
      <c r="Y85" s="49">
        <f t="shared" si="8"/>
        <v>0</v>
      </c>
      <c r="Z85" s="49">
        <f t="shared" si="8"/>
        <v>0</v>
      </c>
      <c r="AA85" s="49">
        <f t="shared" si="8"/>
        <v>0</v>
      </c>
      <c r="AB85" s="49">
        <f t="shared" si="8"/>
        <v>0</v>
      </c>
      <c r="AC85" s="49">
        <f t="shared" si="8"/>
        <v>0</v>
      </c>
      <c r="AD85" s="49">
        <f t="shared" si="8"/>
        <v>0</v>
      </c>
      <c r="AE85" s="49">
        <f t="shared" si="8"/>
        <v>0</v>
      </c>
      <c r="AF85" s="49">
        <f t="shared" si="8"/>
        <v>0</v>
      </c>
      <c r="AG85" s="49">
        <f t="shared" si="8"/>
        <v>0</v>
      </c>
      <c r="AH85" s="49">
        <f t="shared" si="8"/>
        <v>0</v>
      </c>
      <c r="AI85" s="49">
        <f t="shared" si="8"/>
        <v>0</v>
      </c>
      <c r="AJ85" s="49">
        <f t="shared" si="8"/>
        <v>0</v>
      </c>
      <c r="AK85" s="49">
        <f t="shared" si="8"/>
        <v>0</v>
      </c>
      <c r="AL85" s="49">
        <f t="shared" si="8"/>
        <v>0</v>
      </c>
      <c r="AM85" s="49">
        <f t="shared" si="8"/>
        <v>0</v>
      </c>
      <c r="AN85" s="49">
        <f t="shared" si="8"/>
        <v>0</v>
      </c>
      <c r="AO85" s="49">
        <f t="shared" si="8"/>
        <v>0</v>
      </c>
      <c r="AP85" s="49">
        <f t="shared" si="8"/>
        <v>0</v>
      </c>
      <c r="AQ85" s="49">
        <f t="shared" si="8"/>
        <v>0</v>
      </c>
      <c r="AR85" s="49">
        <f t="shared" si="8"/>
        <v>0</v>
      </c>
      <c r="AS85" s="49">
        <f t="shared" si="8"/>
        <v>0</v>
      </c>
      <c r="AT85" s="49">
        <f t="shared" si="8"/>
        <v>0</v>
      </c>
      <c r="AU85" s="10"/>
      <c r="AV85" s="10"/>
    </row>
    <row r="86" spans="1:48" ht="4.05" customHeight="1" x14ac:dyDescent="0.25">
      <c r="A86" s="6"/>
      <c r="B86" s="6"/>
      <c r="C86" s="6"/>
      <c r="D86" s="6"/>
      <c r="E86" s="135"/>
      <c r="F86" s="6"/>
      <c r="G86" s="6"/>
      <c r="H86" s="6"/>
      <c r="I86" s="6"/>
      <c r="J86" s="6"/>
      <c r="K86" s="31"/>
      <c r="L86" s="6"/>
      <c r="M86" s="13"/>
      <c r="N86" s="6"/>
      <c r="O86" s="20"/>
      <c r="P86" s="6"/>
      <c r="Q86" s="6"/>
      <c r="R86" s="167"/>
      <c r="S86" s="6"/>
      <c r="T86" s="6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6"/>
      <c r="AV86" s="6"/>
    </row>
    <row r="87" spans="1:48" s="11" customFormat="1" x14ac:dyDescent="0.25">
      <c r="A87" s="10"/>
      <c r="B87" s="10"/>
      <c r="C87" s="10"/>
      <c r="D87" s="10"/>
      <c r="E87" s="191" t="str">
        <f>kpi!$E$105</f>
        <v>ОСТАТОК ДС на конец периода</v>
      </c>
      <c r="F87" s="10"/>
      <c r="G87" s="10"/>
      <c r="H87" s="10"/>
      <c r="I87" s="10"/>
      <c r="J87" s="10"/>
      <c r="K87" s="50" t="str">
        <f>IF($E87="","",INDEX(kpi!$H:$H,SUMIFS(kpi!$B:$B,kpi!$E:$E,$E87)))</f>
        <v>долл.</v>
      </c>
      <c r="L87" s="10"/>
      <c r="M87" s="13"/>
      <c r="N87" s="6"/>
      <c r="O87" s="20"/>
      <c r="P87" s="10"/>
      <c r="Q87" s="10"/>
      <c r="R87" s="192">
        <f>SUMIFS($T87:$AU87,$T$1:$AU$1,$N$15)</f>
        <v>0</v>
      </c>
      <c r="S87" s="49"/>
      <c r="T87" s="49"/>
      <c r="U87" s="193">
        <f>IF(U$10="",0,T87+U85)</f>
        <v>0</v>
      </c>
      <c r="V87" s="194">
        <f>IF(V$10="",0,U87+V85)</f>
        <v>0</v>
      </c>
      <c r="W87" s="194">
        <f t="shared" ref="W87:AT87" si="9">IF(W$10="",0,V87+W85)</f>
        <v>0</v>
      </c>
      <c r="X87" s="194">
        <f t="shared" si="9"/>
        <v>0</v>
      </c>
      <c r="Y87" s="194">
        <f t="shared" si="9"/>
        <v>0</v>
      </c>
      <c r="Z87" s="194">
        <f t="shared" si="9"/>
        <v>0</v>
      </c>
      <c r="AA87" s="194">
        <f t="shared" si="9"/>
        <v>0</v>
      </c>
      <c r="AB87" s="194">
        <f t="shared" si="9"/>
        <v>0</v>
      </c>
      <c r="AC87" s="194">
        <f t="shared" si="9"/>
        <v>0</v>
      </c>
      <c r="AD87" s="194">
        <f t="shared" si="9"/>
        <v>0</v>
      </c>
      <c r="AE87" s="194">
        <f t="shared" si="9"/>
        <v>0</v>
      </c>
      <c r="AF87" s="194">
        <f t="shared" si="9"/>
        <v>0</v>
      </c>
      <c r="AG87" s="194">
        <f t="shared" si="9"/>
        <v>0</v>
      </c>
      <c r="AH87" s="194">
        <f t="shared" si="9"/>
        <v>0</v>
      </c>
      <c r="AI87" s="194">
        <f t="shared" si="9"/>
        <v>0</v>
      </c>
      <c r="AJ87" s="194">
        <f t="shared" si="9"/>
        <v>0</v>
      </c>
      <c r="AK87" s="194">
        <f t="shared" si="9"/>
        <v>0</v>
      </c>
      <c r="AL87" s="194">
        <f t="shared" si="9"/>
        <v>0</v>
      </c>
      <c r="AM87" s="194">
        <f t="shared" si="9"/>
        <v>0</v>
      </c>
      <c r="AN87" s="194">
        <f t="shared" si="9"/>
        <v>0</v>
      </c>
      <c r="AO87" s="194">
        <f t="shared" si="9"/>
        <v>0</v>
      </c>
      <c r="AP87" s="194">
        <f t="shared" si="9"/>
        <v>0</v>
      </c>
      <c r="AQ87" s="194">
        <f t="shared" si="9"/>
        <v>0</v>
      </c>
      <c r="AR87" s="194">
        <f t="shared" si="9"/>
        <v>0</v>
      </c>
      <c r="AS87" s="194">
        <f t="shared" si="9"/>
        <v>0</v>
      </c>
      <c r="AT87" s="195">
        <f t="shared" si="9"/>
        <v>0</v>
      </c>
      <c r="AU87" s="10"/>
      <c r="AV87" s="10"/>
    </row>
    <row r="88" spans="1:48" ht="4.05" customHeight="1" x14ac:dyDescent="0.25">
      <c r="A88" s="6"/>
      <c r="B88" s="6"/>
      <c r="C88" s="6"/>
      <c r="D88" s="6"/>
      <c r="E88" s="156"/>
      <c r="F88" s="6"/>
      <c r="G88" s="6"/>
      <c r="H88" s="6"/>
      <c r="I88" s="6"/>
      <c r="J88" s="6"/>
      <c r="K88" s="31"/>
      <c r="L88" s="6"/>
      <c r="M88" s="13"/>
      <c r="N88" s="6"/>
      <c r="O88" s="20"/>
      <c r="P88" s="6"/>
      <c r="Q88" s="6"/>
      <c r="R88" s="171"/>
      <c r="S88" s="6"/>
      <c r="T88" s="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6"/>
      <c r="AV88" s="6"/>
    </row>
    <row r="89" spans="1:48" ht="7.0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31"/>
      <c r="L89" s="6"/>
      <c r="M89" s="13"/>
      <c r="N89" s="6"/>
      <c r="O89" s="20"/>
      <c r="P89" s="6"/>
      <c r="Q89" s="6"/>
      <c r="R89" s="159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</row>
    <row r="90" spans="1:48" ht="7.0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31"/>
      <c r="L90" s="6"/>
      <c r="M90" s="13"/>
      <c r="N90" s="6"/>
      <c r="O90" s="20"/>
      <c r="P90" s="6"/>
      <c r="Q90" s="6"/>
      <c r="R90" s="159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</row>
    <row r="91" spans="1:48" s="93" customFormat="1" ht="13.8" x14ac:dyDescent="0.3">
      <c r="A91" s="89"/>
      <c r="B91" s="89"/>
      <c r="C91" s="89"/>
      <c r="D91" s="89"/>
      <c r="E91" s="94" t="s">
        <v>33</v>
      </c>
      <c r="F91" s="89"/>
      <c r="G91" s="89"/>
      <c r="H91" s="89"/>
      <c r="I91" s="89"/>
      <c r="J91" s="89"/>
      <c r="K91" s="90"/>
      <c r="L91" s="89"/>
      <c r="M91" s="91"/>
      <c r="N91" s="89"/>
      <c r="O91" s="92"/>
      <c r="P91" s="89"/>
      <c r="Q91" s="89"/>
      <c r="R91" s="16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</row>
    <row r="92" spans="1:48" ht="4.05" customHeight="1" x14ac:dyDescent="0.25">
      <c r="A92" s="6"/>
      <c r="B92" s="6"/>
      <c r="C92" s="6"/>
      <c r="D92" s="6"/>
      <c r="E92" s="7"/>
      <c r="F92" s="6"/>
      <c r="G92" s="6"/>
      <c r="H92" s="6"/>
      <c r="I92" s="6"/>
      <c r="J92" s="6"/>
      <c r="K92" s="31"/>
      <c r="L92" s="6"/>
      <c r="M92" s="13"/>
      <c r="N92" s="6"/>
      <c r="O92" s="20"/>
      <c r="P92" s="6"/>
      <c r="Q92" s="6"/>
      <c r="R92" s="159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</row>
    <row r="93" spans="1:48" ht="7.0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31"/>
      <c r="L93" s="6"/>
      <c r="M93" s="13"/>
      <c r="N93" s="6"/>
      <c r="O93" s="20"/>
      <c r="P93" s="6"/>
      <c r="Q93" s="6"/>
      <c r="R93" s="159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</row>
    <row r="94" spans="1:48" s="11" customFormat="1" x14ac:dyDescent="0.25">
      <c r="A94" s="10"/>
      <c r="B94" s="10"/>
      <c r="C94" s="10"/>
      <c r="D94" s="10"/>
      <c r="E94" s="30" t="str">
        <f>kpi!$E$66</f>
        <v>ставка дисконтирования</v>
      </c>
      <c r="F94" s="10"/>
      <c r="G94" s="10"/>
      <c r="H94" s="10"/>
      <c r="I94" s="10"/>
      <c r="J94" s="10"/>
      <c r="K94" s="50" t="str">
        <f>IF($E94="","",INDEX(kpi!$H:$H,SUMIFS(kpi!$B:$B,kpi!$E:$E,$E94)))</f>
        <v>%</v>
      </c>
      <c r="L94" s="10"/>
      <c r="M94" s="13" t="s">
        <v>6</v>
      </c>
      <c r="N94" s="87"/>
      <c r="O94" s="20"/>
      <c r="P94" s="10"/>
      <c r="Q94" s="10"/>
      <c r="R94" s="65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</row>
    <row r="95" spans="1:48" ht="4.05" customHeight="1" x14ac:dyDescent="0.25">
      <c r="A95" s="6"/>
      <c r="B95" s="6"/>
      <c r="C95" s="6"/>
      <c r="D95" s="6"/>
      <c r="E95" s="7"/>
      <c r="F95" s="6"/>
      <c r="G95" s="6"/>
      <c r="H95" s="6"/>
      <c r="I95" s="6"/>
      <c r="J95" s="6"/>
      <c r="K95" s="31"/>
      <c r="L95" s="6"/>
      <c r="M95" s="13"/>
      <c r="N95" s="6"/>
      <c r="O95" s="20"/>
      <c r="P95" s="6"/>
      <c r="Q95" s="6"/>
      <c r="R95" s="159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spans="1:48" ht="7.0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31"/>
      <c r="L96" s="6"/>
      <c r="M96" s="13"/>
      <c r="N96" s="6"/>
      <c r="O96" s="20"/>
      <c r="P96" s="6"/>
      <c r="Q96" s="6"/>
      <c r="R96" s="159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</row>
    <row r="97" spans="1:48" s="58" customFormat="1" x14ac:dyDescent="0.25">
      <c r="A97" s="54"/>
      <c r="B97" s="54"/>
      <c r="C97" s="54"/>
      <c r="D97" s="54"/>
      <c r="E97" s="55" t="str">
        <f>kpi!$E$67</f>
        <v>коэффициент дисконтирования</v>
      </c>
      <c r="F97" s="54"/>
      <c r="G97" s="54"/>
      <c r="H97" s="54"/>
      <c r="I97" s="54"/>
      <c r="J97" s="54"/>
      <c r="K97" s="56" t="str">
        <f>IF($E97="","",INDEX(kpi!$H:$H,SUMIFS(kpi!$B:$B,kpi!$E:$E,$E97)))</f>
        <v>%</v>
      </c>
      <c r="L97" s="54"/>
      <c r="M97" s="57"/>
      <c r="N97" s="54"/>
      <c r="O97" s="61"/>
      <c r="P97" s="54"/>
      <c r="Q97" s="54"/>
      <c r="R97" s="160"/>
      <c r="S97" s="54"/>
      <c r="T97" s="54"/>
      <c r="U97" s="95">
        <f>IF(U$10="",0,POWER(1+$N$94,(MONTH(U$10)-MONTH(U$9))/12))</f>
        <v>0</v>
      </c>
      <c r="V97" s="95">
        <f>IF(V$10="",0,U97*(1+$N$94))</f>
        <v>0</v>
      </c>
      <c r="W97" s="95">
        <f t="shared" ref="W97:AT97" si="10">IF(W$10="",0,V97*(1+$N$94))</f>
        <v>0</v>
      </c>
      <c r="X97" s="95">
        <f t="shared" si="10"/>
        <v>0</v>
      </c>
      <c r="Y97" s="95">
        <f t="shared" si="10"/>
        <v>0</v>
      </c>
      <c r="Z97" s="95">
        <f t="shared" si="10"/>
        <v>0</v>
      </c>
      <c r="AA97" s="95">
        <f t="shared" si="10"/>
        <v>0</v>
      </c>
      <c r="AB97" s="95">
        <f t="shared" si="10"/>
        <v>0</v>
      </c>
      <c r="AC97" s="95">
        <f t="shared" si="10"/>
        <v>0</v>
      </c>
      <c r="AD97" s="95">
        <f t="shared" si="10"/>
        <v>0</v>
      </c>
      <c r="AE97" s="95">
        <f t="shared" si="10"/>
        <v>0</v>
      </c>
      <c r="AF97" s="95">
        <f t="shared" si="10"/>
        <v>0</v>
      </c>
      <c r="AG97" s="95">
        <f t="shared" si="10"/>
        <v>0</v>
      </c>
      <c r="AH97" s="95">
        <f t="shared" si="10"/>
        <v>0</v>
      </c>
      <c r="AI97" s="95">
        <f t="shared" si="10"/>
        <v>0</v>
      </c>
      <c r="AJ97" s="95">
        <f t="shared" si="10"/>
        <v>0</v>
      </c>
      <c r="AK97" s="95">
        <f t="shared" si="10"/>
        <v>0</v>
      </c>
      <c r="AL97" s="95">
        <f t="shared" si="10"/>
        <v>0</v>
      </c>
      <c r="AM97" s="95">
        <f t="shared" si="10"/>
        <v>0</v>
      </c>
      <c r="AN97" s="95">
        <f t="shared" si="10"/>
        <v>0</v>
      </c>
      <c r="AO97" s="95">
        <f t="shared" si="10"/>
        <v>0</v>
      </c>
      <c r="AP97" s="95">
        <f t="shared" si="10"/>
        <v>0</v>
      </c>
      <c r="AQ97" s="95">
        <f t="shared" si="10"/>
        <v>0</v>
      </c>
      <c r="AR97" s="95">
        <f t="shared" si="10"/>
        <v>0</v>
      </c>
      <c r="AS97" s="95">
        <f t="shared" si="10"/>
        <v>0</v>
      </c>
      <c r="AT97" s="95">
        <f t="shared" si="10"/>
        <v>0</v>
      </c>
      <c r="AU97" s="54"/>
      <c r="AV97" s="54"/>
    </row>
    <row r="98" spans="1:48" ht="7.0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31"/>
      <c r="L98" s="6"/>
      <c r="M98" s="13"/>
      <c r="N98" s="6"/>
      <c r="O98" s="20"/>
      <c r="P98" s="6"/>
      <c r="Q98" s="6"/>
      <c r="R98" s="159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s="11" customFormat="1" x14ac:dyDescent="0.25">
      <c r="A99" s="10"/>
      <c r="B99" s="10"/>
      <c r="C99" s="10"/>
      <c r="D99" s="10"/>
      <c r="E99" s="30" t="str">
        <f>kpi!$E$69</f>
        <v>NPV инвествложений в проект</v>
      </c>
      <c r="F99" s="10"/>
      <c r="G99" s="10"/>
      <c r="H99" s="10"/>
      <c r="I99" s="10"/>
      <c r="J99" s="10"/>
      <c r="K99" s="50" t="str">
        <f>IF($E99="","",INDEX(kpi!$H:$H,SUMIFS(kpi!$B:$B,kpi!$E:$E,$E99)))</f>
        <v>долл.</v>
      </c>
      <c r="L99" s="10"/>
      <c r="M99" s="13"/>
      <c r="N99" s="6"/>
      <c r="O99" s="20"/>
      <c r="P99" s="10"/>
      <c r="Q99" s="10"/>
      <c r="R99" s="66">
        <f>SUM($T99:$AU99)</f>
        <v>0</v>
      </c>
      <c r="S99" s="49"/>
      <c r="T99" s="49"/>
      <c r="U99" s="49">
        <f>IF(U$10="",0,IF(U$97=0,0,U$75/U$97))</f>
        <v>0</v>
      </c>
      <c r="V99" s="49">
        <f t="shared" ref="V99:AT99" si="11">IF(V$10="",0,IF(V$97=0,0,V$75/V$97))</f>
        <v>0</v>
      </c>
      <c r="W99" s="49">
        <f t="shared" si="11"/>
        <v>0</v>
      </c>
      <c r="X99" s="49">
        <f t="shared" si="11"/>
        <v>0</v>
      </c>
      <c r="Y99" s="49">
        <f t="shared" si="11"/>
        <v>0</v>
      </c>
      <c r="Z99" s="49">
        <f t="shared" si="11"/>
        <v>0</v>
      </c>
      <c r="AA99" s="49">
        <f t="shared" si="11"/>
        <v>0</v>
      </c>
      <c r="AB99" s="49">
        <f t="shared" si="11"/>
        <v>0</v>
      </c>
      <c r="AC99" s="49">
        <f t="shared" si="11"/>
        <v>0</v>
      </c>
      <c r="AD99" s="49">
        <f t="shared" si="11"/>
        <v>0</v>
      </c>
      <c r="AE99" s="49">
        <f t="shared" si="11"/>
        <v>0</v>
      </c>
      <c r="AF99" s="49">
        <f t="shared" si="11"/>
        <v>0</v>
      </c>
      <c r="AG99" s="49">
        <f t="shared" si="11"/>
        <v>0</v>
      </c>
      <c r="AH99" s="49">
        <f t="shared" si="11"/>
        <v>0</v>
      </c>
      <c r="AI99" s="49">
        <f t="shared" si="11"/>
        <v>0</v>
      </c>
      <c r="AJ99" s="49">
        <f t="shared" si="11"/>
        <v>0</v>
      </c>
      <c r="AK99" s="49">
        <f t="shared" si="11"/>
        <v>0</v>
      </c>
      <c r="AL99" s="49">
        <f t="shared" si="11"/>
        <v>0</v>
      </c>
      <c r="AM99" s="49">
        <f t="shared" si="11"/>
        <v>0</v>
      </c>
      <c r="AN99" s="49">
        <f t="shared" si="11"/>
        <v>0</v>
      </c>
      <c r="AO99" s="49">
        <f t="shared" si="11"/>
        <v>0</v>
      </c>
      <c r="AP99" s="49">
        <f t="shared" si="11"/>
        <v>0</v>
      </c>
      <c r="AQ99" s="49">
        <f t="shared" si="11"/>
        <v>0</v>
      </c>
      <c r="AR99" s="49">
        <f t="shared" si="11"/>
        <v>0</v>
      </c>
      <c r="AS99" s="49">
        <f t="shared" si="11"/>
        <v>0</v>
      </c>
      <c r="AT99" s="49">
        <f t="shared" si="11"/>
        <v>0</v>
      </c>
      <c r="AU99" s="10"/>
      <c r="AV99" s="10"/>
    </row>
    <row r="100" spans="1:48" ht="7.0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31"/>
      <c r="L100" s="6"/>
      <c r="M100" s="13"/>
      <c r="N100" s="6"/>
      <c r="O100" s="20"/>
      <c r="P100" s="6"/>
      <c r="Q100" s="6"/>
      <c r="R100" s="159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 s="11" customFormat="1" x14ac:dyDescent="0.25">
      <c r="A101" s="10"/>
      <c r="B101" s="10"/>
      <c r="C101" s="10"/>
      <c r="D101" s="10"/>
      <c r="E101" s="30" t="str">
        <f>kpi!$E$70</f>
        <v>NPV финпотока по основной деят-ти</v>
      </c>
      <c r="F101" s="10"/>
      <c r="G101" s="10"/>
      <c r="H101" s="10"/>
      <c r="I101" s="10"/>
      <c r="J101" s="10"/>
      <c r="K101" s="50" t="str">
        <f>IF($E101="","",INDEX(kpi!$H:$H,SUMIFS(kpi!$B:$B,kpi!$E:$E,$E101)))</f>
        <v>долл.</v>
      </c>
      <c r="L101" s="10"/>
      <c r="M101" s="13"/>
      <c r="N101" s="6"/>
      <c r="O101" s="20"/>
      <c r="P101" s="10"/>
      <c r="Q101" s="10"/>
      <c r="R101" s="66">
        <f>SUM($T101:$AU101)</f>
        <v>0</v>
      </c>
      <c r="S101" s="49"/>
      <c r="T101" s="49"/>
      <c r="U101" s="49">
        <f>IF(U$10="",0,IF(U$97=0,0,U69/U$97))</f>
        <v>0</v>
      </c>
      <c r="V101" s="49">
        <f t="shared" ref="V101:AT101" si="12">IF(V$10="",0,IF(V$97=0,0,V69/V$97))</f>
        <v>0</v>
      </c>
      <c r="W101" s="49">
        <f t="shared" si="12"/>
        <v>0</v>
      </c>
      <c r="X101" s="49">
        <f t="shared" si="12"/>
        <v>0</v>
      </c>
      <c r="Y101" s="49">
        <f t="shared" si="12"/>
        <v>0</v>
      </c>
      <c r="Z101" s="49">
        <f t="shared" si="12"/>
        <v>0</v>
      </c>
      <c r="AA101" s="49">
        <f t="shared" si="12"/>
        <v>0</v>
      </c>
      <c r="AB101" s="49">
        <f t="shared" si="12"/>
        <v>0</v>
      </c>
      <c r="AC101" s="49">
        <f t="shared" si="12"/>
        <v>0</v>
      </c>
      <c r="AD101" s="49">
        <f t="shared" si="12"/>
        <v>0</v>
      </c>
      <c r="AE101" s="49">
        <f t="shared" si="12"/>
        <v>0</v>
      </c>
      <c r="AF101" s="49">
        <f t="shared" si="12"/>
        <v>0</v>
      </c>
      <c r="AG101" s="49">
        <f t="shared" si="12"/>
        <v>0</v>
      </c>
      <c r="AH101" s="49">
        <f t="shared" si="12"/>
        <v>0</v>
      </c>
      <c r="AI101" s="49">
        <f t="shared" si="12"/>
        <v>0</v>
      </c>
      <c r="AJ101" s="49">
        <f t="shared" si="12"/>
        <v>0</v>
      </c>
      <c r="AK101" s="49">
        <f t="shared" si="12"/>
        <v>0</v>
      </c>
      <c r="AL101" s="49">
        <f t="shared" si="12"/>
        <v>0</v>
      </c>
      <c r="AM101" s="49">
        <f t="shared" si="12"/>
        <v>0</v>
      </c>
      <c r="AN101" s="49">
        <f t="shared" si="12"/>
        <v>0</v>
      </c>
      <c r="AO101" s="49">
        <f t="shared" si="12"/>
        <v>0</v>
      </c>
      <c r="AP101" s="49">
        <f t="shared" si="12"/>
        <v>0</v>
      </c>
      <c r="AQ101" s="49">
        <f t="shared" si="12"/>
        <v>0</v>
      </c>
      <c r="AR101" s="49">
        <f t="shared" si="12"/>
        <v>0</v>
      </c>
      <c r="AS101" s="49">
        <f t="shared" si="12"/>
        <v>0</v>
      </c>
      <c r="AT101" s="49">
        <f t="shared" si="12"/>
        <v>0</v>
      </c>
      <c r="AU101" s="10"/>
      <c r="AV101" s="10"/>
    </row>
    <row r="102" spans="1:48" ht="7.0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31"/>
      <c r="L102" s="6"/>
      <c r="M102" s="13"/>
      <c r="N102" s="6"/>
      <c r="O102" s="20"/>
      <c r="P102" s="6"/>
      <c r="Q102" s="6"/>
      <c r="R102" s="159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</row>
    <row r="103" spans="1:48" s="93" customFormat="1" ht="13.8" x14ac:dyDescent="0.3">
      <c r="A103" s="89"/>
      <c r="B103" s="89"/>
      <c r="C103" s="89"/>
      <c r="D103" s="89"/>
      <c r="E103" s="172" t="str">
        <f>kpi!$E$71</f>
        <v>ROI</v>
      </c>
      <c r="F103" s="89"/>
      <c r="G103" s="89"/>
      <c r="H103" s="89"/>
      <c r="I103" s="89"/>
      <c r="J103" s="89"/>
      <c r="K103" s="90" t="str">
        <f>IF($E103="","",INDEX(kpi!$H:$H,SUMIFS(kpi!$B:$B,kpi!$E:$E,$E103)))</f>
        <v>%</v>
      </c>
      <c r="L103" s="89"/>
      <c r="M103" s="91"/>
      <c r="N103" s="89"/>
      <c r="O103" s="92"/>
      <c r="P103" s="89"/>
      <c r="Q103" s="89"/>
      <c r="R103" s="173" t="str">
        <f>IF(R99=0,"",R101/R99)</f>
        <v/>
      </c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</row>
    <row r="104" spans="1:48" ht="4.05" customHeight="1" x14ac:dyDescent="0.25">
      <c r="A104" s="6"/>
      <c r="B104" s="6"/>
      <c r="C104" s="6"/>
      <c r="D104" s="6"/>
      <c r="E104" s="7"/>
      <c r="F104" s="6"/>
      <c r="G104" s="6"/>
      <c r="H104" s="6"/>
      <c r="I104" s="6"/>
      <c r="J104" s="6"/>
      <c r="K104" s="31"/>
      <c r="L104" s="6"/>
      <c r="M104" s="13"/>
      <c r="N104" s="6"/>
      <c r="O104" s="20"/>
      <c r="P104" s="6"/>
      <c r="Q104" s="6"/>
      <c r="R104" s="7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</row>
    <row r="105" spans="1:48" ht="7.0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31"/>
      <c r="L105" s="6"/>
      <c r="M105" s="13"/>
      <c r="N105" s="6"/>
      <c r="O105" s="20"/>
      <c r="P105" s="6"/>
      <c r="Q105" s="6"/>
      <c r="R105" s="159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</row>
    <row r="106" spans="1:48" s="11" customFormat="1" x14ac:dyDescent="0.25">
      <c r="A106" s="10"/>
      <c r="B106" s="10"/>
      <c r="C106" s="10"/>
      <c r="D106" s="10"/>
      <c r="E106" s="30" t="str">
        <f>kpi!$E$106</f>
        <v>NPV возврата инвестиций</v>
      </c>
      <c r="F106" s="10"/>
      <c r="G106" s="10"/>
      <c r="H106" s="10"/>
      <c r="I106" s="10"/>
      <c r="J106" s="10"/>
      <c r="K106" s="50" t="str">
        <f>IF($E106="","",INDEX(kpi!$H:$H,SUMIFS(kpi!$B:$B,kpi!$E:$E,$E106)))</f>
        <v>долл.</v>
      </c>
      <c r="L106" s="10"/>
      <c r="M106" s="13"/>
      <c r="N106" s="6"/>
      <c r="O106" s="20"/>
      <c r="P106" s="10"/>
      <c r="Q106" s="10"/>
      <c r="R106" s="66">
        <f>SUM($T106:$AU106)</f>
        <v>0</v>
      </c>
      <c r="S106" s="49"/>
      <c r="T106" s="49"/>
      <c r="U106" s="49">
        <f>IF(U$10="",0,IF(U$97=0,0,U77/U$97))</f>
        <v>0</v>
      </c>
      <c r="V106" s="49">
        <f t="shared" ref="V106:AT106" si="13">IF(V$10="",0,IF(V$97=0,0,V77/V$97))</f>
        <v>0</v>
      </c>
      <c r="W106" s="49">
        <f t="shared" si="13"/>
        <v>0</v>
      </c>
      <c r="X106" s="49">
        <f t="shared" si="13"/>
        <v>0</v>
      </c>
      <c r="Y106" s="49">
        <f t="shared" si="13"/>
        <v>0</v>
      </c>
      <c r="Z106" s="49">
        <f t="shared" si="13"/>
        <v>0</v>
      </c>
      <c r="AA106" s="49">
        <f t="shared" si="13"/>
        <v>0</v>
      </c>
      <c r="AB106" s="49">
        <f t="shared" si="13"/>
        <v>0</v>
      </c>
      <c r="AC106" s="49">
        <f t="shared" si="13"/>
        <v>0</v>
      </c>
      <c r="AD106" s="49">
        <f t="shared" si="13"/>
        <v>0</v>
      </c>
      <c r="AE106" s="49">
        <f t="shared" si="13"/>
        <v>0</v>
      </c>
      <c r="AF106" s="49">
        <f t="shared" si="13"/>
        <v>0</v>
      </c>
      <c r="AG106" s="49">
        <f t="shared" si="13"/>
        <v>0</v>
      </c>
      <c r="AH106" s="49">
        <f t="shared" si="13"/>
        <v>0</v>
      </c>
      <c r="AI106" s="49">
        <f t="shared" si="13"/>
        <v>0</v>
      </c>
      <c r="AJ106" s="49">
        <f t="shared" si="13"/>
        <v>0</v>
      </c>
      <c r="AK106" s="49">
        <f t="shared" si="13"/>
        <v>0</v>
      </c>
      <c r="AL106" s="49">
        <f t="shared" si="13"/>
        <v>0</v>
      </c>
      <c r="AM106" s="49">
        <f t="shared" si="13"/>
        <v>0</v>
      </c>
      <c r="AN106" s="49">
        <f t="shared" si="13"/>
        <v>0</v>
      </c>
      <c r="AO106" s="49">
        <f t="shared" si="13"/>
        <v>0</v>
      </c>
      <c r="AP106" s="49">
        <f t="shared" si="13"/>
        <v>0</v>
      </c>
      <c r="AQ106" s="49">
        <f t="shared" si="13"/>
        <v>0</v>
      </c>
      <c r="AR106" s="49">
        <f t="shared" si="13"/>
        <v>0</v>
      </c>
      <c r="AS106" s="49">
        <f t="shared" si="13"/>
        <v>0</v>
      </c>
      <c r="AT106" s="49">
        <f t="shared" si="13"/>
        <v>0</v>
      </c>
      <c r="AU106" s="10"/>
      <c r="AV106" s="10"/>
    </row>
    <row r="107" spans="1:48" ht="7.0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31"/>
      <c r="L107" s="6"/>
      <c r="M107" s="13"/>
      <c r="N107" s="6"/>
      <c r="O107" s="20"/>
      <c r="P107" s="6"/>
      <c r="Q107" s="6"/>
      <c r="R107" s="159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</row>
    <row r="108" spans="1:48" s="93" customFormat="1" ht="13.8" x14ac:dyDescent="0.3">
      <c r="A108" s="89"/>
      <c r="B108" s="89"/>
      <c r="C108" s="89"/>
      <c r="D108" s="89"/>
      <c r="E108" s="172" t="str">
        <f>kpi!$E$72</f>
        <v>PI</v>
      </c>
      <c r="F108" s="89"/>
      <c r="G108" s="89"/>
      <c r="H108" s="89"/>
      <c r="I108" s="89"/>
      <c r="J108" s="89"/>
      <c r="K108" s="90" t="str">
        <f>IF($E108="","",INDEX(kpi!$H:$H,SUMIFS(kpi!$B:$B,kpi!$E:$E,$E108)))</f>
        <v>коэф</v>
      </c>
      <c r="L108" s="89"/>
      <c r="M108" s="91"/>
      <c r="N108" s="89"/>
      <c r="O108" s="92"/>
      <c r="P108" s="89"/>
      <c r="Q108" s="89"/>
      <c r="R108" s="177" t="str">
        <f>IF(R99=0,"",(R101+R106)/R99)</f>
        <v/>
      </c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</row>
    <row r="109" spans="1:48" ht="4.05" customHeight="1" x14ac:dyDescent="0.25">
      <c r="A109" s="6"/>
      <c r="B109" s="6"/>
      <c r="C109" s="6"/>
      <c r="D109" s="6"/>
      <c r="E109" s="7"/>
      <c r="F109" s="6"/>
      <c r="G109" s="6"/>
      <c r="H109" s="6"/>
      <c r="I109" s="6"/>
      <c r="J109" s="6"/>
      <c r="K109" s="31"/>
      <c r="L109" s="6"/>
      <c r="M109" s="13"/>
      <c r="N109" s="6"/>
      <c r="O109" s="20"/>
      <c r="P109" s="6"/>
      <c r="Q109" s="6"/>
      <c r="R109" s="7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</row>
    <row r="110" spans="1:48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31"/>
      <c r="L110" s="6"/>
      <c r="M110" s="13"/>
      <c r="N110" s="6"/>
      <c r="O110" s="20"/>
      <c r="P110" s="6"/>
      <c r="Q110" s="6"/>
      <c r="R110" s="159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</row>
    <row r="111" spans="1:48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31"/>
      <c r="L111" s="6"/>
      <c r="M111" s="13"/>
      <c r="N111" s="6"/>
      <c r="O111" s="20"/>
      <c r="P111" s="6"/>
      <c r="Q111" s="6"/>
      <c r="R111" s="159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</row>
    <row r="112" spans="1:48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31"/>
      <c r="L112" s="6"/>
      <c r="M112" s="13"/>
      <c r="N112" s="6"/>
      <c r="O112" s="20"/>
      <c r="P112" s="6"/>
      <c r="Q112" s="6"/>
      <c r="R112" s="159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</row>
    <row r="113" spans="1:48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31"/>
      <c r="L113" s="6"/>
      <c r="M113" s="13"/>
      <c r="N113" s="6"/>
      <c r="O113" s="20"/>
      <c r="P113" s="6"/>
      <c r="Q113" s="6"/>
      <c r="R113" s="159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</row>
    <row r="114" spans="1:48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31"/>
      <c r="L114" s="6"/>
      <c r="M114" s="13"/>
      <c r="N114" s="6"/>
      <c r="O114" s="20"/>
      <c r="P114" s="6"/>
      <c r="Q114" s="6"/>
      <c r="R114" s="159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</row>
    <row r="115" spans="1:48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31"/>
      <c r="L115" s="6"/>
      <c r="M115" s="13"/>
      <c r="N115" s="6"/>
      <c r="O115" s="20"/>
      <c r="P115" s="6"/>
      <c r="Q115" s="6"/>
      <c r="R115" s="159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</row>
    <row r="116" spans="1:48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31"/>
      <c r="L116" s="6"/>
      <c r="M116" s="13"/>
      <c r="N116" s="6"/>
      <c r="O116" s="20"/>
      <c r="P116" s="6"/>
      <c r="Q116" s="6"/>
      <c r="R116" s="159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</row>
    <row r="117" spans="1:48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31"/>
      <c r="L117" s="6"/>
      <c r="M117" s="13"/>
      <c r="N117" s="6"/>
      <c r="O117" s="20"/>
      <c r="P117" s="6"/>
      <c r="Q117" s="6"/>
      <c r="R117" s="159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</row>
    <row r="118" spans="1:48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31"/>
      <c r="L118" s="6"/>
      <c r="M118" s="13"/>
      <c r="N118" s="6"/>
      <c r="O118" s="20"/>
      <c r="P118" s="6"/>
      <c r="Q118" s="6"/>
      <c r="R118" s="159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</row>
    <row r="119" spans="1:48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31"/>
      <c r="L119" s="6"/>
      <c r="M119" s="13"/>
      <c r="N119" s="6"/>
      <c r="O119" s="20"/>
      <c r="P119" s="6"/>
      <c r="Q119" s="6"/>
      <c r="R119" s="159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</row>
    <row r="120" spans="1:48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31"/>
      <c r="L120" s="6"/>
      <c r="M120" s="13"/>
      <c r="N120" s="6"/>
      <c r="O120" s="20"/>
      <c r="P120" s="6"/>
      <c r="Q120" s="6"/>
      <c r="R120" s="159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</row>
    <row r="121" spans="1:48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31"/>
      <c r="L121" s="6"/>
      <c r="M121" s="13"/>
      <c r="N121" s="6"/>
      <c r="O121" s="20"/>
      <c r="P121" s="6"/>
      <c r="Q121" s="6"/>
      <c r="R121" s="159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</row>
    <row r="122" spans="1:48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31"/>
      <c r="L122" s="6"/>
      <c r="M122" s="13"/>
      <c r="N122" s="6"/>
      <c r="O122" s="20"/>
      <c r="P122" s="6"/>
      <c r="Q122" s="6"/>
      <c r="R122" s="159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</row>
    <row r="123" spans="1:48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31"/>
      <c r="L123" s="6"/>
      <c r="M123" s="13"/>
      <c r="N123" s="6"/>
      <c r="O123" s="20"/>
      <c r="P123" s="6"/>
      <c r="Q123" s="6"/>
      <c r="R123" s="159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</row>
    <row r="124" spans="1:48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31"/>
      <c r="L124" s="6"/>
      <c r="M124" s="13"/>
      <c r="N124" s="6"/>
      <c r="O124" s="20"/>
      <c r="P124" s="6"/>
      <c r="Q124" s="6"/>
      <c r="R124" s="159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</row>
    <row r="125" spans="1:48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31"/>
      <c r="L125" s="6"/>
      <c r="M125" s="13"/>
      <c r="N125" s="6"/>
      <c r="O125" s="20"/>
      <c r="P125" s="6"/>
      <c r="Q125" s="6"/>
      <c r="R125" s="159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</row>
    <row r="126" spans="1:48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31"/>
      <c r="L126" s="6"/>
      <c r="M126" s="13"/>
      <c r="N126" s="6"/>
      <c r="O126" s="20"/>
      <c r="P126" s="6"/>
      <c r="Q126" s="6"/>
      <c r="R126" s="159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</row>
    <row r="127" spans="1:48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31"/>
      <c r="L127" s="6"/>
      <c r="M127" s="13"/>
      <c r="N127" s="6"/>
      <c r="O127" s="20"/>
      <c r="P127" s="6"/>
      <c r="Q127" s="6"/>
      <c r="R127" s="159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</row>
    <row r="128" spans="1:48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31"/>
      <c r="L128" s="6"/>
      <c r="M128" s="13"/>
      <c r="N128" s="6"/>
      <c r="O128" s="20"/>
      <c r="P128" s="6"/>
      <c r="Q128" s="6"/>
      <c r="R128" s="159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</row>
    <row r="129" spans="1:48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31"/>
      <c r="L129" s="6"/>
      <c r="M129" s="13"/>
      <c r="N129" s="6"/>
      <c r="O129" s="20"/>
      <c r="P129" s="6"/>
      <c r="Q129" s="6"/>
      <c r="R129" s="159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</row>
    <row r="130" spans="1:48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31"/>
      <c r="L130" s="6"/>
      <c r="M130" s="13"/>
      <c r="N130" s="6"/>
      <c r="O130" s="20"/>
      <c r="P130" s="6"/>
      <c r="Q130" s="6"/>
      <c r="R130" s="159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</row>
    <row r="131" spans="1:48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31"/>
      <c r="L131" s="6"/>
      <c r="M131" s="13"/>
      <c r="N131" s="6"/>
      <c r="O131" s="20"/>
      <c r="P131" s="6"/>
      <c r="Q131" s="6"/>
      <c r="R131" s="159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</row>
    <row r="132" spans="1:48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31"/>
      <c r="L132" s="6"/>
      <c r="M132" s="13"/>
      <c r="N132" s="6"/>
      <c r="O132" s="20"/>
      <c r="P132" s="6"/>
      <c r="Q132" s="6"/>
      <c r="R132" s="159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</row>
    <row r="133" spans="1:48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31"/>
      <c r="L133" s="6"/>
      <c r="M133" s="13"/>
      <c r="N133" s="6"/>
      <c r="O133" s="20"/>
      <c r="P133" s="6"/>
      <c r="Q133" s="6"/>
      <c r="R133" s="159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</row>
    <row r="134" spans="1:48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31"/>
      <c r="L134" s="6"/>
      <c r="M134" s="13"/>
      <c r="N134" s="6"/>
      <c r="O134" s="20"/>
      <c r="P134" s="6"/>
      <c r="Q134" s="6"/>
      <c r="R134" s="159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  <row r="135" spans="1:48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31"/>
      <c r="L135" s="6"/>
      <c r="M135" s="13"/>
      <c r="N135" s="6"/>
      <c r="O135" s="20"/>
      <c r="P135" s="6"/>
      <c r="Q135" s="6"/>
      <c r="R135" s="159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</row>
    <row r="136" spans="1:48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31"/>
      <c r="L136" s="6"/>
      <c r="M136" s="13"/>
      <c r="N136" s="6"/>
      <c r="O136" s="20"/>
      <c r="P136" s="6"/>
      <c r="Q136" s="6"/>
      <c r="R136" s="159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spans="1:48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31"/>
      <c r="L137" s="6"/>
      <c r="M137" s="13"/>
      <c r="N137" s="6"/>
      <c r="O137" s="20"/>
      <c r="P137" s="6"/>
      <c r="Q137" s="6"/>
      <c r="R137" s="159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spans="1:48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31"/>
      <c r="L138" s="6"/>
      <c r="M138" s="13"/>
      <c r="N138" s="6"/>
      <c r="O138" s="20"/>
      <c r="P138" s="6"/>
      <c r="Q138" s="6"/>
      <c r="R138" s="159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</row>
    <row r="139" spans="1:48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31"/>
      <c r="L139" s="6"/>
      <c r="M139" s="13"/>
      <c r="N139" s="6"/>
      <c r="O139" s="20"/>
      <c r="P139" s="6"/>
      <c r="Q139" s="6"/>
      <c r="R139" s="159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</row>
    <row r="140" spans="1:48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31"/>
      <c r="L140" s="6"/>
      <c r="M140" s="13"/>
      <c r="N140" s="6"/>
      <c r="O140" s="20"/>
      <c r="P140" s="6"/>
      <c r="Q140" s="6"/>
      <c r="R140" s="159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</row>
    <row r="141" spans="1:48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31"/>
      <c r="L141" s="6"/>
      <c r="M141" s="13"/>
      <c r="N141" s="6"/>
      <c r="O141" s="20"/>
      <c r="P141" s="6"/>
      <c r="Q141" s="6"/>
      <c r="R141" s="159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</row>
    <row r="142" spans="1:48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31"/>
      <c r="L142" s="6"/>
      <c r="M142" s="13"/>
      <c r="N142" s="6"/>
      <c r="O142" s="20"/>
      <c r="P142" s="6"/>
      <c r="Q142" s="6"/>
      <c r="R142" s="159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</row>
    <row r="143" spans="1:48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31"/>
      <c r="L143" s="6"/>
      <c r="M143" s="13"/>
      <c r="N143" s="6"/>
      <c r="O143" s="20"/>
      <c r="P143" s="6"/>
      <c r="Q143" s="6"/>
      <c r="R143" s="159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</row>
    <row r="144" spans="1:48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31"/>
      <c r="L144" s="6"/>
      <c r="M144" s="13"/>
      <c r="N144" s="6"/>
      <c r="O144" s="20"/>
      <c r="P144" s="6"/>
      <c r="Q144" s="6"/>
      <c r="R144" s="159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</row>
    <row r="145" spans="1:48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31"/>
      <c r="L145" s="6"/>
      <c r="M145" s="13"/>
      <c r="N145" s="6"/>
      <c r="O145" s="20"/>
      <c r="P145" s="6"/>
      <c r="Q145" s="6"/>
      <c r="R145" s="159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</row>
  </sheetData>
  <conditionalFormatting sqref="N13">
    <cfRule type="containsBlanks" dxfId="629" priority="174">
      <formula>LEN(TRIM(N13))=0</formula>
    </cfRule>
  </conditionalFormatting>
  <conditionalFormatting sqref="V9:AT10">
    <cfRule type="containsBlanks" dxfId="628" priority="173">
      <formula>LEN(TRIM(V9))=0</formula>
    </cfRule>
  </conditionalFormatting>
  <conditionalFormatting sqref="N15">
    <cfRule type="containsBlanks" dxfId="627" priority="172">
      <formula>LEN(TRIM(N15))=0</formula>
    </cfRule>
  </conditionalFormatting>
  <conditionalFormatting sqref="N17 N19">
    <cfRule type="containsBlanks" dxfId="626" priority="171">
      <formula>LEN(TRIM(N17))=0</formula>
    </cfRule>
  </conditionalFormatting>
  <conditionalFormatting sqref="N29">
    <cfRule type="containsBlanks" dxfId="625" priority="169">
      <formula>LEN(TRIM(N29))=0</formula>
    </cfRule>
  </conditionalFormatting>
  <conditionalFormatting sqref="N22">
    <cfRule type="containsBlanks" dxfId="624" priority="170">
      <formula>LEN(TRIM(N22))=0</formula>
    </cfRule>
  </conditionalFormatting>
  <conditionalFormatting sqref="N36">
    <cfRule type="containsBlanks" dxfId="623" priority="168">
      <formula>LEN(TRIM(N36))=0</formula>
    </cfRule>
  </conditionalFormatting>
  <conditionalFormatting sqref="A55:D55 F55:Q55 A18:M18 O18:T18 A89:T89 A79:T79 A91:T102 A19:T23 A1:T2 V79:XFD79 V89:XFD89 V1:XFD24 V28:XFD55 A24:F24 I24:T24 A28:T54 F25:F27 S55:T55 A90:XFD90 V100:XFD100 AU99:XFD99 V91:XFD98 V102:XFD102 AU101:XFD101 V110:XFD1048576 A110:T1048576 A7:T17 A3:M6 S3:T6">
    <cfRule type="cellIs" dxfId="622" priority="162" operator="equal">
      <formula>0</formula>
    </cfRule>
  </conditionalFormatting>
  <conditionalFormatting sqref="E55">
    <cfRule type="cellIs" dxfId="621" priority="158" operator="equal">
      <formula>0</formula>
    </cfRule>
  </conditionalFormatting>
  <conditionalFormatting sqref="N49">
    <cfRule type="containsBlanks" dxfId="620" priority="157">
      <formula>LEN(TRIM(N49))=0</formula>
    </cfRule>
  </conditionalFormatting>
  <conditionalFormatting sqref="V51:AT51">
    <cfRule type="containsBlanks" dxfId="619" priority="155">
      <formula>LEN(TRIM(V51))=0</formula>
    </cfRule>
    <cfRule type="containsBlanks" dxfId="618" priority="156">
      <formula>LEN(TRIM(V51))=0</formula>
    </cfRule>
  </conditionalFormatting>
  <conditionalFormatting sqref="V51:AT51">
    <cfRule type="expression" dxfId="617" priority="154">
      <formula>V$10=""</formula>
    </cfRule>
  </conditionalFormatting>
  <conditionalFormatting sqref="A85:T85 AU85:XFD85">
    <cfRule type="cellIs" dxfId="616" priority="152" operator="equal">
      <formula>0</formula>
    </cfRule>
  </conditionalFormatting>
  <conditionalFormatting sqref="N94">
    <cfRule type="containsBlanks" dxfId="615" priority="137">
      <formula>LEN(TRIM(N94))=0</formula>
    </cfRule>
  </conditionalFormatting>
  <conditionalFormatting sqref="H8">
    <cfRule type="containsBlanks" dxfId="614" priority="132">
      <formula>LEN(TRIM(H8))=0</formula>
    </cfRule>
  </conditionalFormatting>
  <conditionalFormatting sqref="N19">
    <cfRule type="containsBlanks" dxfId="613" priority="131">
      <formula>LEN(TRIM(N19))=0</formula>
    </cfRule>
  </conditionalFormatting>
  <conditionalFormatting sqref="N19">
    <cfRule type="containsBlanks" dxfId="612" priority="130">
      <formula>LEN(TRIM(N19))=0</formula>
    </cfRule>
  </conditionalFormatting>
  <conditionalFormatting sqref="N40">
    <cfRule type="containsBlanks" dxfId="611" priority="129">
      <formula>LEN(TRIM(N40))=0</formula>
    </cfRule>
  </conditionalFormatting>
  <conditionalFormatting sqref="N42">
    <cfRule type="containsBlanks" dxfId="610" priority="128">
      <formula>LEN(TRIM(N42))=0</formula>
    </cfRule>
  </conditionalFormatting>
  <conditionalFormatting sqref="N46">
    <cfRule type="containsBlanks" dxfId="609" priority="127">
      <formula>LEN(TRIM(N46))=0</formula>
    </cfRule>
  </conditionalFormatting>
  <conditionalFormatting sqref="N44">
    <cfRule type="containsBlanks" dxfId="608" priority="126">
      <formula>LEN(TRIM(N44))=0</formula>
    </cfRule>
  </conditionalFormatting>
  <conditionalFormatting sqref="N24">
    <cfRule type="containsBlanks" dxfId="607" priority="125">
      <formula>LEN(TRIM(N24))=0</formula>
    </cfRule>
  </conditionalFormatting>
  <conditionalFormatting sqref="A57:D57 F57:Q57 A56:J56 V56:XFD57 S57:T57 L56:T56">
    <cfRule type="cellIs" dxfId="606" priority="124" operator="equal">
      <formula>0</formula>
    </cfRule>
  </conditionalFormatting>
  <conditionalFormatting sqref="E57">
    <cfRule type="cellIs" dxfId="605" priority="123" operator="equal">
      <formula>0</formula>
    </cfRule>
  </conditionalFormatting>
  <conditionalFormatting sqref="A63:D63 F63:Q63 A62:T62 V63:XFD63 AU62:XFD62 S63:T63">
    <cfRule type="cellIs" dxfId="604" priority="122" operator="equal">
      <formula>0</formula>
    </cfRule>
  </conditionalFormatting>
  <conditionalFormatting sqref="E63">
    <cfRule type="cellIs" dxfId="603" priority="121" operator="equal">
      <formula>0</formula>
    </cfRule>
  </conditionalFormatting>
  <conditionalFormatting sqref="A65:D65 F65:Q65 A64:T64 V64:XFD65 S65:T65">
    <cfRule type="cellIs" dxfId="602" priority="120" operator="equal">
      <formula>0</formula>
    </cfRule>
  </conditionalFormatting>
  <conditionalFormatting sqref="E65">
    <cfRule type="cellIs" dxfId="601" priority="119" operator="equal">
      <formula>0</formula>
    </cfRule>
  </conditionalFormatting>
  <conditionalFormatting sqref="A67:D67 F67:Q67 V67:XFD67 S67:T67">
    <cfRule type="cellIs" dxfId="600" priority="118" operator="equal">
      <formula>0</formula>
    </cfRule>
  </conditionalFormatting>
  <conditionalFormatting sqref="E67">
    <cfRule type="cellIs" dxfId="599" priority="117" operator="equal">
      <formula>0</formula>
    </cfRule>
  </conditionalFormatting>
  <conditionalFormatting sqref="A74:T74 V74:XFD74">
    <cfRule type="cellIs" dxfId="598" priority="116" operator="equal">
      <formula>0</formula>
    </cfRule>
  </conditionalFormatting>
  <conditionalFormatting sqref="A76:D76 F76:Q76 S76:T76 AU76:XFD76 A75:T75 V75:XFD75">
    <cfRule type="cellIs" dxfId="597" priority="115" operator="equal">
      <formula>0</formula>
    </cfRule>
  </conditionalFormatting>
  <conditionalFormatting sqref="E76">
    <cfRule type="cellIs" dxfId="596" priority="114" operator="equal">
      <formula>0</formula>
    </cfRule>
  </conditionalFormatting>
  <conditionalFormatting sqref="V75:AT75">
    <cfRule type="cellIs" dxfId="595" priority="113" operator="lessThan">
      <formula>0</formula>
    </cfRule>
  </conditionalFormatting>
  <conditionalFormatting sqref="E70">
    <cfRule type="cellIs" dxfId="594" priority="107" operator="equal">
      <formula>0</formula>
    </cfRule>
  </conditionalFormatting>
  <conditionalFormatting sqref="A68:T68 V68:XFD68">
    <cfRule type="cellIs" dxfId="593" priority="109" operator="equal">
      <formula>0</formula>
    </cfRule>
  </conditionalFormatting>
  <conditionalFormatting sqref="A70:D70 F70:Q70 S70:T70 AU70:XFD70 A69:XFD69">
    <cfRule type="cellIs" dxfId="592" priority="108" operator="equal">
      <formula>0</formula>
    </cfRule>
  </conditionalFormatting>
  <conditionalFormatting sqref="U69:AT69">
    <cfRule type="cellIs" dxfId="591" priority="106" operator="lessThan">
      <formula>0</formula>
    </cfRule>
  </conditionalFormatting>
  <conditionalFormatting sqref="R70">
    <cfRule type="cellIs" dxfId="590" priority="105" operator="equal">
      <formula>0</formula>
    </cfRule>
  </conditionalFormatting>
  <conditionalFormatting sqref="V70:AT70">
    <cfRule type="cellIs" dxfId="589" priority="104" operator="equal">
      <formula>0</formula>
    </cfRule>
  </conditionalFormatting>
  <conditionalFormatting sqref="V70:AT70">
    <cfRule type="expression" dxfId="588" priority="103">
      <formula>V69&lt;0</formula>
    </cfRule>
  </conditionalFormatting>
  <conditionalFormatting sqref="N32">
    <cfRule type="containsBlanks" dxfId="587" priority="102">
      <formula>LEN(TRIM(N32))=0</formula>
    </cfRule>
  </conditionalFormatting>
  <conditionalFormatting sqref="N34">
    <cfRule type="containsBlanks" dxfId="586" priority="101">
      <formula>LEN(TRIM(N34))=0</formula>
    </cfRule>
  </conditionalFormatting>
  <conditionalFormatting sqref="N38">
    <cfRule type="containsBlanks" dxfId="585" priority="100">
      <formula>LEN(TRIM(N38))=0</formula>
    </cfRule>
  </conditionalFormatting>
  <conditionalFormatting sqref="N17">
    <cfRule type="containsBlanks" dxfId="584" priority="99">
      <formula>LEN(TRIM(N17))=0</formula>
    </cfRule>
  </conditionalFormatting>
  <conditionalFormatting sqref="U9:U10">
    <cfRule type="containsBlanks" dxfId="583" priority="98">
      <formula>LEN(TRIM(U9))=0</formula>
    </cfRule>
  </conditionalFormatting>
  <conditionalFormatting sqref="U91:U102 U79 U89 U1:U24 U28:U55 V99:AT99 V101:AT101 U110:U1048576">
    <cfRule type="cellIs" dxfId="582" priority="97" operator="equal">
      <formula>0</formula>
    </cfRule>
  </conditionalFormatting>
  <conditionalFormatting sqref="U51">
    <cfRule type="containsBlanks" dxfId="581" priority="95">
      <formula>LEN(TRIM(U51))=0</formula>
    </cfRule>
    <cfRule type="containsBlanks" dxfId="580" priority="96">
      <formula>LEN(TRIM(U51))=0</formula>
    </cfRule>
  </conditionalFormatting>
  <conditionalFormatting sqref="U51">
    <cfRule type="expression" dxfId="579" priority="94">
      <formula>U$10=""</formula>
    </cfRule>
  </conditionalFormatting>
  <conditionalFormatting sqref="U85:AT85">
    <cfRule type="cellIs" dxfId="578" priority="93" operator="equal">
      <formula>0</formula>
    </cfRule>
  </conditionalFormatting>
  <conditionalFormatting sqref="U85:AT85">
    <cfRule type="cellIs" dxfId="577" priority="92" operator="lessThan">
      <formula>0</formula>
    </cfRule>
  </conditionalFormatting>
  <conditionalFormatting sqref="U74">
    <cfRule type="cellIs" dxfId="576" priority="80" operator="equal">
      <formula>0</formula>
    </cfRule>
  </conditionalFormatting>
  <conditionalFormatting sqref="U56:U57">
    <cfRule type="cellIs" dxfId="575" priority="84" operator="equal">
      <formula>0</formula>
    </cfRule>
  </conditionalFormatting>
  <conditionalFormatting sqref="U63">
    <cfRule type="cellIs" dxfId="574" priority="83" operator="equal">
      <formula>0</formula>
    </cfRule>
  </conditionalFormatting>
  <conditionalFormatting sqref="U64:U65">
    <cfRule type="cellIs" dxfId="573" priority="82" operator="equal">
      <formula>0</formula>
    </cfRule>
  </conditionalFormatting>
  <conditionalFormatting sqref="U67">
    <cfRule type="cellIs" dxfId="572" priority="81" operator="equal">
      <formula>0</formula>
    </cfRule>
  </conditionalFormatting>
  <conditionalFormatting sqref="U75">
    <cfRule type="cellIs" dxfId="571" priority="79" operator="equal">
      <formula>0</formula>
    </cfRule>
  </conditionalFormatting>
  <conditionalFormatting sqref="U75">
    <cfRule type="cellIs" dxfId="570" priority="78" operator="lessThan">
      <formula>0</formula>
    </cfRule>
  </conditionalFormatting>
  <conditionalFormatting sqref="U26">
    <cfRule type="cellIs" dxfId="569" priority="65" operator="equal">
      <formula>0</formula>
    </cfRule>
  </conditionalFormatting>
  <conditionalFormatting sqref="U68">
    <cfRule type="cellIs" dxfId="568" priority="75" operator="equal">
      <formula>0</formula>
    </cfRule>
  </conditionalFormatting>
  <conditionalFormatting sqref="R55">
    <cfRule type="cellIs" dxfId="567" priority="59" operator="equal">
      <formula>0</formula>
    </cfRule>
  </conditionalFormatting>
  <conditionalFormatting sqref="U70">
    <cfRule type="cellIs" dxfId="566" priority="72" operator="equal">
      <formula>0</formula>
    </cfRule>
  </conditionalFormatting>
  <conditionalFormatting sqref="U70">
    <cfRule type="expression" dxfId="565" priority="71">
      <formula>U69&lt;0</formula>
    </cfRule>
  </conditionalFormatting>
  <conditionalFormatting sqref="A25:E25 V25:XFD25 I25:T25">
    <cfRule type="cellIs" dxfId="564" priority="70" operator="equal">
      <formula>0</formula>
    </cfRule>
  </conditionalFormatting>
  <conditionalFormatting sqref="N25">
    <cfRule type="containsBlanks" dxfId="563" priority="69">
      <formula>LEN(TRIM(N25))=0</formula>
    </cfRule>
  </conditionalFormatting>
  <conditionalFormatting sqref="U25">
    <cfRule type="cellIs" dxfId="562" priority="68" operator="equal">
      <formula>0</formula>
    </cfRule>
  </conditionalFormatting>
  <conditionalFormatting sqref="A26:E26 V26:XFD26 I26:T26">
    <cfRule type="cellIs" dxfId="561" priority="67" operator="equal">
      <formula>0</formula>
    </cfRule>
  </conditionalFormatting>
  <conditionalFormatting sqref="N26">
    <cfRule type="containsBlanks" dxfId="560" priority="66">
      <formula>LEN(TRIM(N26))=0</formula>
    </cfRule>
  </conditionalFormatting>
  <conditionalFormatting sqref="A27:E27 V27:XFD27 I27:T27">
    <cfRule type="cellIs" dxfId="559" priority="64" operator="equal">
      <formula>0</formula>
    </cfRule>
  </conditionalFormatting>
  <conditionalFormatting sqref="N27">
    <cfRule type="containsBlanks" dxfId="558" priority="63">
      <formula>LEN(TRIM(N27))=0</formula>
    </cfRule>
  </conditionalFormatting>
  <conditionalFormatting sqref="U27">
    <cfRule type="cellIs" dxfId="557" priority="62" operator="equal">
      <formula>0</formula>
    </cfRule>
  </conditionalFormatting>
  <conditionalFormatting sqref="R57">
    <cfRule type="cellIs" dxfId="556" priority="58" operator="equal">
      <formula>0</formula>
    </cfRule>
  </conditionalFormatting>
  <conditionalFormatting sqref="G24:H27">
    <cfRule type="cellIs" dxfId="555" priority="61" operator="equal">
      <formula>0</formula>
    </cfRule>
  </conditionalFormatting>
  <conditionalFormatting sqref="H24:H27">
    <cfRule type="containsBlanks" dxfId="554" priority="60">
      <formula>LEN(TRIM(H24))=0</formula>
    </cfRule>
  </conditionalFormatting>
  <conditionalFormatting sqref="E61">
    <cfRule type="cellIs" dxfId="553" priority="51" operator="equal">
      <formula>0</formula>
    </cfRule>
  </conditionalFormatting>
  <conditionalFormatting sqref="U86:AT86 R86">
    <cfRule type="cellIs" dxfId="552" priority="25" operator="equal">
      <formula>0</formula>
    </cfRule>
  </conditionalFormatting>
  <conditionalFormatting sqref="A71:XFD73">
    <cfRule type="cellIs" dxfId="551" priority="16" operator="equal">
      <formula>0</formula>
    </cfRule>
  </conditionalFormatting>
  <conditionalFormatting sqref="A59:D59 F59:Q59 A58:T58 V59:XFD59 AU58:XFD58 S59:T59">
    <cfRule type="cellIs" dxfId="550" priority="57" operator="equal">
      <formula>0</formula>
    </cfRule>
  </conditionalFormatting>
  <conditionalFormatting sqref="E59">
    <cfRule type="cellIs" dxfId="549" priority="56" operator="equal">
      <formula>0</formula>
    </cfRule>
  </conditionalFormatting>
  <conditionalFormatting sqref="U58:U59 V58:AT58">
    <cfRule type="cellIs" dxfId="548" priority="55" operator="equal">
      <formula>0</formula>
    </cfRule>
  </conditionalFormatting>
  <conditionalFormatting sqref="K56">
    <cfRule type="cellIs" dxfId="547" priority="54" operator="equal">
      <formula>0</formula>
    </cfRule>
  </conditionalFormatting>
  <conditionalFormatting sqref="U58:AT58">
    <cfRule type="cellIs" dxfId="546" priority="53" operator="lessThan">
      <formula>0</formula>
    </cfRule>
  </conditionalFormatting>
  <conditionalFormatting sqref="A61:D61 F61:Q61 A60:J60 S61:T61 L60:U60 V60:XFD61">
    <cfRule type="cellIs" dxfId="545" priority="52" operator="equal">
      <formula>0</formula>
    </cfRule>
  </conditionalFormatting>
  <conditionalFormatting sqref="U61">
    <cfRule type="cellIs" dxfId="544" priority="50" operator="equal">
      <formula>0</formula>
    </cfRule>
  </conditionalFormatting>
  <conditionalFormatting sqref="R61">
    <cfRule type="cellIs" dxfId="543" priority="49" operator="equal">
      <formula>0</formula>
    </cfRule>
  </conditionalFormatting>
  <conditionalFormatting sqref="K60">
    <cfRule type="cellIs" dxfId="542" priority="48" operator="equal">
      <formula>0</formula>
    </cfRule>
  </conditionalFormatting>
  <conditionalFormatting sqref="U62:AT62">
    <cfRule type="cellIs" dxfId="541" priority="47" operator="equal">
      <formula>0</formula>
    </cfRule>
  </conditionalFormatting>
  <conditionalFormatting sqref="U62:AT62">
    <cfRule type="cellIs" dxfId="540" priority="46" operator="lessThan">
      <formula>0</formula>
    </cfRule>
  </conditionalFormatting>
  <conditionalFormatting sqref="R59">
    <cfRule type="cellIs" dxfId="539" priority="45" operator="equal">
      <formula>0</formula>
    </cfRule>
  </conditionalFormatting>
  <conditionalFormatting sqref="R63">
    <cfRule type="cellIs" dxfId="538" priority="44" operator="equal">
      <formula>0</formula>
    </cfRule>
  </conditionalFormatting>
  <conditionalFormatting sqref="R65">
    <cfRule type="cellIs" dxfId="537" priority="43" operator="equal">
      <formula>0</formula>
    </cfRule>
  </conditionalFormatting>
  <conditionalFormatting sqref="R67">
    <cfRule type="cellIs" dxfId="536" priority="42" operator="equal">
      <formula>0</formula>
    </cfRule>
  </conditionalFormatting>
  <conditionalFormatting sqref="A78:D78 F78:Q78 S78:T78 AU78:XFD78 A77:XFD77">
    <cfRule type="cellIs" dxfId="535" priority="39" operator="equal">
      <formula>0</formula>
    </cfRule>
  </conditionalFormatting>
  <conditionalFormatting sqref="E78">
    <cfRule type="cellIs" dxfId="534" priority="38" operator="equal">
      <formula>0</formula>
    </cfRule>
  </conditionalFormatting>
  <conditionalFormatting sqref="U77:AT77">
    <cfRule type="cellIs" dxfId="533" priority="37" operator="lessThan">
      <formula>0</formula>
    </cfRule>
  </conditionalFormatting>
  <conditionalFormatting sqref="A88:D88 F88:Q88 S88:T88 AU88:XFD88 A87:XFD87">
    <cfRule type="cellIs" dxfId="532" priority="24" operator="equal">
      <formula>0</formula>
    </cfRule>
  </conditionalFormatting>
  <conditionalFormatting sqref="E88">
    <cfRule type="cellIs" dxfId="531" priority="23" operator="equal">
      <formula>0</formula>
    </cfRule>
  </conditionalFormatting>
  <conditionalFormatting sqref="U76:AT76 R76">
    <cfRule type="cellIs" dxfId="530" priority="29" operator="equal">
      <formula>0</formula>
    </cfRule>
  </conditionalFormatting>
  <conditionalFormatting sqref="U78:AT78 R78">
    <cfRule type="cellIs" dxfId="529" priority="28" operator="equal">
      <formula>0</formula>
    </cfRule>
  </conditionalFormatting>
  <conditionalFormatting sqref="V88:AT88">
    <cfRule type="expression" dxfId="528" priority="19">
      <formula>V87&lt;0</formula>
    </cfRule>
  </conditionalFormatting>
  <conditionalFormatting sqref="R88">
    <cfRule type="cellIs" dxfId="527" priority="21" operator="equal">
      <formula>0</formula>
    </cfRule>
  </conditionalFormatting>
  <conditionalFormatting sqref="V88:AT88">
    <cfRule type="cellIs" dxfId="526" priority="20" operator="equal">
      <formula>0</formula>
    </cfRule>
  </conditionalFormatting>
  <conditionalFormatting sqref="A86:D86 F86:Q86 S86:T86 AU86:XFD86">
    <cfRule type="cellIs" dxfId="525" priority="27" operator="equal">
      <formula>0</formula>
    </cfRule>
  </conditionalFormatting>
  <conditionalFormatting sqref="E86">
    <cfRule type="cellIs" dxfId="524" priority="26" operator="equal">
      <formula>0</formula>
    </cfRule>
  </conditionalFormatting>
  <conditionalFormatting sqref="U87:AT87">
    <cfRule type="cellIs" dxfId="523" priority="22" operator="lessThan">
      <formula>0</formula>
    </cfRule>
  </conditionalFormatting>
  <conditionalFormatting sqref="U88">
    <cfRule type="cellIs" dxfId="522" priority="18" operator="equal">
      <formula>0</formula>
    </cfRule>
  </conditionalFormatting>
  <conditionalFormatting sqref="U88">
    <cfRule type="expression" dxfId="521" priority="17">
      <formula>U87&lt;0</formula>
    </cfRule>
  </conditionalFormatting>
  <conditionalFormatting sqref="A84:T84 V84:XFD84">
    <cfRule type="cellIs" dxfId="520" priority="15" operator="equal">
      <formula>0</formula>
    </cfRule>
  </conditionalFormatting>
  <conditionalFormatting sqref="U84">
    <cfRule type="cellIs" dxfId="519" priority="14" operator="equal">
      <formula>0</formula>
    </cfRule>
  </conditionalFormatting>
  <conditionalFormatting sqref="A81:XFD81 A80:D80 L80:XFD80">
    <cfRule type="cellIs" dxfId="518" priority="13" operator="equal">
      <formula>0</formula>
    </cfRule>
  </conditionalFormatting>
  <conditionalFormatting sqref="E80:K80">
    <cfRule type="cellIs" dxfId="517" priority="12" operator="equal">
      <formula>0</formula>
    </cfRule>
  </conditionalFormatting>
  <conditionalFormatting sqref="A83:XFD83 A82:D82 L82:XFD82">
    <cfRule type="cellIs" dxfId="516" priority="11" operator="equal">
      <formula>0</formula>
    </cfRule>
  </conditionalFormatting>
  <conditionalFormatting sqref="E82:K82">
    <cfRule type="cellIs" dxfId="515" priority="10" operator="equal">
      <formula>0</formula>
    </cfRule>
  </conditionalFormatting>
  <conditionalFormatting sqref="A103:XFD104">
    <cfRule type="cellIs" dxfId="514" priority="9" operator="equal">
      <formula>0</formula>
    </cfRule>
  </conditionalFormatting>
  <conditionalFormatting sqref="A105:T105 V105:XFD105">
    <cfRule type="cellIs" dxfId="513" priority="8" operator="equal">
      <formula>0</formula>
    </cfRule>
  </conditionalFormatting>
  <conditionalFormatting sqref="U105">
    <cfRule type="cellIs" dxfId="512" priority="7" operator="equal">
      <formula>0</formula>
    </cfRule>
  </conditionalFormatting>
  <conditionalFormatting sqref="A108:XFD109">
    <cfRule type="cellIs" dxfId="511" priority="6" operator="equal">
      <formula>0</formula>
    </cfRule>
  </conditionalFormatting>
  <conditionalFormatting sqref="A106:T107 V107:XFD107 AU106:XFD106">
    <cfRule type="cellIs" dxfId="510" priority="5" operator="equal">
      <formula>0</formula>
    </cfRule>
  </conditionalFormatting>
  <conditionalFormatting sqref="U106:U107 V106:AT106">
    <cfRule type="cellIs" dxfId="509" priority="4" operator="equal">
      <formula>0</formula>
    </cfRule>
  </conditionalFormatting>
  <conditionalFormatting sqref="N3:R6">
    <cfRule type="cellIs" dxfId="508" priority="3" operator="equal">
      <formula>0</formula>
    </cfRule>
  </conditionalFormatting>
  <conditionalFormatting sqref="A66:XFD66">
    <cfRule type="cellIs" dxfId="507" priority="2" operator="equal">
      <formula>0</formula>
    </cfRule>
  </conditionalFormatting>
  <conditionalFormatting sqref="U66:AT66">
    <cfRule type="cellIs" dxfId="506" priority="1" operator="lessThan">
      <formula>0</formula>
    </cfRule>
  </conditionalFormatting>
  <dataValidations count="2">
    <dataValidation type="whole" allowBlank="1" showInputMessage="1" showErrorMessage="1" sqref="N15">
      <formula1>1</formula1>
      <formula2>25</formula2>
    </dataValidation>
    <dataValidation type="decimal" operator="greaterThanOrEqual" allowBlank="1" showInputMessage="1" showErrorMessage="1" sqref="N22 N29 N36 N49 U51:AT51 N94 H8 N40 N42 N46 N44 N38 N32 N34 N24:N27 H24:H27">
      <formula1>0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списки!$E$13:$E$40</xm:f>
          </x14:formula1>
          <xm:sqref>N13 N17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U149"/>
  <sheetViews>
    <sheetView showGridLines="0" workbookViewId="0">
      <pane xSplit="19" ySplit="11" topLeftCell="T12" activePane="bottomRight" state="frozen"/>
      <selection pane="topRight" activeCell="T1" sqref="T1"/>
      <selection pane="bottomLeft" activeCell="A12" sqref="A12"/>
      <selection pane="bottomRight" activeCell="B6" sqref="B6"/>
    </sheetView>
  </sheetViews>
  <sheetFormatPr defaultRowHeight="12" x14ac:dyDescent="0.25"/>
  <cols>
    <col min="1" max="4" width="1.77734375" style="2" customWidth="1"/>
    <col min="5" max="5" width="35.88671875" style="2" customWidth="1"/>
    <col min="6" max="7" width="1.77734375" style="2" customWidth="1"/>
    <col min="8" max="8" width="16.21875" style="2" bestFit="1" customWidth="1"/>
    <col min="9" max="10" width="1.77734375" style="2" customWidth="1"/>
    <col min="11" max="11" width="5.5546875" style="33" bestFit="1" customWidth="1"/>
    <col min="12" max="12" width="1.77734375" style="2" customWidth="1"/>
    <col min="13" max="13" width="1.77734375" style="14" customWidth="1"/>
    <col min="14" max="14" width="8.88671875" style="2"/>
    <col min="15" max="15" width="1.77734375" style="21" customWidth="1"/>
    <col min="16" max="17" width="1.77734375" style="2" customWidth="1"/>
    <col min="18" max="18" width="8.88671875" style="2"/>
    <col min="19" max="21" width="1.77734375" style="2" customWidth="1"/>
    <col min="22" max="16384" width="8.88671875" style="2"/>
  </cols>
  <sheetData>
    <row r="1" spans="1:21" s="1" customFormat="1" ht="10.199999999999999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31"/>
      <c r="L1" s="4"/>
      <c r="M1" s="12"/>
      <c r="N1" s="4"/>
      <c r="O1" s="19"/>
      <c r="P1" s="4"/>
      <c r="Q1" s="4"/>
      <c r="R1" s="4"/>
      <c r="S1" s="4"/>
      <c r="T1" s="4"/>
      <c r="U1" s="4"/>
    </row>
    <row r="2" spans="1:21" s="1" customFormat="1" ht="10.199999999999999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31"/>
      <c r="L2" s="4"/>
      <c r="M2" s="12"/>
      <c r="N2" s="4"/>
      <c r="O2" s="19"/>
      <c r="P2" s="4"/>
      <c r="Q2" s="4"/>
      <c r="R2" s="4"/>
      <c r="S2" s="4"/>
      <c r="T2" s="4"/>
      <c r="U2" s="4"/>
    </row>
    <row r="3" spans="1:21" s="1" customFormat="1" ht="10.199999999999999" x14ac:dyDescent="0.2">
      <c r="A3" s="4"/>
      <c r="B3" s="4"/>
      <c r="C3" s="5" t="str">
        <f>главная!C3</f>
        <v>Финмодель</v>
      </c>
      <c r="D3" s="4"/>
      <c r="E3" s="4"/>
      <c r="F3" s="4"/>
      <c r="G3" s="4"/>
      <c r="H3" s="4"/>
      <c r="I3" s="4"/>
      <c r="J3" s="4"/>
      <c r="K3" s="31"/>
      <c r="L3" s="4"/>
      <c r="M3" s="12"/>
      <c r="N3" s="4"/>
      <c r="O3" s="19"/>
      <c r="P3" s="4"/>
      <c r="Q3" s="4"/>
      <c r="R3" s="4"/>
      <c r="S3" s="4"/>
      <c r="T3" s="4"/>
      <c r="U3" s="4"/>
    </row>
    <row r="4" spans="1:21" s="1" customFormat="1" ht="10.199999999999999" x14ac:dyDescent="0.2">
      <c r="A4" s="4"/>
      <c r="B4" s="4"/>
      <c r="C4" s="5" t="str">
        <f>главная!C4</f>
        <v>Финансовая биржа торговли криптовалютами</v>
      </c>
      <c r="D4" s="4"/>
      <c r="E4" s="4"/>
      <c r="F4" s="4"/>
      <c r="G4" s="4"/>
      <c r="H4" s="4"/>
      <c r="I4" s="4"/>
      <c r="J4" s="4"/>
      <c r="K4" s="31"/>
      <c r="L4" s="4"/>
      <c r="M4" s="12"/>
      <c r="N4" s="4"/>
      <c r="O4" s="19"/>
      <c r="P4" s="4"/>
      <c r="Q4" s="4"/>
      <c r="R4" s="4"/>
      <c r="S4" s="4"/>
      <c r="T4" s="4"/>
      <c r="U4" s="4"/>
    </row>
    <row r="5" spans="1:21" s="1" customFormat="1" ht="10.199999999999999" x14ac:dyDescent="0.2">
      <c r="A5" s="4"/>
      <c r="B5" s="4"/>
      <c r="C5" s="5" t="str">
        <f>главная!C5</f>
        <v>локализация: Лондон-Москва</v>
      </c>
      <c r="D5" s="4"/>
      <c r="E5" s="4"/>
      <c r="F5" s="4"/>
      <c r="G5" s="4"/>
      <c r="H5" s="4"/>
      <c r="I5" s="4"/>
      <c r="J5" s="4"/>
      <c r="K5" s="31"/>
      <c r="L5" s="4"/>
      <c r="M5" s="12"/>
      <c r="N5" s="4"/>
      <c r="O5" s="19"/>
      <c r="P5" s="4"/>
      <c r="Q5" s="4"/>
      <c r="R5" s="4"/>
      <c r="S5" s="4"/>
      <c r="T5" s="4"/>
      <c r="U5" s="4"/>
    </row>
    <row r="6" spans="1:21" s="1" customFormat="1" ht="10.199999999999999" x14ac:dyDescent="0.2">
      <c r="A6" s="4"/>
      <c r="B6" s="4"/>
      <c r="C6" s="4" t="s">
        <v>98</v>
      </c>
      <c r="D6" s="4"/>
      <c r="E6" s="4"/>
      <c r="F6" s="4"/>
      <c r="G6" s="4"/>
      <c r="H6" s="4"/>
      <c r="I6" s="4"/>
      <c r="J6" s="4"/>
      <c r="K6" s="31"/>
      <c r="L6" s="4"/>
      <c r="M6" s="12"/>
      <c r="N6" s="4"/>
      <c r="O6" s="19"/>
      <c r="P6" s="4"/>
      <c r="Q6" s="4"/>
      <c r="R6" s="4"/>
      <c r="S6" s="4"/>
      <c r="T6" s="4"/>
      <c r="U6" s="4"/>
    </row>
    <row r="7" spans="1:21" s="1" customFormat="1" ht="10.199999999999999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31"/>
      <c r="L7" s="4"/>
      <c r="M7" s="12"/>
      <c r="N7" s="4"/>
      <c r="O7" s="19"/>
      <c r="P7" s="4"/>
      <c r="Q7" s="4"/>
      <c r="R7" s="4"/>
      <c r="S7" s="4"/>
      <c r="T7" s="4"/>
      <c r="U7" s="4"/>
    </row>
    <row r="8" spans="1:21" s="26" customFormat="1" ht="10.199999999999999" x14ac:dyDescent="0.2">
      <c r="A8" s="23"/>
      <c r="B8" s="23"/>
      <c r="C8" s="23"/>
      <c r="D8" s="23"/>
      <c r="E8" s="23"/>
      <c r="F8" s="23"/>
      <c r="G8" s="43" t="s">
        <v>6</v>
      </c>
      <c r="H8" s="96"/>
      <c r="I8" s="97" t="s">
        <v>44</v>
      </c>
      <c r="J8" s="98" t="s">
        <v>45</v>
      </c>
      <c r="K8" s="31"/>
      <c r="L8" s="23"/>
      <c r="M8" s="24"/>
      <c r="N8" s="23"/>
      <c r="O8" s="24"/>
      <c r="P8" s="23"/>
      <c r="Q8" s="23"/>
      <c r="R8" s="23"/>
      <c r="S8" s="23"/>
      <c r="T8" s="23"/>
      <c r="U8" s="23"/>
    </row>
    <row r="9" spans="1:21" s="3" customFormat="1" ht="10.19999999999999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32"/>
      <c r="L9" s="5"/>
      <c r="M9" s="12"/>
      <c r="N9" s="5"/>
      <c r="O9" s="19"/>
      <c r="P9" s="5"/>
      <c r="Q9" s="5"/>
      <c r="R9" s="5"/>
      <c r="S9" s="5"/>
      <c r="T9" s="5"/>
      <c r="U9" s="5"/>
    </row>
    <row r="10" spans="1:21" s="3" customFormat="1" ht="10.199999999999999" x14ac:dyDescent="0.2">
      <c r="A10" s="5"/>
      <c r="B10" s="5"/>
      <c r="C10" s="5"/>
      <c r="D10" s="5"/>
      <c r="E10" s="5" t="s">
        <v>0</v>
      </c>
      <c r="F10" s="5"/>
      <c r="G10" s="5"/>
      <c r="H10" s="5" t="s">
        <v>1</v>
      </c>
      <c r="I10" s="5"/>
      <c r="J10" s="5"/>
      <c r="K10" s="32" t="s">
        <v>2</v>
      </c>
      <c r="L10" s="5"/>
      <c r="M10" s="12"/>
      <c r="N10" s="5" t="s">
        <v>7</v>
      </c>
      <c r="O10" s="19"/>
      <c r="P10" s="5"/>
      <c r="Q10" s="5"/>
      <c r="R10" s="5" t="s">
        <v>3</v>
      </c>
      <c r="S10" s="5"/>
      <c r="T10" s="5"/>
      <c r="U10" s="5"/>
    </row>
    <row r="11" spans="1:21" ht="4.05" customHeight="1" x14ac:dyDescent="0.25">
      <c r="A11" s="6"/>
      <c r="B11" s="6"/>
      <c r="C11" s="6"/>
      <c r="D11" s="6"/>
      <c r="E11" s="7"/>
      <c r="F11" s="6"/>
      <c r="G11" s="6"/>
      <c r="H11" s="6"/>
      <c r="I11" s="6"/>
      <c r="J11" s="6"/>
      <c r="K11" s="31"/>
      <c r="L11" s="6"/>
      <c r="M11" s="13"/>
      <c r="N11" s="6"/>
      <c r="O11" s="20"/>
      <c r="P11" s="6"/>
      <c r="Q11" s="6"/>
      <c r="R11" s="6"/>
      <c r="S11" s="6"/>
      <c r="T11" s="6"/>
      <c r="U11" s="6"/>
    </row>
    <row r="12" spans="1:21" ht="7.0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31"/>
      <c r="L12" s="6"/>
      <c r="M12" s="13"/>
      <c r="N12" s="6"/>
      <c r="O12" s="20"/>
      <c r="P12" s="6"/>
      <c r="Q12" s="6"/>
      <c r="R12" s="6"/>
      <c r="S12" s="6"/>
      <c r="T12" s="6"/>
      <c r="U12" s="6"/>
    </row>
    <row r="13" spans="1:21" x14ac:dyDescent="0.25">
      <c r="A13" s="6"/>
      <c r="B13" s="6"/>
      <c r="C13" s="6"/>
      <c r="D13" s="6"/>
      <c r="E13" s="30" t="str">
        <f>kpi!$E$16</f>
        <v>кол-во клиентов на старте продаж</v>
      </c>
      <c r="F13" s="10"/>
      <c r="G13" s="10"/>
      <c r="H13" s="10"/>
      <c r="I13" s="10"/>
      <c r="J13" s="10"/>
      <c r="K13" s="32" t="str">
        <f>IF($E13="","",INDEX(kpi!$H:$H,SUMIFS(kpi!$B:$B,kpi!$E:$E,$E13)))</f>
        <v>кол-во чел</v>
      </c>
      <c r="L13" s="6"/>
      <c r="M13" s="43" t="s">
        <v>6</v>
      </c>
      <c r="N13" s="45"/>
      <c r="O13" s="20"/>
      <c r="P13" s="6"/>
      <c r="Q13" s="6"/>
      <c r="R13" s="6"/>
      <c r="S13" s="6"/>
      <c r="T13" s="6"/>
      <c r="U13" s="6"/>
    </row>
    <row r="14" spans="1:21" ht="7.0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31"/>
      <c r="L14" s="6"/>
      <c r="M14" s="13"/>
      <c r="N14" s="6"/>
      <c r="O14" s="20"/>
      <c r="P14" s="6"/>
      <c r="Q14" s="6"/>
      <c r="R14" s="6"/>
      <c r="S14" s="6"/>
      <c r="T14" s="6"/>
      <c r="U14" s="6"/>
    </row>
    <row r="15" spans="1:21" x14ac:dyDescent="0.25">
      <c r="A15" s="6"/>
      <c r="B15" s="6"/>
      <c r="C15" s="6"/>
      <c r="D15" s="6"/>
      <c r="E15" s="30" t="str">
        <f>kpi!$E$17</f>
        <v>средний ежемесячный прирост клиентов</v>
      </c>
      <c r="F15" s="10"/>
      <c r="G15" s="10"/>
      <c r="H15" s="10"/>
      <c r="I15" s="10"/>
      <c r="J15" s="10"/>
      <c r="K15" s="32" t="str">
        <f>IF($E15="","",INDEX(kpi!$H:$H,SUMIFS(kpi!$B:$B,kpi!$E:$E,$E15)))</f>
        <v>кол-во чел</v>
      </c>
      <c r="L15" s="6"/>
      <c r="M15" s="43" t="s">
        <v>6</v>
      </c>
      <c r="N15" s="45"/>
      <c r="O15" s="20"/>
      <c r="P15" s="6"/>
      <c r="Q15" s="6"/>
      <c r="R15" s="6"/>
      <c r="S15" s="6"/>
      <c r="T15" s="6"/>
      <c r="U15" s="6"/>
    </row>
    <row r="16" spans="1:21" ht="7.0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31"/>
      <c r="L16" s="6"/>
      <c r="M16" s="13"/>
      <c r="N16" s="6"/>
      <c r="O16" s="20"/>
      <c r="P16" s="6"/>
      <c r="Q16" s="6"/>
      <c r="R16" s="6"/>
      <c r="S16" s="6"/>
      <c r="T16" s="6"/>
      <c r="U16" s="6"/>
    </row>
    <row r="17" spans="1:21" x14ac:dyDescent="0.25">
      <c r="A17" s="6"/>
      <c r="B17" s="6"/>
      <c r="C17" s="6"/>
      <c r="D17" s="6"/>
      <c r="E17" s="30" t="str">
        <f>kpi!$E$18</f>
        <v>распределение клиентов</v>
      </c>
      <c r="F17" s="10"/>
      <c r="G17" s="10"/>
      <c r="H17" s="10"/>
      <c r="I17" s="10"/>
      <c r="J17" s="10"/>
      <c r="K17" s="32" t="str">
        <f>IF($E17="","",INDEX(kpi!$H:$H,SUMIFS(kpi!$B:$B,kpi!$E:$E,$E17)))</f>
        <v>%</v>
      </c>
      <c r="L17" s="6"/>
      <c r="M17" s="13"/>
      <c r="N17" s="6"/>
      <c r="O17" s="20"/>
      <c r="P17" s="6"/>
      <c r="Q17" s="6"/>
      <c r="R17" s="6"/>
      <c r="S17" s="6"/>
      <c r="T17" s="6"/>
      <c r="U17" s="6"/>
    </row>
    <row r="18" spans="1:21" s="1" customFormat="1" ht="10.199999999999999" x14ac:dyDescent="0.2">
      <c r="A18" s="4"/>
      <c r="B18" s="4"/>
      <c r="C18" s="4"/>
      <c r="D18" s="4"/>
      <c r="E18" s="42" t="str">
        <f>E17</f>
        <v>распределение клиентов</v>
      </c>
      <c r="F18" s="4"/>
      <c r="G18" s="4"/>
      <c r="H18" s="42" t="str">
        <f>списки!$H$13</f>
        <v>активные без тарифа</v>
      </c>
      <c r="I18" s="4"/>
      <c r="J18" s="4"/>
      <c r="K18" s="31" t="str">
        <f>IF($E18="","",INDEX(kpi!$H:$H,SUMIFS(kpi!$B:$B,kpi!$E:$E,$E18)))</f>
        <v>%</v>
      </c>
      <c r="L18" s="4"/>
      <c r="M18" s="43" t="s">
        <v>6</v>
      </c>
      <c r="N18" s="104"/>
      <c r="O18" s="44"/>
      <c r="P18" s="4"/>
      <c r="Q18" s="4"/>
      <c r="R18" s="4"/>
      <c r="S18" s="4"/>
      <c r="T18" s="4"/>
      <c r="U18" s="4"/>
    </row>
    <row r="19" spans="1:21" s="1" customFormat="1" ht="10.199999999999999" x14ac:dyDescent="0.2">
      <c r="A19" s="4"/>
      <c r="B19" s="4"/>
      <c r="C19" s="4"/>
      <c r="D19" s="4"/>
      <c r="E19" s="42" t="str">
        <f>E17</f>
        <v>распределение клиентов</v>
      </c>
      <c r="F19" s="4"/>
      <c r="G19" s="4"/>
      <c r="H19" s="42" t="str">
        <f>списки!$H$14</f>
        <v>активные по тарифу</v>
      </c>
      <c r="I19" s="4"/>
      <c r="J19" s="4"/>
      <c r="K19" s="31" t="str">
        <f>IF($E19="","",INDEX(kpi!$H:$H,SUMIFS(kpi!$B:$B,kpi!$E:$E,$E19)))</f>
        <v>%</v>
      </c>
      <c r="L19" s="4"/>
      <c r="M19" s="43" t="s">
        <v>6</v>
      </c>
      <c r="N19" s="104"/>
      <c r="O19" s="44"/>
      <c r="P19" s="4"/>
      <c r="Q19" s="4"/>
      <c r="R19" s="4"/>
      <c r="S19" s="4"/>
      <c r="T19" s="4"/>
      <c r="U19" s="4"/>
    </row>
    <row r="20" spans="1:21" s="1" customFormat="1" ht="10.199999999999999" x14ac:dyDescent="0.2">
      <c r="A20" s="4"/>
      <c r="B20" s="4"/>
      <c r="C20" s="4"/>
      <c r="D20" s="4"/>
      <c r="E20" s="42" t="str">
        <f>E17</f>
        <v>распределение клиентов</v>
      </c>
      <c r="F20" s="4"/>
      <c r="G20" s="4"/>
      <c r="H20" s="42" t="str">
        <f>списки!$H$15</f>
        <v>пассивные</v>
      </c>
      <c r="I20" s="4"/>
      <c r="J20" s="4"/>
      <c r="K20" s="31" t="str">
        <f>IF($E20="","",INDEX(kpi!$H:$H,SUMIFS(kpi!$B:$B,kpi!$E:$E,$E20)))</f>
        <v>%</v>
      </c>
      <c r="L20" s="4"/>
      <c r="M20" s="43" t="s">
        <v>6</v>
      </c>
      <c r="N20" s="104"/>
      <c r="O20" s="44"/>
      <c r="P20" s="4"/>
      <c r="Q20" s="4"/>
      <c r="R20" s="4"/>
      <c r="S20" s="4"/>
      <c r="T20" s="4"/>
      <c r="U20" s="4"/>
    </row>
    <row r="21" spans="1:21" s="1" customFormat="1" ht="10.199999999999999" x14ac:dyDescent="0.2">
      <c r="A21" s="4"/>
      <c r="B21" s="4"/>
      <c r="C21" s="4"/>
      <c r="D21" s="4"/>
      <c r="E21" s="42" t="str">
        <f>E17</f>
        <v>распределение клиентов</v>
      </c>
      <c r="F21" s="4"/>
      <c r="G21" s="4"/>
      <c r="H21" s="42" t="str">
        <f>списки!$H$16</f>
        <v>рекламодатели</v>
      </c>
      <c r="I21" s="4"/>
      <c r="J21" s="4"/>
      <c r="K21" s="31" t="str">
        <f>IF($E21="","",INDEX(kpi!$H:$H,SUMIFS(kpi!$B:$B,kpi!$E:$E,$E21)))</f>
        <v>%</v>
      </c>
      <c r="L21" s="4"/>
      <c r="M21" s="43" t="s">
        <v>6</v>
      </c>
      <c r="N21" s="104"/>
      <c r="O21" s="44"/>
      <c r="P21" s="4"/>
      <c r="Q21" s="4"/>
      <c r="R21" s="4"/>
      <c r="S21" s="4"/>
      <c r="T21" s="4"/>
      <c r="U21" s="4"/>
    </row>
    <row r="22" spans="1:21" s="1" customFormat="1" ht="10.199999999999999" x14ac:dyDescent="0.2">
      <c r="A22" s="4"/>
      <c r="B22" s="4"/>
      <c r="C22" s="4"/>
      <c r="D22" s="4"/>
      <c r="E22" s="42" t="str">
        <f>E17</f>
        <v>распределение клиентов</v>
      </c>
      <c r="F22" s="4"/>
      <c r="G22" s="4"/>
      <c r="H22" s="42" t="str">
        <f>списки!$H$17</f>
        <v>клиенты типа 5</v>
      </c>
      <c r="I22" s="4"/>
      <c r="J22" s="4"/>
      <c r="K22" s="31" t="str">
        <f>IF($E22="","",INDEX(kpi!$H:$H,SUMIFS(kpi!$B:$B,kpi!$E:$E,$E22)))</f>
        <v>%</v>
      </c>
      <c r="L22" s="4"/>
      <c r="M22" s="43" t="s">
        <v>6</v>
      </c>
      <c r="N22" s="104"/>
      <c r="O22" s="44"/>
      <c r="P22" s="4"/>
      <c r="Q22" s="4"/>
      <c r="R22" s="4"/>
      <c r="S22" s="4"/>
      <c r="T22" s="4"/>
      <c r="U22" s="4"/>
    </row>
    <row r="23" spans="1:21" s="1" customFormat="1" ht="10.199999999999999" x14ac:dyDescent="0.2">
      <c r="A23" s="4"/>
      <c r="B23" s="4"/>
      <c r="C23" s="4"/>
      <c r="D23" s="4"/>
      <c r="E23" s="42" t="str">
        <f>E17</f>
        <v>распределение клиентов</v>
      </c>
      <c r="F23" s="4"/>
      <c r="G23" s="4"/>
      <c r="H23" s="42" t="str">
        <f>списки!$H$18</f>
        <v>клиенты типа 6</v>
      </c>
      <c r="I23" s="4"/>
      <c r="J23" s="4"/>
      <c r="K23" s="31" t="str">
        <f>IF($E23="","",INDEX(kpi!$H:$H,SUMIFS(kpi!$B:$B,kpi!$E:$E,$E23)))</f>
        <v>%</v>
      </c>
      <c r="L23" s="4"/>
      <c r="M23" s="43" t="s">
        <v>6</v>
      </c>
      <c r="N23" s="104"/>
      <c r="O23" s="44"/>
      <c r="P23" s="4"/>
      <c r="Q23" s="4"/>
      <c r="R23" s="4"/>
      <c r="S23" s="4"/>
      <c r="T23" s="4"/>
      <c r="U23" s="4"/>
    </row>
    <row r="24" spans="1:21" s="1" customFormat="1" ht="10.199999999999999" x14ac:dyDescent="0.2">
      <c r="A24" s="4"/>
      <c r="B24" s="4"/>
      <c r="C24" s="4"/>
      <c r="D24" s="4"/>
      <c r="E24" s="42" t="str">
        <f>E17</f>
        <v>распределение клиентов</v>
      </c>
      <c r="F24" s="4"/>
      <c r="G24" s="4"/>
      <c r="H24" s="42" t="str">
        <f>списки!$H$19</f>
        <v>клиенты типа 7</v>
      </c>
      <c r="I24" s="4"/>
      <c r="J24" s="4"/>
      <c r="K24" s="31" t="str">
        <f>IF($E24="","",INDEX(kpi!$H:$H,SUMIFS(kpi!$B:$B,kpi!$E:$E,$E24)))</f>
        <v>%</v>
      </c>
      <c r="L24" s="4"/>
      <c r="M24" s="43" t="s">
        <v>6</v>
      </c>
      <c r="N24" s="104"/>
      <c r="O24" s="44"/>
      <c r="P24" s="4"/>
      <c r="Q24" s="4"/>
      <c r="R24" s="4"/>
      <c r="S24" s="4"/>
      <c r="T24" s="4"/>
      <c r="U24" s="4"/>
    </row>
    <row r="25" spans="1:21" s="1" customFormat="1" ht="10.199999999999999" x14ac:dyDescent="0.2">
      <c r="A25" s="4"/>
      <c r="B25" s="4"/>
      <c r="C25" s="4"/>
      <c r="D25" s="4"/>
      <c r="E25" s="42" t="str">
        <f>E17</f>
        <v>распределение клиентов</v>
      </c>
      <c r="F25" s="4"/>
      <c r="G25" s="4"/>
      <c r="H25" s="42" t="str">
        <f>списки!$H$20</f>
        <v>клиенты типа 8</v>
      </c>
      <c r="I25" s="4"/>
      <c r="J25" s="4"/>
      <c r="K25" s="31" t="str">
        <f>IF($E25="","",INDEX(kpi!$H:$H,SUMIFS(kpi!$B:$B,kpi!$E:$E,$E25)))</f>
        <v>%</v>
      </c>
      <c r="L25" s="4"/>
      <c r="M25" s="43" t="s">
        <v>6</v>
      </c>
      <c r="N25" s="104"/>
      <c r="O25" s="44"/>
      <c r="P25" s="4"/>
      <c r="Q25" s="4"/>
      <c r="R25" s="4"/>
      <c r="S25" s="4"/>
      <c r="T25" s="4"/>
      <c r="U25" s="4"/>
    </row>
    <row r="26" spans="1:21" s="1" customFormat="1" ht="10.199999999999999" x14ac:dyDescent="0.2">
      <c r="A26" s="4"/>
      <c r="B26" s="4"/>
      <c r="C26" s="4"/>
      <c r="D26" s="4"/>
      <c r="E26" s="42" t="str">
        <f>E17</f>
        <v>распределение клиентов</v>
      </c>
      <c r="F26" s="4"/>
      <c r="G26" s="4"/>
      <c r="H26" s="42" t="str">
        <f>списки!$H$21</f>
        <v>клиенты типа 9</v>
      </c>
      <c r="I26" s="4"/>
      <c r="J26" s="4"/>
      <c r="K26" s="31" t="str">
        <f>IF($E26="","",INDEX(kpi!$H:$H,SUMIFS(kpi!$B:$B,kpi!$E:$E,$E26)))</f>
        <v>%</v>
      </c>
      <c r="L26" s="4"/>
      <c r="M26" s="43" t="s">
        <v>6</v>
      </c>
      <c r="N26" s="105"/>
      <c r="O26" s="44"/>
      <c r="P26" s="4"/>
      <c r="Q26" s="4"/>
      <c r="R26" s="4"/>
      <c r="S26" s="4"/>
      <c r="T26" s="4"/>
      <c r="U26" s="4"/>
    </row>
    <row r="27" spans="1:21" s="1" customFormat="1" ht="10.199999999999999" x14ac:dyDescent="0.2">
      <c r="A27" s="4"/>
      <c r="B27" s="4"/>
      <c r="C27" s="4"/>
      <c r="D27" s="4"/>
      <c r="E27" s="42" t="str">
        <f>E17</f>
        <v>распределение клиентов</v>
      </c>
      <c r="F27" s="4"/>
      <c r="G27" s="4"/>
      <c r="H27" s="42" t="str">
        <f>списки!$H$22</f>
        <v>клиенты типа 10</v>
      </c>
      <c r="I27" s="4"/>
      <c r="J27" s="4"/>
      <c r="K27" s="31" t="str">
        <f>IF($E27="","",INDEX(kpi!$H:$H,SUMIFS(kpi!$B:$B,kpi!$E:$E,$E27)))</f>
        <v>%</v>
      </c>
      <c r="L27" s="4"/>
      <c r="M27" s="43"/>
      <c r="N27" s="106">
        <f>100%-SUM(N18:N26)</f>
        <v>1</v>
      </c>
      <c r="O27" s="44"/>
      <c r="P27" s="4"/>
      <c r="Q27" s="4"/>
      <c r="R27" s="4"/>
      <c r="S27" s="4"/>
      <c r="T27" s="4"/>
      <c r="U27" s="4"/>
    </row>
    <row r="28" spans="1:21" ht="7.0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31"/>
      <c r="L28" s="6"/>
      <c r="M28" s="13"/>
      <c r="N28" s="6"/>
      <c r="O28" s="20"/>
      <c r="P28" s="6"/>
      <c r="Q28" s="6"/>
      <c r="R28" s="6"/>
      <c r="S28" s="6"/>
      <c r="T28" s="6"/>
      <c r="U28" s="6"/>
    </row>
    <row r="29" spans="1:21" x14ac:dyDescent="0.25">
      <c r="A29" s="6"/>
      <c r="B29" s="6"/>
      <c r="C29" s="6"/>
      <c r="D29" s="6"/>
      <c r="E29" s="30" t="str">
        <f>kpi!$E$19</f>
        <v>оборот торгов в день</v>
      </c>
      <c r="F29" s="10"/>
      <c r="G29" s="10"/>
      <c r="H29" s="10"/>
      <c r="I29" s="10"/>
      <c r="J29" s="10"/>
      <c r="K29" s="32" t="str">
        <f>IF($E29="","",INDEX(kpi!$H:$H,SUMIFS(kpi!$B:$B,kpi!$E:$E,$E29)))</f>
        <v>долл.</v>
      </c>
      <c r="L29" s="6"/>
      <c r="M29" s="13"/>
      <c r="N29" s="6"/>
      <c r="O29" s="20"/>
      <c r="P29" s="6"/>
      <c r="Q29" s="6"/>
      <c r="R29" s="6"/>
      <c r="S29" s="6"/>
      <c r="T29" s="6"/>
      <c r="U29" s="6"/>
    </row>
    <row r="30" spans="1:21" s="1" customFormat="1" ht="10.199999999999999" x14ac:dyDescent="0.2">
      <c r="A30" s="4"/>
      <c r="B30" s="4"/>
      <c r="C30" s="4"/>
      <c r="D30" s="4"/>
      <c r="E30" s="42" t="str">
        <f>E29</f>
        <v>оборот торгов в день</v>
      </c>
      <c r="F30" s="4"/>
      <c r="G30" s="4"/>
      <c r="H30" s="42" t="str">
        <f>списки!$H$13</f>
        <v>активные без тарифа</v>
      </c>
      <c r="I30" s="4"/>
      <c r="J30" s="4"/>
      <c r="K30" s="31" t="str">
        <f>IF($E30="","",INDEX(kpi!$H:$H,SUMIFS(kpi!$B:$B,kpi!$E:$E,$E30)))</f>
        <v>долл.</v>
      </c>
      <c r="L30" s="4"/>
      <c r="M30" s="43" t="s">
        <v>6</v>
      </c>
      <c r="N30" s="100"/>
      <c r="O30" s="44"/>
      <c r="P30" s="4"/>
      <c r="Q30" s="4"/>
      <c r="R30" s="4"/>
      <c r="S30" s="4"/>
      <c r="T30" s="4"/>
      <c r="U30" s="4"/>
    </row>
    <row r="31" spans="1:21" s="1" customFormat="1" ht="10.199999999999999" x14ac:dyDescent="0.2">
      <c r="A31" s="4"/>
      <c r="B31" s="4"/>
      <c r="C31" s="4"/>
      <c r="D31" s="4"/>
      <c r="E31" s="42" t="str">
        <f>E29</f>
        <v>оборот торгов в день</v>
      </c>
      <c r="F31" s="4"/>
      <c r="G31" s="4"/>
      <c r="H31" s="42" t="str">
        <f>списки!$H$14</f>
        <v>активные по тарифу</v>
      </c>
      <c r="I31" s="4"/>
      <c r="J31" s="4"/>
      <c r="K31" s="31" t="str">
        <f>IF($E31="","",INDEX(kpi!$H:$H,SUMIFS(kpi!$B:$B,kpi!$E:$E,$E31)))</f>
        <v>долл.</v>
      </c>
      <c r="L31" s="4"/>
      <c r="M31" s="43" t="s">
        <v>6</v>
      </c>
      <c r="N31" s="100"/>
      <c r="O31" s="44"/>
      <c r="P31" s="4"/>
      <c r="Q31" s="4"/>
      <c r="R31" s="4"/>
      <c r="S31" s="4"/>
      <c r="T31" s="4"/>
      <c r="U31" s="4"/>
    </row>
    <row r="32" spans="1:21" s="1" customFormat="1" ht="10.199999999999999" x14ac:dyDescent="0.2">
      <c r="A32" s="4"/>
      <c r="B32" s="4"/>
      <c r="C32" s="4"/>
      <c r="D32" s="4"/>
      <c r="E32" s="42" t="str">
        <f>E29</f>
        <v>оборот торгов в день</v>
      </c>
      <c r="F32" s="4"/>
      <c r="G32" s="4"/>
      <c r="H32" s="42" t="str">
        <f>списки!$H$15</f>
        <v>пассивные</v>
      </c>
      <c r="I32" s="4"/>
      <c r="J32" s="4"/>
      <c r="K32" s="31" t="str">
        <f>IF($E32="","",INDEX(kpi!$H:$H,SUMIFS(kpi!$B:$B,kpi!$E:$E,$E32)))</f>
        <v>долл.</v>
      </c>
      <c r="L32" s="4"/>
      <c r="M32" s="43" t="s">
        <v>6</v>
      </c>
      <c r="N32" s="100"/>
      <c r="O32" s="44"/>
      <c r="P32" s="4"/>
      <c r="Q32" s="4"/>
      <c r="R32" s="4"/>
      <c r="S32" s="4"/>
      <c r="T32" s="4"/>
      <c r="U32" s="4"/>
    </row>
    <row r="33" spans="1:21" s="1" customFormat="1" ht="10.199999999999999" x14ac:dyDescent="0.2">
      <c r="A33" s="4"/>
      <c r="B33" s="4"/>
      <c r="C33" s="4"/>
      <c r="D33" s="4"/>
      <c r="E33" s="42" t="str">
        <f>E29</f>
        <v>оборот торгов в день</v>
      </c>
      <c r="F33" s="4"/>
      <c r="G33" s="4"/>
      <c r="H33" s="42" t="str">
        <f>списки!$H$16</f>
        <v>рекламодатели</v>
      </c>
      <c r="I33" s="4"/>
      <c r="J33" s="4"/>
      <c r="K33" s="31" t="str">
        <f>IF($E33="","",INDEX(kpi!$H:$H,SUMIFS(kpi!$B:$B,kpi!$E:$E,$E33)))</f>
        <v>долл.</v>
      </c>
      <c r="L33" s="4"/>
      <c r="M33" s="43" t="s">
        <v>6</v>
      </c>
      <c r="N33" s="100"/>
      <c r="O33" s="44"/>
      <c r="P33" s="4"/>
      <c r="Q33" s="4"/>
      <c r="R33" s="4"/>
      <c r="S33" s="4"/>
      <c r="T33" s="4"/>
      <c r="U33" s="4"/>
    </row>
    <row r="34" spans="1:21" s="1" customFormat="1" ht="10.199999999999999" x14ac:dyDescent="0.2">
      <c r="A34" s="4"/>
      <c r="B34" s="4"/>
      <c r="C34" s="4"/>
      <c r="D34" s="4"/>
      <c r="E34" s="42" t="str">
        <f>E29</f>
        <v>оборот торгов в день</v>
      </c>
      <c r="F34" s="4"/>
      <c r="G34" s="4"/>
      <c r="H34" s="42" t="str">
        <f>списки!$H$17</f>
        <v>клиенты типа 5</v>
      </c>
      <c r="I34" s="4"/>
      <c r="J34" s="4"/>
      <c r="K34" s="31" t="str">
        <f>IF($E34="","",INDEX(kpi!$H:$H,SUMIFS(kpi!$B:$B,kpi!$E:$E,$E34)))</f>
        <v>долл.</v>
      </c>
      <c r="L34" s="4"/>
      <c r="M34" s="43" t="s">
        <v>6</v>
      </c>
      <c r="N34" s="100"/>
      <c r="O34" s="44"/>
      <c r="P34" s="4"/>
      <c r="Q34" s="4"/>
      <c r="R34" s="4"/>
      <c r="S34" s="4"/>
      <c r="T34" s="4"/>
      <c r="U34" s="4"/>
    </row>
    <row r="35" spans="1:21" s="1" customFormat="1" ht="10.199999999999999" x14ac:dyDescent="0.2">
      <c r="A35" s="4"/>
      <c r="B35" s="4"/>
      <c r="C35" s="4"/>
      <c r="D35" s="4"/>
      <c r="E35" s="42" t="str">
        <f>E29</f>
        <v>оборот торгов в день</v>
      </c>
      <c r="F35" s="4"/>
      <c r="G35" s="4"/>
      <c r="H35" s="42" t="str">
        <f>списки!$H$18</f>
        <v>клиенты типа 6</v>
      </c>
      <c r="I35" s="4"/>
      <c r="J35" s="4"/>
      <c r="K35" s="31" t="str">
        <f>IF($E35="","",INDEX(kpi!$H:$H,SUMIFS(kpi!$B:$B,kpi!$E:$E,$E35)))</f>
        <v>долл.</v>
      </c>
      <c r="L35" s="4"/>
      <c r="M35" s="43" t="s">
        <v>6</v>
      </c>
      <c r="N35" s="100"/>
      <c r="O35" s="44"/>
      <c r="P35" s="4"/>
      <c r="Q35" s="4"/>
      <c r="R35" s="4"/>
      <c r="S35" s="4"/>
      <c r="T35" s="4"/>
      <c r="U35" s="4"/>
    </row>
    <row r="36" spans="1:21" s="1" customFormat="1" ht="10.199999999999999" x14ac:dyDescent="0.2">
      <c r="A36" s="4"/>
      <c r="B36" s="4"/>
      <c r="C36" s="4"/>
      <c r="D36" s="4"/>
      <c r="E36" s="42" t="str">
        <f>E29</f>
        <v>оборот торгов в день</v>
      </c>
      <c r="F36" s="4"/>
      <c r="G36" s="4"/>
      <c r="H36" s="42" t="str">
        <f>списки!$H$19</f>
        <v>клиенты типа 7</v>
      </c>
      <c r="I36" s="4"/>
      <c r="J36" s="4"/>
      <c r="K36" s="31" t="str">
        <f>IF($E36="","",INDEX(kpi!$H:$H,SUMIFS(kpi!$B:$B,kpi!$E:$E,$E36)))</f>
        <v>долл.</v>
      </c>
      <c r="L36" s="4"/>
      <c r="M36" s="43" t="s">
        <v>6</v>
      </c>
      <c r="N36" s="100"/>
      <c r="O36" s="44"/>
      <c r="P36" s="4"/>
      <c r="Q36" s="4"/>
      <c r="R36" s="4"/>
      <c r="S36" s="4"/>
      <c r="T36" s="4"/>
      <c r="U36" s="4"/>
    </row>
    <row r="37" spans="1:21" s="1" customFormat="1" ht="10.199999999999999" x14ac:dyDescent="0.2">
      <c r="A37" s="4"/>
      <c r="B37" s="4"/>
      <c r="C37" s="4"/>
      <c r="D37" s="4"/>
      <c r="E37" s="42" t="str">
        <f>E29</f>
        <v>оборот торгов в день</v>
      </c>
      <c r="F37" s="4"/>
      <c r="G37" s="4"/>
      <c r="H37" s="42" t="str">
        <f>списки!$H$20</f>
        <v>клиенты типа 8</v>
      </c>
      <c r="I37" s="4"/>
      <c r="J37" s="4"/>
      <c r="K37" s="31" t="str">
        <f>IF($E37="","",INDEX(kpi!$H:$H,SUMIFS(kpi!$B:$B,kpi!$E:$E,$E37)))</f>
        <v>долл.</v>
      </c>
      <c r="L37" s="4"/>
      <c r="M37" s="43" t="s">
        <v>6</v>
      </c>
      <c r="N37" s="100"/>
      <c r="O37" s="44"/>
      <c r="P37" s="4"/>
      <c r="Q37" s="4"/>
      <c r="R37" s="4"/>
      <c r="S37" s="4"/>
      <c r="T37" s="4"/>
      <c r="U37" s="4"/>
    </row>
    <row r="38" spans="1:21" s="1" customFormat="1" ht="10.199999999999999" x14ac:dyDescent="0.2">
      <c r="A38" s="4"/>
      <c r="B38" s="4"/>
      <c r="C38" s="4"/>
      <c r="D38" s="4"/>
      <c r="E38" s="42" t="str">
        <f>E29</f>
        <v>оборот торгов в день</v>
      </c>
      <c r="F38" s="4"/>
      <c r="G38" s="4"/>
      <c r="H38" s="42" t="str">
        <f>списки!$H$21</f>
        <v>клиенты типа 9</v>
      </c>
      <c r="I38" s="4"/>
      <c r="J38" s="4"/>
      <c r="K38" s="31" t="str">
        <f>IF($E38="","",INDEX(kpi!$H:$H,SUMIFS(kpi!$B:$B,kpi!$E:$E,$E38)))</f>
        <v>долл.</v>
      </c>
      <c r="L38" s="4"/>
      <c r="M38" s="43" t="s">
        <v>6</v>
      </c>
      <c r="N38" s="100"/>
      <c r="O38" s="44"/>
      <c r="P38" s="4"/>
      <c r="Q38" s="4"/>
      <c r="R38" s="4"/>
      <c r="S38" s="4"/>
      <c r="T38" s="4"/>
      <c r="U38" s="4"/>
    </row>
    <row r="39" spans="1:21" s="1" customFormat="1" ht="10.199999999999999" x14ac:dyDescent="0.2">
      <c r="A39" s="4"/>
      <c r="B39" s="4"/>
      <c r="C39" s="4"/>
      <c r="D39" s="4"/>
      <c r="E39" s="42" t="str">
        <f>E29</f>
        <v>оборот торгов в день</v>
      </c>
      <c r="F39" s="4"/>
      <c r="G39" s="4"/>
      <c r="H39" s="42" t="str">
        <f>списки!$H$22</f>
        <v>клиенты типа 10</v>
      </c>
      <c r="I39" s="4"/>
      <c r="J39" s="4"/>
      <c r="K39" s="31" t="str">
        <f>IF($E39="","",INDEX(kpi!$H:$H,SUMIFS(kpi!$B:$B,kpi!$E:$E,$E39)))</f>
        <v>долл.</v>
      </c>
      <c r="L39" s="4"/>
      <c r="M39" s="43" t="s">
        <v>6</v>
      </c>
      <c r="N39" s="100"/>
      <c r="O39" s="44"/>
      <c r="P39" s="4"/>
      <c r="Q39" s="4"/>
      <c r="R39" s="4"/>
      <c r="S39" s="4"/>
      <c r="T39" s="4"/>
      <c r="U39" s="4"/>
    </row>
    <row r="40" spans="1:21" ht="7.0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31"/>
      <c r="L40" s="6"/>
      <c r="M40" s="13"/>
      <c r="N40" s="6"/>
      <c r="O40" s="20"/>
      <c r="P40" s="6"/>
      <c r="Q40" s="6"/>
      <c r="R40" s="6"/>
      <c r="S40" s="6"/>
      <c r="T40" s="6"/>
      <c r="U40" s="6"/>
    </row>
    <row r="41" spans="1:21" x14ac:dyDescent="0.25">
      <c r="A41" s="6"/>
      <c r="B41" s="6"/>
      <c r="C41" s="6"/>
      <c r="D41" s="6"/>
      <c r="E41" s="30" t="str">
        <f>kpi!$E$20</f>
        <v>кол-во переводов валюты 1ого пользователя в день</v>
      </c>
      <c r="F41" s="10"/>
      <c r="G41" s="10"/>
      <c r="H41" s="10"/>
      <c r="I41" s="10"/>
      <c r="J41" s="10"/>
      <c r="K41" s="32" t="str">
        <f>IF($E41="","",INDEX(kpi!$H:$H,SUMIFS(kpi!$B:$B,kpi!$E:$E,$E41)))</f>
        <v>кол-во</v>
      </c>
      <c r="L41" s="6"/>
      <c r="M41" s="13"/>
      <c r="N41" s="6"/>
      <c r="O41" s="20"/>
      <c r="P41" s="6"/>
      <c r="Q41" s="6"/>
      <c r="R41" s="6"/>
      <c r="S41" s="6"/>
      <c r="T41" s="6"/>
      <c r="U41" s="6"/>
    </row>
    <row r="42" spans="1:21" s="1" customFormat="1" ht="10.199999999999999" x14ac:dyDescent="0.2">
      <c r="A42" s="4"/>
      <c r="B42" s="4"/>
      <c r="C42" s="4"/>
      <c r="D42" s="4"/>
      <c r="E42" s="42" t="str">
        <f>E41</f>
        <v>кол-во переводов валюты 1ого пользователя в день</v>
      </c>
      <c r="F42" s="4"/>
      <c r="G42" s="4"/>
      <c r="H42" s="42" t="str">
        <f>списки!$H$13</f>
        <v>активные без тарифа</v>
      </c>
      <c r="I42" s="4"/>
      <c r="J42" s="4"/>
      <c r="K42" s="31" t="str">
        <f>IF($E42="","",INDEX(kpi!$H:$H,SUMIFS(kpi!$B:$B,kpi!$E:$E,$E42)))</f>
        <v>кол-во</v>
      </c>
      <c r="L42" s="4"/>
      <c r="M42" s="43" t="s">
        <v>6</v>
      </c>
      <c r="N42" s="100"/>
      <c r="O42" s="4"/>
      <c r="P42" s="4"/>
      <c r="Q42" s="4"/>
      <c r="R42" s="4"/>
      <c r="S42" s="4"/>
      <c r="T42" s="4"/>
      <c r="U42" s="4"/>
    </row>
    <row r="43" spans="1:21" s="1" customFormat="1" ht="10.199999999999999" x14ac:dyDescent="0.2">
      <c r="A43" s="4"/>
      <c r="B43" s="4"/>
      <c r="C43" s="4"/>
      <c r="D43" s="4"/>
      <c r="E43" s="42" t="str">
        <f>E41</f>
        <v>кол-во переводов валюты 1ого пользователя в день</v>
      </c>
      <c r="F43" s="4"/>
      <c r="G43" s="4"/>
      <c r="H43" s="42" t="str">
        <f>списки!$H$14</f>
        <v>активные по тарифу</v>
      </c>
      <c r="I43" s="4"/>
      <c r="J43" s="4"/>
      <c r="K43" s="31" t="str">
        <f>IF($E43="","",INDEX(kpi!$H:$H,SUMIFS(kpi!$B:$B,kpi!$E:$E,$E43)))</f>
        <v>кол-во</v>
      </c>
      <c r="L43" s="4"/>
      <c r="M43" s="43" t="s">
        <v>6</v>
      </c>
      <c r="N43" s="100"/>
      <c r="O43" s="4"/>
      <c r="P43" s="4"/>
      <c r="Q43" s="4"/>
      <c r="R43" s="4"/>
      <c r="S43" s="4"/>
      <c r="T43" s="4"/>
      <c r="U43" s="4"/>
    </row>
    <row r="44" spans="1:21" s="1" customFormat="1" ht="10.199999999999999" x14ac:dyDescent="0.2">
      <c r="A44" s="4"/>
      <c r="B44" s="4"/>
      <c r="C44" s="4"/>
      <c r="D44" s="4"/>
      <c r="E44" s="42" t="str">
        <f>E41</f>
        <v>кол-во переводов валюты 1ого пользователя в день</v>
      </c>
      <c r="F44" s="4"/>
      <c r="G44" s="4"/>
      <c r="H44" s="42" t="str">
        <f>списки!$H$15</f>
        <v>пассивные</v>
      </c>
      <c r="I44" s="4"/>
      <c r="J44" s="4"/>
      <c r="K44" s="31" t="str">
        <f>IF($E44="","",INDEX(kpi!$H:$H,SUMIFS(kpi!$B:$B,kpi!$E:$E,$E44)))</f>
        <v>кол-во</v>
      </c>
      <c r="L44" s="4"/>
      <c r="M44" s="43" t="s">
        <v>6</v>
      </c>
      <c r="N44" s="100"/>
      <c r="O44" s="4"/>
      <c r="P44" s="4"/>
      <c r="Q44" s="4"/>
      <c r="R44" s="4"/>
      <c r="S44" s="4"/>
      <c r="T44" s="4"/>
      <c r="U44" s="4"/>
    </row>
    <row r="45" spans="1:21" s="1" customFormat="1" ht="10.199999999999999" x14ac:dyDescent="0.2">
      <c r="A45" s="4"/>
      <c r="B45" s="4"/>
      <c r="C45" s="4"/>
      <c r="D45" s="4"/>
      <c r="E45" s="42" t="str">
        <f>E41</f>
        <v>кол-во переводов валюты 1ого пользователя в день</v>
      </c>
      <c r="F45" s="4"/>
      <c r="G45" s="4"/>
      <c r="H45" s="42" t="str">
        <f>списки!$H$16</f>
        <v>рекламодатели</v>
      </c>
      <c r="I45" s="4"/>
      <c r="J45" s="4"/>
      <c r="K45" s="31" t="str">
        <f>IF($E45="","",INDEX(kpi!$H:$H,SUMIFS(kpi!$B:$B,kpi!$E:$E,$E45)))</f>
        <v>кол-во</v>
      </c>
      <c r="L45" s="4"/>
      <c r="M45" s="43" t="s">
        <v>6</v>
      </c>
      <c r="N45" s="100"/>
      <c r="O45" s="4"/>
      <c r="P45" s="4"/>
      <c r="Q45" s="4"/>
      <c r="R45" s="4"/>
      <c r="S45" s="4"/>
      <c r="T45" s="4"/>
      <c r="U45" s="4"/>
    </row>
    <row r="46" spans="1:21" s="1" customFormat="1" ht="10.199999999999999" x14ac:dyDescent="0.2">
      <c r="A46" s="4"/>
      <c r="B46" s="4"/>
      <c r="C46" s="4"/>
      <c r="D46" s="4"/>
      <c r="E46" s="42" t="str">
        <f>E41</f>
        <v>кол-во переводов валюты 1ого пользователя в день</v>
      </c>
      <c r="F46" s="4"/>
      <c r="G46" s="4"/>
      <c r="H46" s="42" t="str">
        <f>списки!$H$17</f>
        <v>клиенты типа 5</v>
      </c>
      <c r="I46" s="4"/>
      <c r="J46" s="4"/>
      <c r="K46" s="31" t="str">
        <f>IF($E46="","",INDEX(kpi!$H:$H,SUMIFS(kpi!$B:$B,kpi!$E:$E,$E46)))</f>
        <v>кол-во</v>
      </c>
      <c r="L46" s="4"/>
      <c r="M46" s="43" t="s">
        <v>6</v>
      </c>
      <c r="N46" s="100"/>
      <c r="O46" s="4"/>
      <c r="P46" s="4"/>
      <c r="Q46" s="4"/>
      <c r="R46" s="4"/>
      <c r="S46" s="4"/>
      <c r="T46" s="4"/>
      <c r="U46" s="4"/>
    </row>
    <row r="47" spans="1:21" s="1" customFormat="1" ht="10.199999999999999" x14ac:dyDescent="0.2">
      <c r="A47" s="4"/>
      <c r="B47" s="4"/>
      <c r="C47" s="4"/>
      <c r="D47" s="4"/>
      <c r="E47" s="42" t="str">
        <f>E41</f>
        <v>кол-во переводов валюты 1ого пользователя в день</v>
      </c>
      <c r="F47" s="4"/>
      <c r="G47" s="4"/>
      <c r="H47" s="42" t="str">
        <f>списки!$H$18</f>
        <v>клиенты типа 6</v>
      </c>
      <c r="I47" s="4"/>
      <c r="J47" s="4"/>
      <c r="K47" s="31" t="str">
        <f>IF($E47="","",INDEX(kpi!$H:$H,SUMIFS(kpi!$B:$B,kpi!$E:$E,$E47)))</f>
        <v>кол-во</v>
      </c>
      <c r="L47" s="4"/>
      <c r="M47" s="43" t="s">
        <v>6</v>
      </c>
      <c r="N47" s="100"/>
      <c r="O47" s="4"/>
      <c r="P47" s="4"/>
      <c r="Q47" s="4"/>
      <c r="R47" s="4"/>
      <c r="S47" s="4"/>
      <c r="T47" s="4"/>
      <c r="U47" s="4"/>
    </row>
    <row r="48" spans="1:21" s="1" customFormat="1" ht="10.199999999999999" x14ac:dyDescent="0.2">
      <c r="A48" s="4"/>
      <c r="B48" s="4"/>
      <c r="C48" s="4"/>
      <c r="D48" s="4"/>
      <c r="E48" s="42" t="str">
        <f>E41</f>
        <v>кол-во переводов валюты 1ого пользователя в день</v>
      </c>
      <c r="F48" s="4"/>
      <c r="G48" s="4"/>
      <c r="H48" s="42" t="str">
        <f>списки!$H$19</f>
        <v>клиенты типа 7</v>
      </c>
      <c r="I48" s="4"/>
      <c r="J48" s="4"/>
      <c r="K48" s="31" t="str">
        <f>IF($E48="","",INDEX(kpi!$H:$H,SUMIFS(kpi!$B:$B,kpi!$E:$E,$E48)))</f>
        <v>кол-во</v>
      </c>
      <c r="L48" s="4"/>
      <c r="M48" s="43" t="s">
        <v>6</v>
      </c>
      <c r="N48" s="100"/>
      <c r="O48" s="4"/>
      <c r="P48" s="4"/>
      <c r="Q48" s="4"/>
      <c r="R48" s="4"/>
      <c r="S48" s="4"/>
      <c r="T48" s="4"/>
      <c r="U48" s="4"/>
    </row>
    <row r="49" spans="1:21" s="1" customFormat="1" ht="10.199999999999999" x14ac:dyDescent="0.2">
      <c r="A49" s="4"/>
      <c r="B49" s="4"/>
      <c r="C49" s="4"/>
      <c r="D49" s="4"/>
      <c r="E49" s="42" t="str">
        <f>E41</f>
        <v>кол-во переводов валюты 1ого пользователя в день</v>
      </c>
      <c r="F49" s="4"/>
      <c r="G49" s="4"/>
      <c r="H49" s="42" t="str">
        <f>списки!$H$20</f>
        <v>клиенты типа 8</v>
      </c>
      <c r="I49" s="4"/>
      <c r="J49" s="4"/>
      <c r="K49" s="31" t="str">
        <f>IF($E49="","",INDEX(kpi!$H:$H,SUMIFS(kpi!$B:$B,kpi!$E:$E,$E49)))</f>
        <v>кол-во</v>
      </c>
      <c r="L49" s="4"/>
      <c r="M49" s="43" t="s">
        <v>6</v>
      </c>
      <c r="N49" s="100"/>
      <c r="O49" s="4"/>
      <c r="P49" s="4"/>
      <c r="Q49" s="4"/>
      <c r="R49" s="4"/>
      <c r="S49" s="4"/>
      <c r="T49" s="4"/>
      <c r="U49" s="4"/>
    </row>
    <row r="50" spans="1:21" s="1" customFormat="1" ht="10.199999999999999" x14ac:dyDescent="0.2">
      <c r="A50" s="4"/>
      <c r="B50" s="4"/>
      <c r="C50" s="4"/>
      <c r="D50" s="4"/>
      <c r="E50" s="42" t="str">
        <f>E41</f>
        <v>кол-во переводов валюты 1ого пользователя в день</v>
      </c>
      <c r="F50" s="4"/>
      <c r="G50" s="4"/>
      <c r="H50" s="42" t="str">
        <f>списки!$H$21</f>
        <v>клиенты типа 9</v>
      </c>
      <c r="I50" s="4"/>
      <c r="J50" s="4"/>
      <c r="K50" s="31" t="str">
        <f>IF($E50="","",INDEX(kpi!$H:$H,SUMIFS(kpi!$B:$B,kpi!$E:$E,$E50)))</f>
        <v>кол-во</v>
      </c>
      <c r="L50" s="4"/>
      <c r="M50" s="43" t="s">
        <v>6</v>
      </c>
      <c r="N50" s="100"/>
      <c r="O50" s="4"/>
      <c r="P50" s="4"/>
      <c r="Q50" s="4"/>
      <c r="R50" s="4"/>
      <c r="S50" s="4"/>
      <c r="T50" s="4"/>
      <c r="U50" s="4"/>
    </row>
    <row r="51" spans="1:21" s="1" customFormat="1" ht="10.199999999999999" x14ac:dyDescent="0.2">
      <c r="A51" s="4"/>
      <c r="B51" s="4"/>
      <c r="C51" s="4"/>
      <c r="D51" s="4"/>
      <c r="E51" s="42" t="str">
        <f>E41</f>
        <v>кол-во переводов валюты 1ого пользователя в день</v>
      </c>
      <c r="F51" s="4"/>
      <c r="G51" s="4"/>
      <c r="H51" s="42" t="str">
        <f>списки!$H$22</f>
        <v>клиенты типа 10</v>
      </c>
      <c r="I51" s="4"/>
      <c r="J51" s="4"/>
      <c r="K51" s="31" t="str">
        <f>IF($E51="","",INDEX(kpi!$H:$H,SUMIFS(kpi!$B:$B,kpi!$E:$E,$E51)))</f>
        <v>кол-во</v>
      </c>
      <c r="L51" s="4"/>
      <c r="M51" s="43" t="s">
        <v>6</v>
      </c>
      <c r="N51" s="100"/>
      <c r="O51" s="4"/>
      <c r="P51" s="4"/>
      <c r="Q51" s="4"/>
      <c r="R51" s="4"/>
      <c r="S51" s="4"/>
      <c r="T51" s="4"/>
      <c r="U51" s="4"/>
    </row>
    <row r="52" spans="1:21" ht="7.0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31"/>
      <c r="L52" s="6"/>
      <c r="M52" s="13"/>
      <c r="N52" s="6"/>
      <c r="O52" s="20"/>
      <c r="P52" s="6"/>
      <c r="Q52" s="6"/>
      <c r="R52" s="6"/>
      <c r="S52" s="6"/>
      <c r="T52" s="6"/>
      <c r="U52" s="6"/>
    </row>
    <row r="53" spans="1:21" x14ac:dyDescent="0.25">
      <c r="A53" s="6"/>
      <c r="B53" s="6"/>
      <c r="C53" s="6"/>
      <c r="D53" s="6"/>
      <c r="E53" s="30" t="str">
        <f>kpi!$E$21</f>
        <v>средний чек 1ого перевода валюты</v>
      </c>
      <c r="F53" s="10"/>
      <c r="G53" s="10"/>
      <c r="H53" s="10"/>
      <c r="I53" s="10"/>
      <c r="J53" s="10"/>
      <c r="K53" s="32" t="str">
        <f>IF($E53="","",INDEX(kpi!$H:$H,SUMIFS(kpi!$B:$B,kpi!$E:$E,$E53)))</f>
        <v>долл.</v>
      </c>
      <c r="L53" s="6"/>
      <c r="M53" s="13"/>
      <c r="N53" s="6"/>
      <c r="O53" s="20"/>
      <c r="P53" s="6"/>
      <c r="Q53" s="6"/>
      <c r="R53" s="6"/>
      <c r="S53" s="6"/>
      <c r="T53" s="6"/>
      <c r="U53" s="6"/>
    </row>
    <row r="54" spans="1:21" s="1" customFormat="1" ht="10.199999999999999" x14ac:dyDescent="0.2">
      <c r="A54" s="4"/>
      <c r="B54" s="4"/>
      <c r="C54" s="4"/>
      <c r="D54" s="4"/>
      <c r="E54" s="42" t="str">
        <f>E53</f>
        <v>средний чек 1ого перевода валюты</v>
      </c>
      <c r="F54" s="4"/>
      <c r="G54" s="4"/>
      <c r="H54" s="42" t="str">
        <f>списки!$H$13</f>
        <v>активные без тарифа</v>
      </c>
      <c r="I54" s="4"/>
      <c r="J54" s="4"/>
      <c r="K54" s="31" t="str">
        <f>IF($E54="","",INDEX(kpi!$H:$H,SUMIFS(kpi!$B:$B,kpi!$E:$E,$E54)))</f>
        <v>долл.</v>
      </c>
      <c r="L54" s="4"/>
      <c r="M54" s="43" t="s">
        <v>6</v>
      </c>
      <c r="N54" s="100"/>
      <c r="O54" s="4"/>
      <c r="P54" s="4"/>
      <c r="Q54" s="4"/>
      <c r="R54" s="4"/>
      <c r="S54" s="4"/>
      <c r="T54" s="4"/>
      <c r="U54" s="4"/>
    </row>
    <row r="55" spans="1:21" s="1" customFormat="1" ht="10.199999999999999" x14ac:dyDescent="0.2">
      <c r="A55" s="4"/>
      <c r="B55" s="4"/>
      <c r="C55" s="4"/>
      <c r="D55" s="4"/>
      <c r="E55" s="42" t="str">
        <f>E53</f>
        <v>средний чек 1ого перевода валюты</v>
      </c>
      <c r="F55" s="4"/>
      <c r="G55" s="4"/>
      <c r="H55" s="42" t="str">
        <f>списки!$H$14</f>
        <v>активные по тарифу</v>
      </c>
      <c r="I55" s="4"/>
      <c r="J55" s="4"/>
      <c r="K55" s="31" t="str">
        <f>IF($E55="","",INDEX(kpi!$H:$H,SUMIFS(kpi!$B:$B,kpi!$E:$E,$E55)))</f>
        <v>долл.</v>
      </c>
      <c r="L55" s="4"/>
      <c r="M55" s="43" t="s">
        <v>6</v>
      </c>
      <c r="N55" s="100"/>
      <c r="O55" s="4"/>
      <c r="P55" s="4"/>
      <c r="Q55" s="4"/>
      <c r="R55" s="4"/>
      <c r="S55" s="4"/>
      <c r="T55" s="4"/>
      <c r="U55" s="4"/>
    </row>
    <row r="56" spans="1:21" s="1" customFormat="1" ht="10.199999999999999" x14ac:dyDescent="0.2">
      <c r="A56" s="4"/>
      <c r="B56" s="4"/>
      <c r="C56" s="4"/>
      <c r="D56" s="4"/>
      <c r="E56" s="42" t="str">
        <f>E53</f>
        <v>средний чек 1ого перевода валюты</v>
      </c>
      <c r="F56" s="4"/>
      <c r="G56" s="4"/>
      <c r="H56" s="42" t="str">
        <f>списки!$H$15</f>
        <v>пассивные</v>
      </c>
      <c r="I56" s="4"/>
      <c r="J56" s="4"/>
      <c r="K56" s="31" t="str">
        <f>IF($E56="","",INDEX(kpi!$H:$H,SUMIFS(kpi!$B:$B,kpi!$E:$E,$E56)))</f>
        <v>долл.</v>
      </c>
      <c r="L56" s="4"/>
      <c r="M56" s="43" t="s">
        <v>6</v>
      </c>
      <c r="N56" s="100"/>
      <c r="O56" s="4"/>
      <c r="P56" s="4"/>
      <c r="Q56" s="4"/>
      <c r="R56" s="4"/>
      <c r="S56" s="4"/>
      <c r="T56" s="4"/>
      <c r="U56" s="4"/>
    </row>
    <row r="57" spans="1:21" s="1" customFormat="1" ht="10.199999999999999" x14ac:dyDescent="0.2">
      <c r="A57" s="4"/>
      <c r="B57" s="4"/>
      <c r="C57" s="4"/>
      <c r="D57" s="4"/>
      <c r="E57" s="42" t="str">
        <f>E53</f>
        <v>средний чек 1ого перевода валюты</v>
      </c>
      <c r="F57" s="4"/>
      <c r="G57" s="4"/>
      <c r="H57" s="42" t="str">
        <f>списки!$H$16</f>
        <v>рекламодатели</v>
      </c>
      <c r="I57" s="4"/>
      <c r="J57" s="4"/>
      <c r="K57" s="31" t="str">
        <f>IF($E57="","",INDEX(kpi!$H:$H,SUMIFS(kpi!$B:$B,kpi!$E:$E,$E57)))</f>
        <v>долл.</v>
      </c>
      <c r="L57" s="4"/>
      <c r="M57" s="43" t="s">
        <v>6</v>
      </c>
      <c r="N57" s="100"/>
      <c r="O57" s="4"/>
      <c r="P57" s="4"/>
      <c r="Q57" s="4"/>
      <c r="R57" s="4"/>
      <c r="S57" s="4"/>
      <c r="T57" s="4"/>
      <c r="U57" s="4"/>
    </row>
    <row r="58" spans="1:21" s="1" customFormat="1" ht="10.199999999999999" x14ac:dyDescent="0.2">
      <c r="A58" s="4"/>
      <c r="B58" s="4"/>
      <c r="C58" s="4"/>
      <c r="D58" s="4"/>
      <c r="E58" s="42" t="str">
        <f>E53</f>
        <v>средний чек 1ого перевода валюты</v>
      </c>
      <c r="F58" s="4"/>
      <c r="G58" s="4"/>
      <c r="H58" s="42" t="str">
        <f>списки!$H$17</f>
        <v>клиенты типа 5</v>
      </c>
      <c r="I58" s="4"/>
      <c r="J58" s="4"/>
      <c r="K58" s="31" t="str">
        <f>IF($E58="","",INDEX(kpi!$H:$H,SUMIFS(kpi!$B:$B,kpi!$E:$E,$E58)))</f>
        <v>долл.</v>
      </c>
      <c r="L58" s="4"/>
      <c r="M58" s="43" t="s">
        <v>6</v>
      </c>
      <c r="N58" s="100"/>
      <c r="O58" s="4"/>
      <c r="P58" s="4"/>
      <c r="Q58" s="4"/>
      <c r="R58" s="4"/>
      <c r="S58" s="4"/>
      <c r="T58" s="4"/>
      <c r="U58" s="4"/>
    </row>
    <row r="59" spans="1:21" s="1" customFormat="1" ht="10.199999999999999" x14ac:dyDescent="0.2">
      <c r="A59" s="4"/>
      <c r="B59" s="4"/>
      <c r="C59" s="4"/>
      <c r="D59" s="4"/>
      <c r="E59" s="42" t="str">
        <f>E53</f>
        <v>средний чек 1ого перевода валюты</v>
      </c>
      <c r="F59" s="4"/>
      <c r="G59" s="4"/>
      <c r="H59" s="42" t="str">
        <f>списки!$H$18</f>
        <v>клиенты типа 6</v>
      </c>
      <c r="I59" s="4"/>
      <c r="J59" s="4"/>
      <c r="K59" s="31" t="str">
        <f>IF($E59="","",INDEX(kpi!$H:$H,SUMIFS(kpi!$B:$B,kpi!$E:$E,$E59)))</f>
        <v>долл.</v>
      </c>
      <c r="L59" s="4"/>
      <c r="M59" s="43" t="s">
        <v>6</v>
      </c>
      <c r="N59" s="100"/>
      <c r="O59" s="4"/>
      <c r="P59" s="4"/>
      <c r="Q59" s="4"/>
      <c r="R59" s="4"/>
      <c r="S59" s="4"/>
      <c r="T59" s="4"/>
      <c r="U59" s="4"/>
    </row>
    <row r="60" spans="1:21" s="1" customFormat="1" ht="10.199999999999999" x14ac:dyDescent="0.2">
      <c r="A60" s="4"/>
      <c r="B60" s="4"/>
      <c r="C60" s="4"/>
      <c r="D60" s="4"/>
      <c r="E60" s="42" t="str">
        <f>E53</f>
        <v>средний чек 1ого перевода валюты</v>
      </c>
      <c r="F60" s="4"/>
      <c r="G60" s="4"/>
      <c r="H60" s="42" t="str">
        <f>списки!$H$19</f>
        <v>клиенты типа 7</v>
      </c>
      <c r="I60" s="4"/>
      <c r="J60" s="4"/>
      <c r="K60" s="31" t="str">
        <f>IF($E60="","",INDEX(kpi!$H:$H,SUMIFS(kpi!$B:$B,kpi!$E:$E,$E60)))</f>
        <v>долл.</v>
      </c>
      <c r="L60" s="4"/>
      <c r="M60" s="43" t="s">
        <v>6</v>
      </c>
      <c r="N60" s="100"/>
      <c r="O60" s="4"/>
      <c r="P60" s="4"/>
      <c r="Q60" s="4"/>
      <c r="R60" s="4"/>
      <c r="S60" s="4"/>
      <c r="T60" s="4"/>
      <c r="U60" s="4"/>
    </row>
    <row r="61" spans="1:21" s="1" customFormat="1" ht="10.199999999999999" x14ac:dyDescent="0.2">
      <c r="A61" s="4"/>
      <c r="B61" s="4"/>
      <c r="C61" s="4"/>
      <c r="D61" s="4"/>
      <c r="E61" s="42" t="str">
        <f>E53</f>
        <v>средний чек 1ого перевода валюты</v>
      </c>
      <c r="F61" s="4"/>
      <c r="G61" s="4"/>
      <c r="H61" s="42" t="str">
        <f>списки!$H$20</f>
        <v>клиенты типа 8</v>
      </c>
      <c r="I61" s="4"/>
      <c r="J61" s="4"/>
      <c r="K61" s="31" t="str">
        <f>IF($E61="","",INDEX(kpi!$H:$H,SUMIFS(kpi!$B:$B,kpi!$E:$E,$E61)))</f>
        <v>долл.</v>
      </c>
      <c r="L61" s="4"/>
      <c r="M61" s="43" t="s">
        <v>6</v>
      </c>
      <c r="N61" s="100"/>
      <c r="O61" s="4"/>
      <c r="P61" s="4"/>
      <c r="Q61" s="4"/>
      <c r="R61" s="4"/>
      <c r="S61" s="4"/>
      <c r="T61" s="4"/>
      <c r="U61" s="4"/>
    </row>
    <row r="62" spans="1:21" s="1" customFormat="1" ht="10.199999999999999" x14ac:dyDescent="0.2">
      <c r="A62" s="4"/>
      <c r="B62" s="4"/>
      <c r="C62" s="4"/>
      <c r="D62" s="4"/>
      <c r="E62" s="42" t="str">
        <f>E53</f>
        <v>средний чек 1ого перевода валюты</v>
      </c>
      <c r="F62" s="4"/>
      <c r="G62" s="4"/>
      <c r="H62" s="42" t="str">
        <f>списки!$H$21</f>
        <v>клиенты типа 9</v>
      </c>
      <c r="I62" s="4"/>
      <c r="J62" s="4"/>
      <c r="K62" s="31" t="str">
        <f>IF($E62="","",INDEX(kpi!$H:$H,SUMIFS(kpi!$B:$B,kpi!$E:$E,$E62)))</f>
        <v>долл.</v>
      </c>
      <c r="L62" s="4"/>
      <c r="M62" s="43" t="s">
        <v>6</v>
      </c>
      <c r="N62" s="100"/>
      <c r="O62" s="4"/>
      <c r="P62" s="4"/>
      <c r="Q62" s="4"/>
      <c r="R62" s="4"/>
      <c r="S62" s="4"/>
      <c r="T62" s="4"/>
      <c r="U62" s="4"/>
    </row>
    <row r="63" spans="1:21" s="1" customFormat="1" ht="10.199999999999999" x14ac:dyDescent="0.2">
      <c r="A63" s="4"/>
      <c r="B63" s="4"/>
      <c r="C63" s="4"/>
      <c r="D63" s="4"/>
      <c r="E63" s="42" t="str">
        <f>E53</f>
        <v>средний чек 1ого перевода валюты</v>
      </c>
      <c r="F63" s="4"/>
      <c r="G63" s="4"/>
      <c r="H63" s="42" t="str">
        <f>списки!$H$22</f>
        <v>клиенты типа 10</v>
      </c>
      <c r="I63" s="4"/>
      <c r="J63" s="4"/>
      <c r="K63" s="31" t="str">
        <f>IF($E63="","",INDEX(kpi!$H:$H,SUMIFS(kpi!$B:$B,kpi!$E:$E,$E63)))</f>
        <v>долл.</v>
      </c>
      <c r="L63" s="4"/>
      <c r="M63" s="43" t="s">
        <v>6</v>
      </c>
      <c r="N63" s="100"/>
      <c r="O63" s="4"/>
      <c r="P63" s="4"/>
      <c r="Q63" s="4"/>
      <c r="R63" s="4"/>
      <c r="S63" s="4"/>
      <c r="T63" s="4"/>
      <c r="U63" s="4"/>
    </row>
    <row r="64" spans="1:21" ht="7.0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31"/>
      <c r="L64" s="6"/>
      <c r="M64" s="13"/>
      <c r="N64" s="6"/>
      <c r="O64" s="20"/>
      <c r="P64" s="6"/>
      <c r="Q64" s="6"/>
      <c r="R64" s="6"/>
      <c r="S64" s="6"/>
      <c r="T64" s="6"/>
      <c r="U64" s="6"/>
    </row>
    <row r="65" spans="1:21" x14ac:dyDescent="0.25">
      <c r="A65" s="6"/>
      <c r="B65" s="6"/>
      <c r="C65" s="6"/>
      <c r="D65" s="6"/>
      <c r="E65" s="30" t="str">
        <f>kpi!$E$22</f>
        <v>%-нт пользователей добавляющих валюту в день</v>
      </c>
      <c r="F65" s="10"/>
      <c r="G65" s="10"/>
      <c r="H65" s="10"/>
      <c r="I65" s="10"/>
      <c r="J65" s="10"/>
      <c r="K65" s="32" t="str">
        <f>IF($E65="","",INDEX(kpi!$H:$H,SUMIFS(kpi!$B:$B,kpi!$E:$E,$E65)))</f>
        <v>%</v>
      </c>
      <c r="L65" s="6"/>
      <c r="M65" s="13"/>
      <c r="N65" s="6"/>
      <c r="O65" s="20"/>
      <c r="P65" s="6"/>
      <c r="Q65" s="6"/>
      <c r="R65" s="6"/>
      <c r="S65" s="6"/>
      <c r="T65" s="6"/>
      <c r="U65" s="6"/>
    </row>
    <row r="66" spans="1:21" s="1" customFormat="1" ht="10.199999999999999" x14ac:dyDescent="0.2">
      <c r="A66" s="4"/>
      <c r="B66" s="4"/>
      <c r="C66" s="4"/>
      <c r="D66" s="4"/>
      <c r="E66" s="42" t="str">
        <f>E65</f>
        <v>%-нт пользователей добавляющих валюту в день</v>
      </c>
      <c r="F66" s="4"/>
      <c r="G66" s="4"/>
      <c r="H66" s="42" t="str">
        <f>списки!$H$13</f>
        <v>активные без тарифа</v>
      </c>
      <c r="I66" s="4"/>
      <c r="J66" s="4"/>
      <c r="K66" s="31" t="str">
        <f>IF($E66="","",INDEX(kpi!$H:$H,SUMIFS(kpi!$B:$B,kpi!$E:$E,$E66)))</f>
        <v>%</v>
      </c>
      <c r="L66" s="4"/>
      <c r="M66" s="43" t="s">
        <v>6</v>
      </c>
      <c r="N66" s="99"/>
      <c r="O66" s="4"/>
      <c r="P66" s="4"/>
      <c r="Q66" s="4"/>
      <c r="R66" s="47"/>
      <c r="S66" s="4"/>
      <c r="T66" s="4"/>
      <c r="U66" s="4"/>
    </row>
    <row r="67" spans="1:21" s="1" customFormat="1" ht="10.199999999999999" x14ac:dyDescent="0.2">
      <c r="A67" s="4"/>
      <c r="B67" s="4"/>
      <c r="C67" s="4"/>
      <c r="D67" s="4"/>
      <c r="E67" s="42" t="str">
        <f>E65</f>
        <v>%-нт пользователей добавляющих валюту в день</v>
      </c>
      <c r="F67" s="4"/>
      <c r="G67" s="4"/>
      <c r="H67" s="42" t="str">
        <f>списки!$H$14</f>
        <v>активные по тарифу</v>
      </c>
      <c r="I67" s="4"/>
      <c r="J67" s="4"/>
      <c r="K67" s="31" t="str">
        <f>IF($E67="","",INDEX(kpi!$H:$H,SUMIFS(kpi!$B:$B,kpi!$E:$E,$E67)))</f>
        <v>%</v>
      </c>
      <c r="L67" s="4"/>
      <c r="M67" s="43" t="s">
        <v>6</v>
      </c>
      <c r="N67" s="99"/>
      <c r="O67" s="4"/>
      <c r="P67" s="4"/>
      <c r="Q67" s="4"/>
      <c r="R67" s="47"/>
      <c r="S67" s="4"/>
      <c r="T67" s="4"/>
      <c r="U67" s="4"/>
    </row>
    <row r="68" spans="1:21" s="1" customFormat="1" ht="10.199999999999999" x14ac:dyDescent="0.2">
      <c r="A68" s="4"/>
      <c r="B68" s="4"/>
      <c r="C68" s="4"/>
      <c r="D68" s="4"/>
      <c r="E68" s="42" t="str">
        <f>E65</f>
        <v>%-нт пользователей добавляющих валюту в день</v>
      </c>
      <c r="F68" s="4"/>
      <c r="G68" s="4"/>
      <c r="H68" s="42" t="str">
        <f>списки!$H$15</f>
        <v>пассивные</v>
      </c>
      <c r="I68" s="4"/>
      <c r="J68" s="4"/>
      <c r="K68" s="31" t="str">
        <f>IF($E68="","",INDEX(kpi!$H:$H,SUMIFS(kpi!$B:$B,kpi!$E:$E,$E68)))</f>
        <v>%</v>
      </c>
      <c r="L68" s="4"/>
      <c r="M68" s="43" t="s">
        <v>6</v>
      </c>
      <c r="N68" s="99"/>
      <c r="O68" s="4"/>
      <c r="P68" s="4"/>
      <c r="Q68" s="4"/>
      <c r="R68" s="47"/>
      <c r="S68" s="4"/>
      <c r="T68" s="4"/>
      <c r="U68" s="4"/>
    </row>
    <row r="69" spans="1:21" s="1" customFormat="1" ht="10.199999999999999" x14ac:dyDescent="0.2">
      <c r="A69" s="4"/>
      <c r="B69" s="4"/>
      <c r="C69" s="4"/>
      <c r="D69" s="4"/>
      <c r="E69" s="42" t="str">
        <f>E65</f>
        <v>%-нт пользователей добавляющих валюту в день</v>
      </c>
      <c r="F69" s="4"/>
      <c r="G69" s="4"/>
      <c r="H69" s="42" t="str">
        <f>списки!$H$16</f>
        <v>рекламодатели</v>
      </c>
      <c r="I69" s="4"/>
      <c r="J69" s="4"/>
      <c r="K69" s="31" t="str">
        <f>IF($E69="","",INDEX(kpi!$H:$H,SUMIFS(kpi!$B:$B,kpi!$E:$E,$E69)))</f>
        <v>%</v>
      </c>
      <c r="L69" s="4"/>
      <c r="M69" s="43" t="s">
        <v>6</v>
      </c>
      <c r="N69" s="99"/>
      <c r="O69" s="4"/>
      <c r="P69" s="4"/>
      <c r="Q69" s="4"/>
      <c r="R69" s="47"/>
      <c r="S69" s="4"/>
      <c r="T69" s="4"/>
      <c r="U69" s="4"/>
    </row>
    <row r="70" spans="1:21" s="1" customFormat="1" ht="10.199999999999999" x14ac:dyDescent="0.2">
      <c r="A70" s="4"/>
      <c r="B70" s="4"/>
      <c r="C70" s="4"/>
      <c r="D70" s="4"/>
      <c r="E70" s="42" t="str">
        <f>E65</f>
        <v>%-нт пользователей добавляющих валюту в день</v>
      </c>
      <c r="F70" s="4"/>
      <c r="G70" s="4"/>
      <c r="H70" s="42" t="str">
        <f>списки!$H$17</f>
        <v>клиенты типа 5</v>
      </c>
      <c r="I70" s="4"/>
      <c r="J70" s="4"/>
      <c r="K70" s="31" t="str">
        <f>IF($E70="","",INDEX(kpi!$H:$H,SUMIFS(kpi!$B:$B,kpi!$E:$E,$E70)))</f>
        <v>%</v>
      </c>
      <c r="L70" s="4"/>
      <c r="M70" s="43" t="s">
        <v>6</v>
      </c>
      <c r="N70" s="99"/>
      <c r="O70" s="4"/>
      <c r="P70" s="4"/>
      <c r="Q70" s="4"/>
      <c r="R70" s="47"/>
      <c r="S70" s="4"/>
      <c r="T70" s="4"/>
      <c r="U70" s="4"/>
    </row>
    <row r="71" spans="1:21" s="1" customFormat="1" ht="10.199999999999999" x14ac:dyDescent="0.2">
      <c r="A71" s="4"/>
      <c r="B71" s="4"/>
      <c r="C71" s="4"/>
      <c r="D71" s="4"/>
      <c r="E71" s="42" t="str">
        <f>E65</f>
        <v>%-нт пользователей добавляющих валюту в день</v>
      </c>
      <c r="F71" s="4"/>
      <c r="G71" s="4"/>
      <c r="H71" s="42" t="str">
        <f>списки!$H$18</f>
        <v>клиенты типа 6</v>
      </c>
      <c r="I71" s="4"/>
      <c r="J71" s="4"/>
      <c r="K71" s="31" t="str">
        <f>IF($E71="","",INDEX(kpi!$H:$H,SUMIFS(kpi!$B:$B,kpi!$E:$E,$E71)))</f>
        <v>%</v>
      </c>
      <c r="L71" s="4"/>
      <c r="M71" s="43" t="s">
        <v>6</v>
      </c>
      <c r="N71" s="99"/>
      <c r="O71" s="4"/>
      <c r="P71" s="4"/>
      <c r="Q71" s="4"/>
      <c r="R71" s="47"/>
      <c r="S71" s="4"/>
      <c r="T71" s="4"/>
      <c r="U71" s="4"/>
    </row>
    <row r="72" spans="1:21" s="1" customFormat="1" ht="10.199999999999999" x14ac:dyDescent="0.2">
      <c r="A72" s="4"/>
      <c r="B72" s="4"/>
      <c r="C72" s="4"/>
      <c r="D72" s="4"/>
      <c r="E72" s="42" t="str">
        <f>E65</f>
        <v>%-нт пользователей добавляющих валюту в день</v>
      </c>
      <c r="F72" s="4"/>
      <c r="G72" s="4"/>
      <c r="H72" s="42" t="str">
        <f>списки!$H$19</f>
        <v>клиенты типа 7</v>
      </c>
      <c r="I72" s="4"/>
      <c r="J72" s="4"/>
      <c r="K72" s="31" t="str">
        <f>IF($E72="","",INDEX(kpi!$H:$H,SUMIFS(kpi!$B:$B,kpi!$E:$E,$E72)))</f>
        <v>%</v>
      </c>
      <c r="L72" s="4"/>
      <c r="M72" s="43" t="s">
        <v>6</v>
      </c>
      <c r="N72" s="99"/>
      <c r="O72" s="4"/>
      <c r="P72" s="4"/>
      <c r="Q72" s="4"/>
      <c r="R72" s="47"/>
      <c r="S72" s="4"/>
      <c r="T72" s="4"/>
      <c r="U72" s="4"/>
    </row>
    <row r="73" spans="1:21" s="1" customFormat="1" ht="10.199999999999999" x14ac:dyDescent="0.2">
      <c r="A73" s="4"/>
      <c r="B73" s="4"/>
      <c r="C73" s="4"/>
      <c r="D73" s="4"/>
      <c r="E73" s="42" t="str">
        <f>E65</f>
        <v>%-нт пользователей добавляющих валюту в день</v>
      </c>
      <c r="F73" s="4"/>
      <c r="G73" s="4"/>
      <c r="H73" s="42" t="str">
        <f>списки!$H$20</f>
        <v>клиенты типа 8</v>
      </c>
      <c r="I73" s="4"/>
      <c r="J73" s="4"/>
      <c r="K73" s="31" t="str">
        <f>IF($E73="","",INDEX(kpi!$H:$H,SUMIFS(kpi!$B:$B,kpi!$E:$E,$E73)))</f>
        <v>%</v>
      </c>
      <c r="L73" s="4"/>
      <c r="M73" s="43" t="s">
        <v>6</v>
      </c>
      <c r="N73" s="99"/>
      <c r="O73" s="4"/>
      <c r="P73" s="4"/>
      <c r="Q73" s="4"/>
      <c r="R73" s="47"/>
      <c r="S73" s="4"/>
      <c r="T73" s="4"/>
      <c r="U73" s="4"/>
    </row>
    <row r="74" spans="1:21" s="1" customFormat="1" ht="10.199999999999999" x14ac:dyDescent="0.2">
      <c r="A74" s="4"/>
      <c r="B74" s="4"/>
      <c r="C74" s="4"/>
      <c r="D74" s="4"/>
      <c r="E74" s="42" t="str">
        <f>E65</f>
        <v>%-нт пользователей добавляющих валюту в день</v>
      </c>
      <c r="F74" s="4"/>
      <c r="G74" s="4"/>
      <c r="H74" s="42" t="str">
        <f>списки!$H$21</f>
        <v>клиенты типа 9</v>
      </c>
      <c r="I74" s="4"/>
      <c r="J74" s="4"/>
      <c r="K74" s="31" t="str">
        <f>IF($E74="","",INDEX(kpi!$H:$H,SUMIFS(kpi!$B:$B,kpi!$E:$E,$E74)))</f>
        <v>%</v>
      </c>
      <c r="L74" s="4"/>
      <c r="M74" s="43" t="s">
        <v>6</v>
      </c>
      <c r="N74" s="99"/>
      <c r="O74" s="4"/>
      <c r="P74" s="4"/>
      <c r="Q74" s="4"/>
      <c r="R74" s="47"/>
      <c r="S74" s="4"/>
      <c r="T74" s="4"/>
      <c r="U74" s="4"/>
    </row>
    <row r="75" spans="1:21" s="1" customFormat="1" ht="10.199999999999999" x14ac:dyDescent="0.2">
      <c r="A75" s="4"/>
      <c r="B75" s="4"/>
      <c r="C75" s="4"/>
      <c r="D75" s="4"/>
      <c r="E75" s="42" t="str">
        <f>E65</f>
        <v>%-нт пользователей добавляющих валюту в день</v>
      </c>
      <c r="F75" s="4"/>
      <c r="G75" s="4"/>
      <c r="H75" s="42" t="str">
        <f>списки!$H$22</f>
        <v>клиенты типа 10</v>
      </c>
      <c r="I75" s="4"/>
      <c r="J75" s="4"/>
      <c r="K75" s="31" t="str">
        <f>IF($E75="","",INDEX(kpi!$H:$H,SUMIFS(kpi!$B:$B,kpi!$E:$E,$E75)))</f>
        <v>%</v>
      </c>
      <c r="L75" s="4"/>
      <c r="M75" s="43" t="s">
        <v>6</v>
      </c>
      <c r="N75" s="99"/>
      <c r="O75" s="4"/>
      <c r="P75" s="4"/>
      <c r="Q75" s="4"/>
      <c r="R75" s="47"/>
      <c r="S75" s="4"/>
      <c r="T75" s="4"/>
      <c r="U75" s="4"/>
    </row>
    <row r="76" spans="1:21" ht="7.0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31"/>
      <c r="L76" s="6"/>
      <c r="M76" s="13"/>
      <c r="N76" s="6"/>
      <c r="O76" s="20"/>
      <c r="P76" s="6"/>
      <c r="Q76" s="6"/>
      <c r="R76" s="6"/>
      <c r="S76" s="6"/>
      <c r="T76" s="6"/>
      <c r="U76" s="6"/>
    </row>
    <row r="77" spans="1:21" x14ac:dyDescent="0.25">
      <c r="A77" s="6"/>
      <c r="B77" s="6"/>
      <c r="C77" s="6"/>
      <c r="D77" s="6"/>
      <c r="E77" s="30" t="str">
        <f>kpi!$E$23</f>
        <v>средний чек 1ого добавления валюты</v>
      </c>
      <c r="F77" s="10"/>
      <c r="G77" s="10"/>
      <c r="H77" s="10"/>
      <c r="I77" s="10"/>
      <c r="J77" s="10"/>
      <c r="K77" s="32" t="str">
        <f>IF($E77="","",INDEX(kpi!$H:$H,SUMIFS(kpi!$B:$B,kpi!$E:$E,$E77)))</f>
        <v>долл.</v>
      </c>
      <c r="L77" s="6"/>
      <c r="M77" s="13"/>
      <c r="N77" s="6"/>
      <c r="O77" s="20"/>
      <c r="P77" s="6"/>
      <c r="Q77" s="6"/>
      <c r="R77" s="6"/>
      <c r="S77" s="6"/>
      <c r="T77" s="6"/>
      <c r="U77" s="6"/>
    </row>
    <row r="78" spans="1:21" s="1" customFormat="1" ht="10.199999999999999" x14ac:dyDescent="0.2">
      <c r="A78" s="4"/>
      <c r="B78" s="4"/>
      <c r="C78" s="4"/>
      <c r="D78" s="4"/>
      <c r="E78" s="42" t="str">
        <f>E77</f>
        <v>средний чек 1ого добавления валюты</v>
      </c>
      <c r="F78" s="4"/>
      <c r="G78" s="4"/>
      <c r="H78" s="42" t="str">
        <f>списки!$H$13</f>
        <v>активные без тарифа</v>
      </c>
      <c r="I78" s="4"/>
      <c r="J78" s="4"/>
      <c r="K78" s="31" t="str">
        <f>IF($E78="","",INDEX(kpi!$H:$H,SUMIFS(kpi!$B:$B,kpi!$E:$E,$E78)))</f>
        <v>долл.</v>
      </c>
      <c r="L78" s="4"/>
      <c r="M78" s="43" t="s">
        <v>6</v>
      </c>
      <c r="N78" s="100"/>
      <c r="O78" s="4"/>
      <c r="P78" s="4"/>
      <c r="Q78" s="4"/>
      <c r="R78" s="47"/>
      <c r="S78" s="4"/>
      <c r="T78" s="4"/>
      <c r="U78" s="4"/>
    </row>
    <row r="79" spans="1:21" s="1" customFormat="1" ht="10.199999999999999" x14ac:dyDescent="0.2">
      <c r="A79" s="4"/>
      <c r="B79" s="4"/>
      <c r="C79" s="4"/>
      <c r="D79" s="4"/>
      <c r="E79" s="42" t="str">
        <f>E77</f>
        <v>средний чек 1ого добавления валюты</v>
      </c>
      <c r="F79" s="4"/>
      <c r="G79" s="4"/>
      <c r="H79" s="42" t="str">
        <f>списки!$H$14</f>
        <v>активные по тарифу</v>
      </c>
      <c r="I79" s="4"/>
      <c r="J79" s="4"/>
      <c r="K79" s="31" t="str">
        <f>IF($E79="","",INDEX(kpi!$H:$H,SUMIFS(kpi!$B:$B,kpi!$E:$E,$E79)))</f>
        <v>долл.</v>
      </c>
      <c r="L79" s="4"/>
      <c r="M79" s="43" t="s">
        <v>6</v>
      </c>
      <c r="N79" s="100"/>
      <c r="O79" s="4"/>
      <c r="P79" s="4"/>
      <c r="Q79" s="4"/>
      <c r="R79" s="47"/>
      <c r="S79" s="4"/>
      <c r="T79" s="4"/>
      <c r="U79" s="4"/>
    </row>
    <row r="80" spans="1:21" s="1" customFormat="1" ht="10.199999999999999" x14ac:dyDescent="0.2">
      <c r="A80" s="4"/>
      <c r="B80" s="4"/>
      <c r="C80" s="4"/>
      <c r="D80" s="4"/>
      <c r="E80" s="42" t="str">
        <f>E77</f>
        <v>средний чек 1ого добавления валюты</v>
      </c>
      <c r="F80" s="4"/>
      <c r="G80" s="4"/>
      <c r="H80" s="42" t="str">
        <f>списки!$H$15</f>
        <v>пассивные</v>
      </c>
      <c r="I80" s="4"/>
      <c r="J80" s="4"/>
      <c r="K80" s="31" t="str">
        <f>IF($E80="","",INDEX(kpi!$H:$H,SUMIFS(kpi!$B:$B,kpi!$E:$E,$E80)))</f>
        <v>долл.</v>
      </c>
      <c r="L80" s="4"/>
      <c r="M80" s="43" t="s">
        <v>6</v>
      </c>
      <c r="N80" s="100"/>
      <c r="O80" s="4"/>
      <c r="P80" s="4"/>
      <c r="Q80" s="4"/>
      <c r="R80" s="47"/>
      <c r="S80" s="4"/>
      <c r="T80" s="4"/>
      <c r="U80" s="4"/>
    </row>
    <row r="81" spans="1:21" s="1" customFormat="1" ht="10.199999999999999" x14ac:dyDescent="0.2">
      <c r="A81" s="4"/>
      <c r="B81" s="4"/>
      <c r="C81" s="4"/>
      <c r="D81" s="4"/>
      <c r="E81" s="42" t="str">
        <f>E77</f>
        <v>средний чек 1ого добавления валюты</v>
      </c>
      <c r="F81" s="4"/>
      <c r="G81" s="4"/>
      <c r="H81" s="42" t="str">
        <f>списки!$H$16</f>
        <v>рекламодатели</v>
      </c>
      <c r="I81" s="4"/>
      <c r="J81" s="4"/>
      <c r="K81" s="31" t="str">
        <f>IF($E81="","",INDEX(kpi!$H:$H,SUMIFS(kpi!$B:$B,kpi!$E:$E,$E81)))</f>
        <v>долл.</v>
      </c>
      <c r="L81" s="4"/>
      <c r="M81" s="43" t="s">
        <v>6</v>
      </c>
      <c r="N81" s="100"/>
      <c r="O81" s="4"/>
      <c r="P81" s="4"/>
      <c r="Q81" s="4"/>
      <c r="R81" s="47"/>
      <c r="S81" s="4"/>
      <c r="T81" s="4"/>
      <c r="U81" s="4"/>
    </row>
    <row r="82" spans="1:21" s="1" customFormat="1" ht="10.199999999999999" x14ac:dyDescent="0.2">
      <c r="A82" s="4"/>
      <c r="B82" s="4"/>
      <c r="C82" s="4"/>
      <c r="D82" s="4"/>
      <c r="E82" s="42" t="str">
        <f>E77</f>
        <v>средний чек 1ого добавления валюты</v>
      </c>
      <c r="F82" s="4"/>
      <c r="G82" s="4"/>
      <c r="H82" s="42" t="str">
        <f>списки!$H$17</f>
        <v>клиенты типа 5</v>
      </c>
      <c r="I82" s="4"/>
      <c r="J82" s="4"/>
      <c r="K82" s="31" t="str">
        <f>IF($E82="","",INDEX(kpi!$H:$H,SUMIFS(kpi!$B:$B,kpi!$E:$E,$E82)))</f>
        <v>долл.</v>
      </c>
      <c r="L82" s="4"/>
      <c r="M82" s="43" t="s">
        <v>6</v>
      </c>
      <c r="N82" s="100"/>
      <c r="O82" s="4"/>
      <c r="P82" s="4"/>
      <c r="Q82" s="4"/>
      <c r="R82" s="47"/>
      <c r="S82" s="4"/>
      <c r="T82" s="4"/>
      <c r="U82" s="4"/>
    </row>
    <row r="83" spans="1:21" s="1" customFormat="1" ht="10.199999999999999" x14ac:dyDescent="0.2">
      <c r="A83" s="4"/>
      <c r="B83" s="4"/>
      <c r="C83" s="4"/>
      <c r="D83" s="4"/>
      <c r="E83" s="42" t="str">
        <f>E77</f>
        <v>средний чек 1ого добавления валюты</v>
      </c>
      <c r="F83" s="4"/>
      <c r="G83" s="4"/>
      <c r="H83" s="42" t="str">
        <f>списки!$H$18</f>
        <v>клиенты типа 6</v>
      </c>
      <c r="I83" s="4"/>
      <c r="J83" s="4"/>
      <c r="K83" s="31" t="str">
        <f>IF($E83="","",INDEX(kpi!$H:$H,SUMIFS(kpi!$B:$B,kpi!$E:$E,$E83)))</f>
        <v>долл.</v>
      </c>
      <c r="L83" s="4"/>
      <c r="M83" s="43" t="s">
        <v>6</v>
      </c>
      <c r="N83" s="100"/>
      <c r="O83" s="4"/>
      <c r="P83" s="4"/>
      <c r="Q83" s="4"/>
      <c r="R83" s="47"/>
      <c r="S83" s="4"/>
      <c r="T83" s="4"/>
      <c r="U83" s="4"/>
    </row>
    <row r="84" spans="1:21" s="1" customFormat="1" ht="10.199999999999999" x14ac:dyDescent="0.2">
      <c r="A84" s="4"/>
      <c r="B84" s="4"/>
      <c r="C84" s="4"/>
      <c r="D84" s="4"/>
      <c r="E84" s="42" t="str">
        <f>E77</f>
        <v>средний чек 1ого добавления валюты</v>
      </c>
      <c r="F84" s="4"/>
      <c r="G84" s="4"/>
      <c r="H84" s="42" t="str">
        <f>списки!$H$19</f>
        <v>клиенты типа 7</v>
      </c>
      <c r="I84" s="4"/>
      <c r="J84" s="4"/>
      <c r="K84" s="31" t="str">
        <f>IF($E84="","",INDEX(kpi!$H:$H,SUMIFS(kpi!$B:$B,kpi!$E:$E,$E84)))</f>
        <v>долл.</v>
      </c>
      <c r="L84" s="4"/>
      <c r="M84" s="43" t="s">
        <v>6</v>
      </c>
      <c r="N84" s="100"/>
      <c r="O84" s="4"/>
      <c r="P84" s="4"/>
      <c r="Q84" s="4"/>
      <c r="R84" s="47"/>
      <c r="S84" s="4"/>
      <c r="T84" s="4"/>
      <c r="U84" s="4"/>
    </row>
    <row r="85" spans="1:21" s="1" customFormat="1" ht="10.199999999999999" x14ac:dyDescent="0.2">
      <c r="A85" s="4"/>
      <c r="B85" s="4"/>
      <c r="C85" s="4"/>
      <c r="D85" s="4"/>
      <c r="E85" s="42" t="str">
        <f>E77</f>
        <v>средний чек 1ого добавления валюты</v>
      </c>
      <c r="F85" s="4"/>
      <c r="G85" s="4"/>
      <c r="H85" s="42" t="str">
        <f>списки!$H$20</f>
        <v>клиенты типа 8</v>
      </c>
      <c r="I85" s="4"/>
      <c r="J85" s="4"/>
      <c r="K85" s="31" t="str">
        <f>IF($E85="","",INDEX(kpi!$H:$H,SUMIFS(kpi!$B:$B,kpi!$E:$E,$E85)))</f>
        <v>долл.</v>
      </c>
      <c r="L85" s="4"/>
      <c r="M85" s="43" t="s">
        <v>6</v>
      </c>
      <c r="N85" s="100"/>
      <c r="O85" s="4"/>
      <c r="P85" s="4"/>
      <c r="Q85" s="4"/>
      <c r="R85" s="47"/>
      <c r="S85" s="4"/>
      <c r="T85" s="4"/>
      <c r="U85" s="4"/>
    </row>
    <row r="86" spans="1:21" s="1" customFormat="1" ht="10.199999999999999" x14ac:dyDescent="0.2">
      <c r="A86" s="4"/>
      <c r="B86" s="4"/>
      <c r="C86" s="4"/>
      <c r="D86" s="4"/>
      <c r="E86" s="42" t="str">
        <f>E77</f>
        <v>средний чек 1ого добавления валюты</v>
      </c>
      <c r="F86" s="4"/>
      <c r="G86" s="4"/>
      <c r="H86" s="42" t="str">
        <f>списки!$H$21</f>
        <v>клиенты типа 9</v>
      </c>
      <c r="I86" s="4"/>
      <c r="J86" s="4"/>
      <c r="K86" s="31" t="str">
        <f>IF($E86="","",INDEX(kpi!$H:$H,SUMIFS(kpi!$B:$B,kpi!$E:$E,$E86)))</f>
        <v>долл.</v>
      </c>
      <c r="L86" s="4"/>
      <c r="M86" s="43" t="s">
        <v>6</v>
      </c>
      <c r="N86" s="100"/>
      <c r="O86" s="4"/>
      <c r="P86" s="4"/>
      <c r="Q86" s="4"/>
      <c r="R86" s="47"/>
      <c r="S86" s="4"/>
      <c r="T86" s="4"/>
      <c r="U86" s="4"/>
    </row>
    <row r="87" spans="1:21" s="1" customFormat="1" ht="10.199999999999999" x14ac:dyDescent="0.2">
      <c r="A87" s="4"/>
      <c r="B87" s="4"/>
      <c r="C87" s="4"/>
      <c r="D87" s="4"/>
      <c r="E87" s="42" t="str">
        <f>E77</f>
        <v>средний чек 1ого добавления валюты</v>
      </c>
      <c r="F87" s="4"/>
      <c r="G87" s="4"/>
      <c r="H87" s="42" t="str">
        <f>списки!$H$22</f>
        <v>клиенты типа 10</v>
      </c>
      <c r="I87" s="4"/>
      <c r="J87" s="4"/>
      <c r="K87" s="31" t="str">
        <f>IF($E87="","",INDEX(kpi!$H:$H,SUMIFS(kpi!$B:$B,kpi!$E:$E,$E87)))</f>
        <v>долл.</v>
      </c>
      <c r="L87" s="4"/>
      <c r="M87" s="43" t="s">
        <v>6</v>
      </c>
      <c r="N87" s="100"/>
      <c r="O87" s="4"/>
      <c r="P87" s="4"/>
      <c r="Q87" s="4"/>
      <c r="R87" s="47"/>
      <c r="S87" s="4"/>
      <c r="T87" s="4"/>
      <c r="U87" s="4"/>
    </row>
    <row r="88" spans="1:21" ht="7.0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31"/>
      <c r="L88" s="6"/>
      <c r="M88" s="13"/>
      <c r="N88" s="6"/>
      <c r="O88" s="20"/>
      <c r="P88" s="6"/>
      <c r="Q88" s="6"/>
      <c r="R88" s="6"/>
      <c r="S88" s="6"/>
      <c r="T88" s="6"/>
      <c r="U88" s="6"/>
    </row>
    <row r="89" spans="1:21" ht="7.0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31"/>
      <c r="L89" s="6"/>
      <c r="M89" s="13"/>
      <c r="N89" s="6"/>
      <c r="O89" s="20"/>
      <c r="P89" s="6"/>
      <c r="Q89" s="6"/>
      <c r="R89" s="6"/>
      <c r="S89" s="6"/>
      <c r="T89" s="6"/>
      <c r="U89" s="6"/>
    </row>
    <row r="90" spans="1:2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31"/>
      <c r="L90" s="6"/>
      <c r="M90" s="13"/>
      <c r="N90" s="6"/>
      <c r="O90" s="20"/>
      <c r="P90" s="6"/>
      <c r="Q90" s="6"/>
      <c r="R90" s="6"/>
      <c r="S90" s="6"/>
      <c r="T90" s="6"/>
      <c r="U90" s="6"/>
    </row>
    <row r="91" spans="1:2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31"/>
      <c r="L91" s="6"/>
      <c r="M91" s="13"/>
      <c r="N91" s="6"/>
      <c r="O91" s="20"/>
      <c r="P91" s="6"/>
      <c r="Q91" s="6"/>
      <c r="R91" s="6"/>
      <c r="S91" s="6"/>
      <c r="T91" s="6"/>
      <c r="U91" s="6"/>
    </row>
    <row r="92" spans="1:2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31"/>
      <c r="L92" s="6"/>
      <c r="M92" s="13"/>
      <c r="N92" s="6"/>
      <c r="O92" s="20"/>
      <c r="P92" s="6"/>
      <c r="Q92" s="6"/>
      <c r="R92" s="6"/>
      <c r="S92" s="6"/>
      <c r="T92" s="6"/>
      <c r="U92" s="6"/>
    </row>
    <row r="93" spans="1:2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31"/>
      <c r="L93" s="6"/>
      <c r="M93" s="13"/>
      <c r="N93" s="6"/>
      <c r="O93" s="20"/>
      <c r="P93" s="6"/>
      <c r="Q93" s="6"/>
      <c r="R93" s="6"/>
      <c r="S93" s="6"/>
      <c r="T93" s="6"/>
      <c r="U93" s="6"/>
    </row>
    <row r="94" spans="1:2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31"/>
      <c r="L94" s="6"/>
      <c r="M94" s="13"/>
      <c r="N94" s="6"/>
      <c r="O94" s="20"/>
      <c r="P94" s="6"/>
      <c r="Q94" s="6"/>
      <c r="R94" s="6"/>
      <c r="S94" s="6"/>
      <c r="T94" s="6"/>
      <c r="U94" s="6"/>
    </row>
    <row r="95" spans="1:2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31"/>
      <c r="L95" s="6"/>
      <c r="M95" s="13"/>
      <c r="N95" s="6"/>
      <c r="O95" s="20"/>
      <c r="P95" s="6"/>
      <c r="Q95" s="6"/>
      <c r="R95" s="6"/>
      <c r="S95" s="6"/>
      <c r="T95" s="6"/>
      <c r="U95" s="6"/>
    </row>
    <row r="96" spans="1:2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31"/>
      <c r="L96" s="6"/>
      <c r="M96" s="13"/>
      <c r="N96" s="6"/>
      <c r="O96" s="20"/>
      <c r="P96" s="6"/>
      <c r="Q96" s="6"/>
      <c r="R96" s="6"/>
      <c r="S96" s="6"/>
      <c r="T96" s="6"/>
      <c r="U96" s="6"/>
    </row>
    <row r="97" spans="1:2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31"/>
      <c r="L97" s="6"/>
      <c r="M97" s="13"/>
      <c r="N97" s="6"/>
      <c r="O97" s="20"/>
      <c r="P97" s="6"/>
      <c r="Q97" s="6"/>
      <c r="R97" s="6"/>
      <c r="S97" s="6"/>
      <c r="T97" s="6"/>
      <c r="U97" s="6"/>
    </row>
    <row r="98" spans="1:2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31"/>
      <c r="L98" s="6"/>
      <c r="M98" s="13"/>
      <c r="N98" s="6"/>
      <c r="O98" s="20"/>
      <c r="P98" s="6"/>
      <c r="Q98" s="6"/>
      <c r="R98" s="6"/>
      <c r="S98" s="6"/>
      <c r="T98" s="6"/>
      <c r="U98" s="6"/>
    </row>
    <row r="99" spans="1:2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31"/>
      <c r="L99" s="6"/>
      <c r="M99" s="13"/>
      <c r="N99" s="6"/>
      <c r="O99" s="20"/>
      <c r="P99" s="6"/>
      <c r="Q99" s="6"/>
      <c r="R99" s="6"/>
      <c r="S99" s="6"/>
      <c r="T99" s="6"/>
      <c r="U99" s="6"/>
    </row>
    <row r="100" spans="1:2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31"/>
      <c r="L100" s="6"/>
      <c r="M100" s="13"/>
      <c r="N100" s="6"/>
      <c r="O100" s="20"/>
      <c r="P100" s="6"/>
      <c r="Q100" s="6"/>
      <c r="R100" s="6"/>
      <c r="S100" s="6"/>
      <c r="T100" s="6"/>
      <c r="U100" s="6"/>
    </row>
    <row r="101" spans="1:2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31"/>
      <c r="L101" s="6"/>
      <c r="M101" s="13"/>
      <c r="N101" s="6"/>
      <c r="O101" s="20"/>
      <c r="P101" s="6"/>
      <c r="Q101" s="6"/>
      <c r="R101" s="6"/>
      <c r="S101" s="6"/>
      <c r="T101" s="6"/>
      <c r="U101" s="6"/>
    </row>
    <row r="102" spans="1:2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31"/>
      <c r="L102" s="6"/>
      <c r="M102" s="13"/>
      <c r="N102" s="6"/>
      <c r="O102" s="20"/>
      <c r="P102" s="6"/>
      <c r="Q102" s="6"/>
      <c r="R102" s="6"/>
      <c r="S102" s="6"/>
      <c r="T102" s="6"/>
      <c r="U102" s="6"/>
    </row>
    <row r="103" spans="1:2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31"/>
      <c r="L103" s="6"/>
      <c r="M103" s="13"/>
      <c r="N103" s="6"/>
      <c r="O103" s="20"/>
      <c r="P103" s="6"/>
      <c r="Q103" s="6"/>
      <c r="R103" s="6"/>
      <c r="S103" s="6"/>
      <c r="T103" s="6"/>
      <c r="U103" s="6"/>
    </row>
    <row r="104" spans="1:2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31"/>
      <c r="L104" s="6"/>
      <c r="M104" s="13"/>
      <c r="N104" s="6"/>
      <c r="O104" s="20"/>
      <c r="P104" s="6"/>
      <c r="Q104" s="6"/>
      <c r="R104" s="6"/>
      <c r="S104" s="6"/>
      <c r="T104" s="6"/>
      <c r="U104" s="6"/>
    </row>
    <row r="105" spans="1:2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31"/>
      <c r="L105" s="6"/>
      <c r="M105" s="13"/>
      <c r="N105" s="6"/>
      <c r="O105" s="20"/>
      <c r="P105" s="6"/>
      <c r="Q105" s="6"/>
      <c r="R105" s="6"/>
      <c r="S105" s="6"/>
      <c r="T105" s="6"/>
      <c r="U105" s="6"/>
    </row>
    <row r="106" spans="1:2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31"/>
      <c r="L106" s="6"/>
      <c r="M106" s="13"/>
      <c r="N106" s="6"/>
      <c r="O106" s="20"/>
      <c r="P106" s="6"/>
      <c r="Q106" s="6"/>
      <c r="R106" s="6"/>
      <c r="S106" s="6"/>
      <c r="T106" s="6"/>
      <c r="U106" s="6"/>
    </row>
    <row r="107" spans="1:2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31"/>
      <c r="L107" s="6"/>
      <c r="M107" s="13"/>
      <c r="N107" s="6"/>
      <c r="O107" s="20"/>
      <c r="P107" s="6"/>
      <c r="Q107" s="6"/>
      <c r="R107" s="6"/>
      <c r="S107" s="6"/>
      <c r="T107" s="6"/>
      <c r="U107" s="6"/>
    </row>
    <row r="108" spans="1:2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31"/>
      <c r="L108" s="6"/>
      <c r="M108" s="13"/>
      <c r="N108" s="6"/>
      <c r="O108" s="20"/>
      <c r="P108" s="6"/>
      <c r="Q108" s="6"/>
      <c r="R108" s="6"/>
      <c r="S108" s="6"/>
      <c r="T108" s="6"/>
      <c r="U108" s="6"/>
    </row>
    <row r="109" spans="1:2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31"/>
      <c r="L109" s="6"/>
      <c r="M109" s="13"/>
      <c r="N109" s="6"/>
      <c r="O109" s="20"/>
      <c r="P109" s="6"/>
      <c r="Q109" s="6"/>
      <c r="R109" s="6"/>
      <c r="S109" s="6"/>
      <c r="T109" s="6"/>
      <c r="U109" s="6"/>
    </row>
    <row r="110" spans="1:2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31"/>
      <c r="L110" s="6"/>
      <c r="M110" s="13"/>
      <c r="N110" s="6"/>
      <c r="O110" s="20"/>
      <c r="P110" s="6"/>
      <c r="Q110" s="6"/>
      <c r="R110" s="6"/>
      <c r="S110" s="6"/>
      <c r="T110" s="6"/>
      <c r="U110" s="6"/>
    </row>
    <row r="111" spans="1:2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31"/>
      <c r="L111" s="6"/>
      <c r="M111" s="13"/>
      <c r="N111" s="6"/>
      <c r="O111" s="20"/>
      <c r="P111" s="6"/>
      <c r="Q111" s="6"/>
      <c r="R111" s="6"/>
      <c r="S111" s="6"/>
      <c r="T111" s="6"/>
      <c r="U111" s="6"/>
    </row>
    <row r="112" spans="1:2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31"/>
      <c r="L112" s="6"/>
      <c r="M112" s="13"/>
      <c r="N112" s="6"/>
      <c r="O112" s="20"/>
      <c r="P112" s="6"/>
      <c r="Q112" s="6"/>
      <c r="R112" s="6"/>
      <c r="S112" s="6"/>
      <c r="T112" s="6"/>
      <c r="U112" s="6"/>
    </row>
    <row r="113" spans="1:2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31"/>
      <c r="L113" s="6"/>
      <c r="M113" s="13"/>
      <c r="N113" s="6"/>
      <c r="O113" s="20"/>
      <c r="P113" s="6"/>
      <c r="Q113" s="6"/>
      <c r="R113" s="6"/>
      <c r="S113" s="6"/>
      <c r="T113" s="6"/>
      <c r="U113" s="6"/>
    </row>
    <row r="114" spans="1:2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31"/>
      <c r="L114" s="6"/>
      <c r="M114" s="13"/>
      <c r="N114" s="6"/>
      <c r="O114" s="20"/>
      <c r="P114" s="6"/>
      <c r="Q114" s="6"/>
      <c r="R114" s="6"/>
      <c r="S114" s="6"/>
      <c r="T114" s="6"/>
      <c r="U114" s="6"/>
    </row>
    <row r="115" spans="1:2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31"/>
      <c r="L115" s="6"/>
      <c r="M115" s="13"/>
      <c r="N115" s="6"/>
      <c r="O115" s="20"/>
      <c r="P115" s="6"/>
      <c r="Q115" s="6"/>
      <c r="R115" s="6"/>
      <c r="S115" s="6"/>
      <c r="T115" s="6"/>
      <c r="U115" s="6"/>
    </row>
    <row r="116" spans="1:2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31"/>
      <c r="L116" s="6"/>
      <c r="M116" s="13"/>
      <c r="N116" s="6"/>
      <c r="O116" s="20"/>
      <c r="P116" s="6"/>
      <c r="Q116" s="6"/>
      <c r="R116" s="6"/>
      <c r="S116" s="6"/>
      <c r="T116" s="6"/>
      <c r="U116" s="6"/>
    </row>
    <row r="117" spans="1:2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31"/>
      <c r="L117" s="6"/>
      <c r="M117" s="13"/>
      <c r="N117" s="6"/>
      <c r="O117" s="20"/>
      <c r="P117" s="6"/>
      <c r="Q117" s="6"/>
      <c r="R117" s="6"/>
      <c r="S117" s="6"/>
      <c r="T117" s="6"/>
      <c r="U117" s="6"/>
    </row>
    <row r="118" spans="1:2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31"/>
      <c r="L118" s="6"/>
      <c r="M118" s="13"/>
      <c r="N118" s="6"/>
      <c r="O118" s="20"/>
      <c r="P118" s="6"/>
      <c r="Q118" s="6"/>
      <c r="R118" s="6"/>
      <c r="S118" s="6"/>
      <c r="T118" s="6"/>
      <c r="U118" s="6"/>
    </row>
    <row r="119" spans="1:2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31"/>
      <c r="L119" s="6"/>
      <c r="M119" s="13"/>
      <c r="N119" s="6"/>
      <c r="O119" s="20"/>
      <c r="P119" s="6"/>
      <c r="Q119" s="6"/>
      <c r="R119" s="6"/>
      <c r="S119" s="6"/>
      <c r="T119" s="6"/>
      <c r="U119" s="6"/>
    </row>
    <row r="120" spans="1:2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31"/>
      <c r="L120" s="6"/>
      <c r="M120" s="13"/>
      <c r="N120" s="6"/>
      <c r="O120" s="20"/>
      <c r="P120" s="6"/>
      <c r="Q120" s="6"/>
      <c r="R120" s="6"/>
      <c r="S120" s="6"/>
      <c r="T120" s="6"/>
      <c r="U120" s="6"/>
    </row>
    <row r="121" spans="1:2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31"/>
      <c r="L121" s="6"/>
      <c r="M121" s="13"/>
      <c r="N121" s="6"/>
      <c r="O121" s="20"/>
      <c r="P121" s="6"/>
      <c r="Q121" s="6"/>
      <c r="R121" s="6"/>
      <c r="S121" s="6"/>
      <c r="T121" s="6"/>
      <c r="U121" s="6"/>
    </row>
    <row r="122" spans="1:2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31"/>
      <c r="L122" s="6"/>
      <c r="M122" s="13"/>
      <c r="N122" s="6"/>
      <c r="O122" s="20"/>
      <c r="P122" s="6"/>
      <c r="Q122" s="6"/>
      <c r="R122" s="6"/>
      <c r="S122" s="6"/>
      <c r="T122" s="6"/>
      <c r="U122" s="6"/>
    </row>
    <row r="123" spans="1:2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31"/>
      <c r="L123" s="6"/>
      <c r="M123" s="13"/>
      <c r="N123" s="6"/>
      <c r="O123" s="20"/>
      <c r="P123" s="6"/>
      <c r="Q123" s="6"/>
      <c r="R123" s="6"/>
      <c r="S123" s="6"/>
      <c r="T123" s="6"/>
      <c r="U123" s="6"/>
    </row>
    <row r="124" spans="1:2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31"/>
      <c r="L124" s="6"/>
      <c r="M124" s="13"/>
      <c r="N124" s="6"/>
      <c r="O124" s="20"/>
      <c r="P124" s="6"/>
      <c r="Q124" s="6"/>
      <c r="R124" s="6"/>
      <c r="S124" s="6"/>
      <c r="T124" s="6"/>
      <c r="U124" s="6"/>
    </row>
    <row r="125" spans="1:2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31"/>
      <c r="L125" s="6"/>
      <c r="M125" s="13"/>
      <c r="N125" s="6"/>
      <c r="O125" s="20"/>
      <c r="P125" s="6"/>
      <c r="Q125" s="6"/>
      <c r="R125" s="6"/>
      <c r="S125" s="6"/>
      <c r="T125" s="6"/>
      <c r="U125" s="6"/>
    </row>
    <row r="126" spans="1:2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31"/>
      <c r="L126" s="6"/>
      <c r="M126" s="13"/>
      <c r="N126" s="6"/>
      <c r="O126" s="20"/>
      <c r="P126" s="6"/>
      <c r="Q126" s="6"/>
      <c r="R126" s="6"/>
      <c r="S126" s="6"/>
      <c r="T126" s="6"/>
      <c r="U126" s="6"/>
    </row>
    <row r="127" spans="1:2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31"/>
      <c r="L127" s="6"/>
      <c r="M127" s="13"/>
      <c r="N127" s="6"/>
      <c r="O127" s="20"/>
      <c r="P127" s="6"/>
      <c r="Q127" s="6"/>
      <c r="R127" s="6"/>
      <c r="S127" s="6"/>
      <c r="T127" s="6"/>
      <c r="U127" s="6"/>
    </row>
    <row r="128" spans="1:2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31"/>
      <c r="L128" s="6"/>
      <c r="M128" s="13"/>
      <c r="N128" s="6"/>
      <c r="O128" s="20"/>
      <c r="P128" s="6"/>
      <c r="Q128" s="6"/>
      <c r="R128" s="6"/>
      <c r="S128" s="6"/>
      <c r="T128" s="6"/>
      <c r="U128" s="6"/>
    </row>
    <row r="129" spans="1:2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31"/>
      <c r="L129" s="6"/>
      <c r="M129" s="13"/>
      <c r="N129" s="6"/>
      <c r="O129" s="20"/>
      <c r="P129" s="6"/>
      <c r="Q129" s="6"/>
      <c r="R129" s="6"/>
      <c r="S129" s="6"/>
      <c r="T129" s="6"/>
      <c r="U129" s="6"/>
    </row>
    <row r="130" spans="1:2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31"/>
      <c r="L130" s="6"/>
      <c r="M130" s="13"/>
      <c r="N130" s="6"/>
      <c r="O130" s="20"/>
      <c r="P130" s="6"/>
      <c r="Q130" s="6"/>
      <c r="R130" s="6"/>
      <c r="S130" s="6"/>
      <c r="T130" s="6"/>
      <c r="U130" s="6"/>
    </row>
    <row r="131" spans="1:2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31"/>
      <c r="L131" s="6"/>
      <c r="M131" s="13"/>
      <c r="N131" s="6"/>
      <c r="O131" s="20"/>
      <c r="P131" s="6"/>
      <c r="Q131" s="6"/>
      <c r="R131" s="6"/>
      <c r="S131" s="6"/>
      <c r="T131" s="6"/>
      <c r="U131" s="6"/>
    </row>
    <row r="132" spans="1:2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31"/>
      <c r="L132" s="6"/>
      <c r="M132" s="13"/>
      <c r="N132" s="6"/>
      <c r="O132" s="20"/>
      <c r="P132" s="6"/>
      <c r="Q132" s="6"/>
      <c r="R132" s="6"/>
      <c r="S132" s="6"/>
      <c r="T132" s="6"/>
      <c r="U132" s="6"/>
    </row>
    <row r="133" spans="1:2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31"/>
      <c r="L133" s="6"/>
      <c r="M133" s="13"/>
      <c r="N133" s="6"/>
      <c r="O133" s="20"/>
      <c r="P133" s="6"/>
      <c r="Q133" s="6"/>
      <c r="R133" s="6"/>
      <c r="S133" s="6"/>
      <c r="T133" s="6"/>
      <c r="U133" s="6"/>
    </row>
    <row r="134" spans="1:2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31"/>
      <c r="L134" s="6"/>
      <c r="M134" s="13"/>
      <c r="N134" s="6"/>
      <c r="O134" s="20"/>
      <c r="P134" s="6"/>
      <c r="Q134" s="6"/>
      <c r="R134" s="6"/>
      <c r="S134" s="6"/>
      <c r="T134" s="6"/>
      <c r="U134" s="6"/>
    </row>
    <row r="135" spans="1:2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31"/>
      <c r="L135" s="6"/>
      <c r="M135" s="13"/>
      <c r="N135" s="6"/>
      <c r="O135" s="20"/>
      <c r="P135" s="6"/>
      <c r="Q135" s="6"/>
      <c r="R135" s="6"/>
      <c r="S135" s="6"/>
      <c r="T135" s="6"/>
      <c r="U135" s="6"/>
    </row>
    <row r="136" spans="1:2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31"/>
      <c r="L136" s="6"/>
      <c r="M136" s="13"/>
      <c r="N136" s="6"/>
      <c r="O136" s="20"/>
      <c r="P136" s="6"/>
      <c r="Q136" s="6"/>
      <c r="R136" s="6"/>
      <c r="S136" s="6"/>
      <c r="T136" s="6"/>
      <c r="U136" s="6"/>
    </row>
    <row r="137" spans="1:2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31"/>
      <c r="L137" s="6"/>
      <c r="M137" s="13"/>
      <c r="N137" s="6"/>
      <c r="O137" s="20"/>
      <c r="P137" s="6"/>
      <c r="Q137" s="6"/>
      <c r="R137" s="6"/>
      <c r="S137" s="6"/>
      <c r="T137" s="6"/>
      <c r="U137" s="6"/>
    </row>
    <row r="138" spans="1:2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31"/>
      <c r="L138" s="6"/>
      <c r="M138" s="13"/>
      <c r="N138" s="6"/>
      <c r="O138" s="20"/>
      <c r="P138" s="6"/>
      <c r="Q138" s="6"/>
      <c r="R138" s="6"/>
      <c r="S138" s="6"/>
      <c r="T138" s="6"/>
      <c r="U138" s="6"/>
    </row>
    <row r="139" spans="1:2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31"/>
      <c r="L139" s="6"/>
      <c r="M139" s="13"/>
      <c r="N139" s="6"/>
      <c r="O139" s="20"/>
      <c r="P139" s="6"/>
      <c r="Q139" s="6"/>
      <c r="R139" s="6"/>
      <c r="S139" s="6"/>
      <c r="T139" s="6"/>
      <c r="U139" s="6"/>
    </row>
    <row r="140" spans="1:2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31"/>
      <c r="L140" s="6"/>
      <c r="M140" s="13"/>
      <c r="N140" s="6"/>
      <c r="O140" s="20"/>
      <c r="P140" s="6"/>
      <c r="Q140" s="6"/>
      <c r="R140" s="6"/>
      <c r="S140" s="6"/>
      <c r="T140" s="6"/>
      <c r="U140" s="6"/>
    </row>
    <row r="141" spans="1:2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31"/>
      <c r="L141" s="6"/>
      <c r="M141" s="13"/>
      <c r="N141" s="6"/>
      <c r="O141" s="20"/>
      <c r="P141" s="6"/>
      <c r="Q141" s="6"/>
      <c r="R141" s="6"/>
      <c r="S141" s="6"/>
      <c r="T141" s="6"/>
      <c r="U141" s="6"/>
    </row>
    <row r="142" spans="1:2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31"/>
      <c r="L142" s="6"/>
      <c r="M142" s="13"/>
      <c r="N142" s="6"/>
      <c r="O142" s="20"/>
      <c r="P142" s="6"/>
      <c r="Q142" s="6"/>
      <c r="R142" s="6"/>
      <c r="S142" s="6"/>
      <c r="T142" s="6"/>
      <c r="U142" s="6"/>
    </row>
    <row r="143" spans="1:2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31"/>
      <c r="L143" s="6"/>
      <c r="M143" s="13"/>
      <c r="N143" s="6"/>
      <c r="O143" s="20"/>
      <c r="P143" s="6"/>
      <c r="Q143" s="6"/>
      <c r="R143" s="6"/>
      <c r="S143" s="6"/>
      <c r="T143" s="6"/>
      <c r="U143" s="6"/>
    </row>
    <row r="144" spans="1:2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31"/>
      <c r="L144" s="6"/>
      <c r="M144" s="13"/>
      <c r="N144" s="6"/>
      <c r="O144" s="20"/>
      <c r="P144" s="6"/>
      <c r="Q144" s="6"/>
      <c r="R144" s="6"/>
      <c r="S144" s="6"/>
      <c r="T144" s="6"/>
      <c r="U144" s="6"/>
    </row>
    <row r="145" spans="1:2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31"/>
      <c r="L145" s="6"/>
      <c r="M145" s="13"/>
      <c r="N145" s="6"/>
      <c r="O145" s="20"/>
      <c r="P145" s="6"/>
      <c r="Q145" s="6"/>
      <c r="R145" s="6"/>
      <c r="S145" s="6"/>
      <c r="T145" s="6"/>
      <c r="U145" s="6"/>
    </row>
    <row r="146" spans="1:2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31"/>
      <c r="L146" s="6"/>
      <c r="M146" s="13"/>
      <c r="N146" s="6"/>
      <c r="O146" s="20"/>
      <c r="P146" s="6"/>
      <c r="Q146" s="6"/>
      <c r="R146" s="6"/>
      <c r="S146" s="6"/>
      <c r="T146" s="6"/>
      <c r="U146" s="6"/>
    </row>
    <row r="147" spans="1:2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31"/>
      <c r="L147" s="6"/>
      <c r="M147" s="13"/>
      <c r="N147" s="6"/>
      <c r="O147" s="20"/>
      <c r="P147" s="6"/>
      <c r="Q147" s="6"/>
      <c r="R147" s="6"/>
      <c r="S147" s="6"/>
      <c r="T147" s="6"/>
      <c r="U147" s="6"/>
    </row>
    <row r="148" spans="1:2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31"/>
      <c r="L148" s="6"/>
      <c r="M148" s="13"/>
      <c r="N148" s="6"/>
      <c r="O148" s="20"/>
      <c r="P148" s="6"/>
      <c r="Q148" s="6"/>
      <c r="R148" s="6"/>
      <c r="S148" s="6"/>
      <c r="T148" s="6"/>
      <c r="U148" s="6"/>
    </row>
    <row r="149" spans="1:2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31"/>
      <c r="L149" s="6"/>
      <c r="M149" s="13"/>
      <c r="N149" s="6"/>
      <c r="O149" s="20"/>
      <c r="P149" s="6"/>
      <c r="Q149" s="6"/>
      <c r="R149" s="6"/>
      <c r="S149" s="6"/>
      <c r="T149" s="6"/>
      <c r="U149" s="6"/>
    </row>
  </sheetData>
  <conditionalFormatting sqref="N18:N27">
    <cfRule type="containsBlanks" dxfId="505" priority="15">
      <formula>LEN(TRIM(N18))=0</formula>
    </cfRule>
  </conditionalFormatting>
  <conditionalFormatting sqref="N30:N39">
    <cfRule type="containsBlanks" dxfId="504" priority="10">
      <formula>LEN(TRIM(N30))=0</formula>
    </cfRule>
  </conditionalFormatting>
  <conditionalFormatting sqref="H8">
    <cfRule type="containsBlanks" dxfId="503" priority="7">
      <formula>LEN(TRIM(H8))=0</formula>
    </cfRule>
  </conditionalFormatting>
  <conditionalFormatting sqref="N13">
    <cfRule type="containsBlanks" dxfId="502" priority="6">
      <formula>LEN(TRIM(N13))=0</formula>
    </cfRule>
  </conditionalFormatting>
  <conditionalFormatting sqref="G8:J8">
    <cfRule type="cellIs" dxfId="501" priority="8" operator="equal">
      <formula>0</formula>
    </cfRule>
  </conditionalFormatting>
  <conditionalFormatting sqref="N15">
    <cfRule type="containsBlanks" dxfId="500" priority="5">
      <formula>LEN(TRIM(N15))=0</formula>
    </cfRule>
  </conditionalFormatting>
  <conditionalFormatting sqref="N42:N51">
    <cfRule type="containsBlanks" dxfId="499" priority="4">
      <formula>LEN(TRIM(N42))=0</formula>
    </cfRule>
  </conditionalFormatting>
  <conditionalFormatting sqref="N54:N63">
    <cfRule type="containsBlanks" dxfId="498" priority="3">
      <formula>LEN(TRIM(N54))=0</formula>
    </cfRule>
  </conditionalFormatting>
  <conditionalFormatting sqref="N78:N87">
    <cfRule type="containsBlanks" dxfId="497" priority="1">
      <formula>LEN(TRIM(N78))=0</formula>
    </cfRule>
  </conditionalFormatting>
  <conditionalFormatting sqref="N66:N75">
    <cfRule type="containsBlanks" dxfId="496" priority="2">
      <formula>LEN(TRIM(N66))=0</formula>
    </cfRule>
  </conditionalFormatting>
  <dataValidations count="3">
    <dataValidation type="whole" operator="greaterThanOrEqual" allowBlank="1" showInputMessage="1" showErrorMessage="1" sqref="N15 N13">
      <formula1>0</formula1>
    </dataValidation>
    <dataValidation type="decimal" operator="greaterThanOrEqual" allowBlank="1" showInputMessage="1" showErrorMessage="1" sqref="H8">
      <formula1>0</formula1>
    </dataValidation>
    <dataValidation operator="greaterThanOrEqual" allowBlank="1" showInputMessage="1" showErrorMessage="1" sqref="N18:N27 N30:N39 N42:N51 N54:N63 N66:N75 N78:N87"/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N87"/>
  <sheetViews>
    <sheetView showGridLines="0" workbookViewId="0">
      <pane xSplit="19" ySplit="11" topLeftCell="T12" activePane="bottomRight" state="frozen"/>
      <selection pane="topRight" activeCell="T1" sqref="T1"/>
      <selection pane="bottomLeft" activeCell="A12" sqref="A12"/>
      <selection pane="bottomRight" activeCell="B6" sqref="B6"/>
    </sheetView>
  </sheetViews>
  <sheetFormatPr defaultRowHeight="12" x14ac:dyDescent="0.25"/>
  <cols>
    <col min="1" max="4" width="1.77734375" style="2" customWidth="1"/>
    <col min="5" max="5" width="35.88671875" style="2" bestFit="1" customWidth="1"/>
    <col min="6" max="7" width="1.77734375" style="2" customWidth="1"/>
    <col min="8" max="8" width="24.88671875" style="2" bestFit="1" customWidth="1"/>
    <col min="9" max="10" width="1.77734375" style="2" customWidth="1"/>
    <col min="11" max="11" width="5.5546875" style="33" bestFit="1" customWidth="1"/>
    <col min="12" max="12" width="1.77734375" style="2" customWidth="1"/>
    <col min="13" max="13" width="1.77734375" style="14" customWidth="1"/>
    <col min="14" max="14" width="8.88671875" style="2"/>
    <col min="15" max="15" width="1.77734375" style="21" customWidth="1"/>
    <col min="16" max="17" width="1.77734375" style="2" customWidth="1"/>
    <col min="18" max="18" width="8.88671875" style="70"/>
    <col min="19" max="20" width="1.77734375" style="2" customWidth="1"/>
    <col min="21" max="220" width="8.88671875" style="2"/>
    <col min="221" max="222" width="1.77734375" style="2" customWidth="1"/>
    <col min="223" max="16384" width="8.88671875" style="2"/>
  </cols>
  <sheetData>
    <row r="1" spans="1:222" s="1" customFormat="1" ht="10.199999999999999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31"/>
      <c r="L1" s="4"/>
      <c r="M1" s="12"/>
      <c r="N1" s="4"/>
      <c r="O1" s="19"/>
      <c r="P1" s="4"/>
      <c r="Q1" s="4"/>
      <c r="R1" s="64"/>
      <c r="S1" s="4"/>
      <c r="T1" s="4"/>
      <c r="U1" s="4">
        <v>1</v>
      </c>
      <c r="V1" s="4" t="str">
        <f>IF(V10="","",U1+1)</f>
        <v/>
      </c>
      <c r="W1" s="4" t="str">
        <f t="shared" ref="W1:CH1" si="0">IF(W10="","",V1+1)</f>
        <v/>
      </c>
      <c r="X1" s="4" t="str">
        <f t="shared" si="0"/>
        <v/>
      </c>
      <c r="Y1" s="4" t="str">
        <f t="shared" si="0"/>
        <v/>
      </c>
      <c r="Z1" s="4" t="str">
        <f t="shared" si="0"/>
        <v/>
      </c>
      <c r="AA1" s="4" t="str">
        <f t="shared" si="0"/>
        <v/>
      </c>
      <c r="AB1" s="4" t="str">
        <f t="shared" si="0"/>
        <v/>
      </c>
      <c r="AC1" s="4" t="str">
        <f t="shared" si="0"/>
        <v/>
      </c>
      <c r="AD1" s="4" t="str">
        <f t="shared" si="0"/>
        <v/>
      </c>
      <c r="AE1" s="4" t="str">
        <f t="shared" si="0"/>
        <v/>
      </c>
      <c r="AF1" s="4" t="str">
        <f t="shared" si="0"/>
        <v/>
      </c>
      <c r="AG1" s="4" t="str">
        <f t="shared" si="0"/>
        <v/>
      </c>
      <c r="AH1" s="4" t="str">
        <f t="shared" si="0"/>
        <v/>
      </c>
      <c r="AI1" s="4" t="str">
        <f t="shared" si="0"/>
        <v/>
      </c>
      <c r="AJ1" s="4" t="str">
        <f t="shared" si="0"/>
        <v/>
      </c>
      <c r="AK1" s="4" t="str">
        <f t="shared" si="0"/>
        <v/>
      </c>
      <c r="AL1" s="4" t="str">
        <f t="shared" si="0"/>
        <v/>
      </c>
      <c r="AM1" s="4" t="str">
        <f t="shared" si="0"/>
        <v/>
      </c>
      <c r="AN1" s="4" t="str">
        <f t="shared" si="0"/>
        <v/>
      </c>
      <c r="AO1" s="4" t="str">
        <f t="shared" si="0"/>
        <v/>
      </c>
      <c r="AP1" s="4" t="str">
        <f t="shared" si="0"/>
        <v/>
      </c>
      <c r="AQ1" s="4" t="str">
        <f t="shared" si="0"/>
        <v/>
      </c>
      <c r="AR1" s="4" t="str">
        <f t="shared" si="0"/>
        <v/>
      </c>
      <c r="AS1" s="4" t="str">
        <f t="shared" si="0"/>
        <v/>
      </c>
      <c r="AT1" s="4" t="str">
        <f t="shared" si="0"/>
        <v/>
      </c>
      <c r="AU1" s="4" t="str">
        <f t="shared" si="0"/>
        <v/>
      </c>
      <c r="AV1" s="4" t="str">
        <f t="shared" si="0"/>
        <v/>
      </c>
      <c r="AW1" s="4" t="str">
        <f t="shared" si="0"/>
        <v/>
      </c>
      <c r="AX1" s="4" t="str">
        <f t="shared" si="0"/>
        <v/>
      </c>
      <c r="AY1" s="4" t="str">
        <f t="shared" si="0"/>
        <v/>
      </c>
      <c r="AZ1" s="4" t="str">
        <f t="shared" si="0"/>
        <v/>
      </c>
      <c r="BA1" s="4" t="str">
        <f t="shared" si="0"/>
        <v/>
      </c>
      <c r="BB1" s="4" t="str">
        <f t="shared" si="0"/>
        <v/>
      </c>
      <c r="BC1" s="4" t="str">
        <f t="shared" si="0"/>
        <v/>
      </c>
      <c r="BD1" s="4" t="str">
        <f t="shared" si="0"/>
        <v/>
      </c>
      <c r="BE1" s="4" t="str">
        <f t="shared" si="0"/>
        <v/>
      </c>
      <c r="BF1" s="4" t="str">
        <f t="shared" si="0"/>
        <v/>
      </c>
      <c r="BG1" s="4" t="str">
        <f t="shared" si="0"/>
        <v/>
      </c>
      <c r="BH1" s="4" t="str">
        <f t="shared" si="0"/>
        <v/>
      </c>
      <c r="BI1" s="4" t="str">
        <f t="shared" si="0"/>
        <v/>
      </c>
      <c r="BJ1" s="4" t="str">
        <f t="shared" si="0"/>
        <v/>
      </c>
      <c r="BK1" s="4" t="str">
        <f t="shared" si="0"/>
        <v/>
      </c>
      <c r="BL1" s="4" t="str">
        <f t="shared" si="0"/>
        <v/>
      </c>
      <c r="BM1" s="4" t="str">
        <f t="shared" si="0"/>
        <v/>
      </c>
      <c r="BN1" s="4" t="str">
        <f t="shared" si="0"/>
        <v/>
      </c>
      <c r="BO1" s="4" t="str">
        <f t="shared" si="0"/>
        <v/>
      </c>
      <c r="BP1" s="4" t="str">
        <f t="shared" si="0"/>
        <v/>
      </c>
      <c r="BQ1" s="4" t="str">
        <f t="shared" si="0"/>
        <v/>
      </c>
      <c r="BR1" s="4" t="str">
        <f t="shared" si="0"/>
        <v/>
      </c>
      <c r="BS1" s="4" t="str">
        <f t="shared" si="0"/>
        <v/>
      </c>
      <c r="BT1" s="4" t="str">
        <f t="shared" si="0"/>
        <v/>
      </c>
      <c r="BU1" s="4" t="str">
        <f t="shared" si="0"/>
        <v/>
      </c>
      <c r="BV1" s="4" t="str">
        <f t="shared" si="0"/>
        <v/>
      </c>
      <c r="BW1" s="4" t="str">
        <f t="shared" si="0"/>
        <v/>
      </c>
      <c r="BX1" s="4" t="str">
        <f t="shared" si="0"/>
        <v/>
      </c>
      <c r="BY1" s="4" t="str">
        <f t="shared" si="0"/>
        <v/>
      </c>
      <c r="BZ1" s="4" t="str">
        <f t="shared" si="0"/>
        <v/>
      </c>
      <c r="CA1" s="4" t="str">
        <f t="shared" si="0"/>
        <v/>
      </c>
      <c r="CB1" s="4" t="str">
        <f t="shared" si="0"/>
        <v/>
      </c>
      <c r="CC1" s="4" t="str">
        <f t="shared" si="0"/>
        <v/>
      </c>
      <c r="CD1" s="4" t="str">
        <f t="shared" si="0"/>
        <v/>
      </c>
      <c r="CE1" s="4" t="str">
        <f t="shared" si="0"/>
        <v/>
      </c>
      <c r="CF1" s="4" t="str">
        <f t="shared" si="0"/>
        <v/>
      </c>
      <c r="CG1" s="4" t="str">
        <f t="shared" si="0"/>
        <v/>
      </c>
      <c r="CH1" s="4" t="str">
        <f t="shared" si="0"/>
        <v/>
      </c>
      <c r="CI1" s="4" t="str">
        <f t="shared" ref="CI1:ET1" si="1">IF(CI10="","",CH1+1)</f>
        <v/>
      </c>
      <c r="CJ1" s="4" t="str">
        <f t="shared" si="1"/>
        <v/>
      </c>
      <c r="CK1" s="4" t="str">
        <f t="shared" si="1"/>
        <v/>
      </c>
      <c r="CL1" s="4" t="str">
        <f t="shared" si="1"/>
        <v/>
      </c>
      <c r="CM1" s="4" t="str">
        <f t="shared" si="1"/>
        <v/>
      </c>
      <c r="CN1" s="4" t="str">
        <f t="shared" si="1"/>
        <v/>
      </c>
      <c r="CO1" s="4" t="str">
        <f t="shared" si="1"/>
        <v/>
      </c>
      <c r="CP1" s="4" t="str">
        <f t="shared" si="1"/>
        <v/>
      </c>
      <c r="CQ1" s="4" t="str">
        <f t="shared" si="1"/>
        <v/>
      </c>
      <c r="CR1" s="4" t="str">
        <f t="shared" si="1"/>
        <v/>
      </c>
      <c r="CS1" s="4" t="str">
        <f t="shared" si="1"/>
        <v/>
      </c>
      <c r="CT1" s="4" t="str">
        <f t="shared" si="1"/>
        <v/>
      </c>
      <c r="CU1" s="4" t="str">
        <f t="shared" si="1"/>
        <v/>
      </c>
      <c r="CV1" s="4" t="str">
        <f t="shared" si="1"/>
        <v/>
      </c>
      <c r="CW1" s="4" t="str">
        <f t="shared" si="1"/>
        <v/>
      </c>
      <c r="CX1" s="4" t="str">
        <f t="shared" si="1"/>
        <v/>
      </c>
      <c r="CY1" s="4" t="str">
        <f t="shared" si="1"/>
        <v/>
      </c>
      <c r="CZ1" s="4" t="str">
        <f t="shared" si="1"/>
        <v/>
      </c>
      <c r="DA1" s="4" t="str">
        <f t="shared" si="1"/>
        <v/>
      </c>
      <c r="DB1" s="4" t="str">
        <f t="shared" si="1"/>
        <v/>
      </c>
      <c r="DC1" s="4" t="str">
        <f t="shared" si="1"/>
        <v/>
      </c>
      <c r="DD1" s="4" t="str">
        <f t="shared" si="1"/>
        <v/>
      </c>
      <c r="DE1" s="4" t="str">
        <f t="shared" si="1"/>
        <v/>
      </c>
      <c r="DF1" s="4" t="str">
        <f t="shared" si="1"/>
        <v/>
      </c>
      <c r="DG1" s="4" t="str">
        <f t="shared" si="1"/>
        <v/>
      </c>
      <c r="DH1" s="4" t="str">
        <f t="shared" si="1"/>
        <v/>
      </c>
      <c r="DI1" s="4" t="str">
        <f t="shared" si="1"/>
        <v/>
      </c>
      <c r="DJ1" s="4" t="str">
        <f t="shared" si="1"/>
        <v/>
      </c>
      <c r="DK1" s="4" t="str">
        <f t="shared" si="1"/>
        <v/>
      </c>
      <c r="DL1" s="4" t="str">
        <f t="shared" si="1"/>
        <v/>
      </c>
      <c r="DM1" s="4" t="str">
        <f t="shared" si="1"/>
        <v/>
      </c>
      <c r="DN1" s="4" t="str">
        <f t="shared" si="1"/>
        <v/>
      </c>
      <c r="DO1" s="4" t="str">
        <f t="shared" si="1"/>
        <v/>
      </c>
      <c r="DP1" s="4" t="str">
        <f t="shared" si="1"/>
        <v/>
      </c>
      <c r="DQ1" s="4" t="str">
        <f t="shared" si="1"/>
        <v/>
      </c>
      <c r="DR1" s="4" t="str">
        <f t="shared" si="1"/>
        <v/>
      </c>
      <c r="DS1" s="4" t="str">
        <f t="shared" si="1"/>
        <v/>
      </c>
      <c r="DT1" s="4" t="str">
        <f t="shared" si="1"/>
        <v/>
      </c>
      <c r="DU1" s="4" t="str">
        <f t="shared" si="1"/>
        <v/>
      </c>
      <c r="DV1" s="4" t="str">
        <f t="shared" si="1"/>
        <v/>
      </c>
      <c r="DW1" s="4" t="str">
        <f t="shared" si="1"/>
        <v/>
      </c>
      <c r="DX1" s="4" t="str">
        <f t="shared" si="1"/>
        <v/>
      </c>
      <c r="DY1" s="4" t="str">
        <f t="shared" si="1"/>
        <v/>
      </c>
      <c r="DZ1" s="4" t="str">
        <f t="shared" si="1"/>
        <v/>
      </c>
      <c r="EA1" s="4" t="str">
        <f t="shared" si="1"/>
        <v/>
      </c>
      <c r="EB1" s="4" t="str">
        <f t="shared" si="1"/>
        <v/>
      </c>
      <c r="EC1" s="4" t="str">
        <f t="shared" si="1"/>
        <v/>
      </c>
      <c r="ED1" s="4" t="str">
        <f t="shared" si="1"/>
        <v/>
      </c>
      <c r="EE1" s="4" t="str">
        <f t="shared" si="1"/>
        <v/>
      </c>
      <c r="EF1" s="4" t="str">
        <f t="shared" si="1"/>
        <v/>
      </c>
      <c r="EG1" s="4" t="str">
        <f t="shared" si="1"/>
        <v/>
      </c>
      <c r="EH1" s="4" t="str">
        <f t="shared" si="1"/>
        <v/>
      </c>
      <c r="EI1" s="4" t="str">
        <f t="shared" si="1"/>
        <v/>
      </c>
      <c r="EJ1" s="4" t="str">
        <f t="shared" si="1"/>
        <v/>
      </c>
      <c r="EK1" s="4" t="str">
        <f t="shared" si="1"/>
        <v/>
      </c>
      <c r="EL1" s="4" t="str">
        <f t="shared" si="1"/>
        <v/>
      </c>
      <c r="EM1" s="4" t="str">
        <f t="shared" si="1"/>
        <v/>
      </c>
      <c r="EN1" s="4" t="str">
        <f t="shared" si="1"/>
        <v/>
      </c>
      <c r="EO1" s="4" t="str">
        <f t="shared" si="1"/>
        <v/>
      </c>
      <c r="EP1" s="4" t="str">
        <f t="shared" si="1"/>
        <v/>
      </c>
      <c r="EQ1" s="4" t="str">
        <f t="shared" si="1"/>
        <v/>
      </c>
      <c r="ER1" s="4" t="str">
        <f t="shared" si="1"/>
        <v/>
      </c>
      <c r="ES1" s="4" t="str">
        <f t="shared" si="1"/>
        <v/>
      </c>
      <c r="ET1" s="4" t="str">
        <f t="shared" si="1"/>
        <v/>
      </c>
      <c r="EU1" s="4" t="str">
        <f t="shared" ref="EU1:HF1" si="2">IF(EU10="","",ET1+1)</f>
        <v/>
      </c>
      <c r="EV1" s="4" t="str">
        <f t="shared" si="2"/>
        <v/>
      </c>
      <c r="EW1" s="4" t="str">
        <f t="shared" si="2"/>
        <v/>
      </c>
      <c r="EX1" s="4" t="str">
        <f t="shared" si="2"/>
        <v/>
      </c>
      <c r="EY1" s="4" t="str">
        <f t="shared" si="2"/>
        <v/>
      </c>
      <c r="EZ1" s="4" t="str">
        <f t="shared" si="2"/>
        <v/>
      </c>
      <c r="FA1" s="4" t="str">
        <f t="shared" si="2"/>
        <v/>
      </c>
      <c r="FB1" s="4" t="str">
        <f t="shared" si="2"/>
        <v/>
      </c>
      <c r="FC1" s="4" t="str">
        <f t="shared" si="2"/>
        <v/>
      </c>
      <c r="FD1" s="4" t="str">
        <f t="shared" si="2"/>
        <v/>
      </c>
      <c r="FE1" s="4" t="str">
        <f t="shared" si="2"/>
        <v/>
      </c>
      <c r="FF1" s="4" t="str">
        <f t="shared" si="2"/>
        <v/>
      </c>
      <c r="FG1" s="4" t="str">
        <f t="shared" si="2"/>
        <v/>
      </c>
      <c r="FH1" s="4" t="str">
        <f t="shared" si="2"/>
        <v/>
      </c>
      <c r="FI1" s="4" t="str">
        <f t="shared" si="2"/>
        <v/>
      </c>
      <c r="FJ1" s="4" t="str">
        <f t="shared" si="2"/>
        <v/>
      </c>
      <c r="FK1" s="4" t="str">
        <f t="shared" si="2"/>
        <v/>
      </c>
      <c r="FL1" s="4" t="str">
        <f t="shared" si="2"/>
        <v/>
      </c>
      <c r="FM1" s="4" t="str">
        <f t="shared" si="2"/>
        <v/>
      </c>
      <c r="FN1" s="4" t="str">
        <f t="shared" si="2"/>
        <v/>
      </c>
      <c r="FO1" s="4" t="str">
        <f t="shared" si="2"/>
        <v/>
      </c>
      <c r="FP1" s="4" t="str">
        <f t="shared" si="2"/>
        <v/>
      </c>
      <c r="FQ1" s="4" t="str">
        <f t="shared" si="2"/>
        <v/>
      </c>
      <c r="FR1" s="4" t="str">
        <f t="shared" si="2"/>
        <v/>
      </c>
      <c r="FS1" s="4" t="str">
        <f t="shared" si="2"/>
        <v/>
      </c>
      <c r="FT1" s="4" t="str">
        <f t="shared" si="2"/>
        <v/>
      </c>
      <c r="FU1" s="4" t="str">
        <f t="shared" si="2"/>
        <v/>
      </c>
      <c r="FV1" s="4" t="str">
        <f t="shared" si="2"/>
        <v/>
      </c>
      <c r="FW1" s="4" t="str">
        <f t="shared" si="2"/>
        <v/>
      </c>
      <c r="FX1" s="4" t="str">
        <f t="shared" si="2"/>
        <v/>
      </c>
      <c r="FY1" s="4" t="str">
        <f t="shared" si="2"/>
        <v/>
      </c>
      <c r="FZ1" s="4" t="str">
        <f t="shared" si="2"/>
        <v/>
      </c>
      <c r="GA1" s="4" t="str">
        <f t="shared" si="2"/>
        <v/>
      </c>
      <c r="GB1" s="4" t="str">
        <f t="shared" si="2"/>
        <v/>
      </c>
      <c r="GC1" s="4" t="str">
        <f t="shared" si="2"/>
        <v/>
      </c>
      <c r="GD1" s="4" t="str">
        <f t="shared" si="2"/>
        <v/>
      </c>
      <c r="GE1" s="4" t="str">
        <f t="shared" si="2"/>
        <v/>
      </c>
      <c r="GF1" s="4" t="str">
        <f t="shared" si="2"/>
        <v/>
      </c>
      <c r="GG1" s="4" t="str">
        <f t="shared" si="2"/>
        <v/>
      </c>
      <c r="GH1" s="4" t="str">
        <f t="shared" si="2"/>
        <v/>
      </c>
      <c r="GI1" s="4" t="str">
        <f t="shared" si="2"/>
        <v/>
      </c>
      <c r="GJ1" s="4" t="str">
        <f t="shared" si="2"/>
        <v/>
      </c>
      <c r="GK1" s="4" t="str">
        <f t="shared" si="2"/>
        <v/>
      </c>
      <c r="GL1" s="4" t="str">
        <f t="shared" si="2"/>
        <v/>
      </c>
      <c r="GM1" s="4" t="str">
        <f t="shared" si="2"/>
        <v/>
      </c>
      <c r="GN1" s="4" t="str">
        <f t="shared" si="2"/>
        <v/>
      </c>
      <c r="GO1" s="4" t="str">
        <f t="shared" si="2"/>
        <v/>
      </c>
      <c r="GP1" s="4" t="str">
        <f t="shared" si="2"/>
        <v/>
      </c>
      <c r="GQ1" s="4" t="str">
        <f t="shared" si="2"/>
        <v/>
      </c>
      <c r="GR1" s="4" t="str">
        <f t="shared" si="2"/>
        <v/>
      </c>
      <c r="GS1" s="4" t="str">
        <f t="shared" si="2"/>
        <v/>
      </c>
      <c r="GT1" s="4" t="str">
        <f t="shared" si="2"/>
        <v/>
      </c>
      <c r="GU1" s="4" t="str">
        <f t="shared" si="2"/>
        <v/>
      </c>
      <c r="GV1" s="4" t="str">
        <f t="shared" si="2"/>
        <v/>
      </c>
      <c r="GW1" s="4" t="str">
        <f t="shared" si="2"/>
        <v/>
      </c>
      <c r="GX1" s="4" t="str">
        <f t="shared" si="2"/>
        <v/>
      </c>
      <c r="GY1" s="4" t="str">
        <f t="shared" si="2"/>
        <v/>
      </c>
      <c r="GZ1" s="4" t="str">
        <f t="shared" si="2"/>
        <v/>
      </c>
      <c r="HA1" s="4" t="str">
        <f t="shared" si="2"/>
        <v/>
      </c>
      <c r="HB1" s="4" t="str">
        <f t="shared" si="2"/>
        <v/>
      </c>
      <c r="HC1" s="4" t="str">
        <f t="shared" si="2"/>
        <v/>
      </c>
      <c r="HD1" s="4" t="str">
        <f t="shared" si="2"/>
        <v/>
      </c>
      <c r="HE1" s="4" t="str">
        <f t="shared" si="2"/>
        <v/>
      </c>
      <c r="HF1" s="4" t="str">
        <f t="shared" si="2"/>
        <v/>
      </c>
      <c r="HG1" s="4" t="str">
        <f t="shared" ref="HG1:HL1" si="3">IF(HG10="","",HF1+1)</f>
        <v/>
      </c>
      <c r="HH1" s="4" t="str">
        <f t="shared" si="3"/>
        <v/>
      </c>
      <c r="HI1" s="4" t="str">
        <f t="shared" si="3"/>
        <v/>
      </c>
      <c r="HJ1" s="4" t="str">
        <f t="shared" si="3"/>
        <v/>
      </c>
      <c r="HK1" s="4" t="str">
        <f t="shared" si="3"/>
        <v/>
      </c>
      <c r="HL1" s="4" t="str">
        <f t="shared" si="3"/>
        <v/>
      </c>
      <c r="HM1" s="4"/>
      <c r="HN1" s="4"/>
    </row>
    <row r="2" spans="1:222" s="1" customFormat="1" ht="10.199999999999999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31"/>
      <c r="L2" s="4"/>
      <c r="M2" s="12"/>
      <c r="N2" s="4"/>
      <c r="O2" s="19"/>
      <c r="P2" s="4"/>
      <c r="Q2" s="4"/>
      <c r="R2" s="6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</row>
    <row r="3" spans="1:222" s="1" customFormat="1" ht="10.199999999999999" x14ac:dyDescent="0.2">
      <c r="A3" s="4"/>
      <c r="B3" s="4"/>
      <c r="C3" s="5" t="str">
        <f>главная!C3</f>
        <v>Финмодель</v>
      </c>
      <c r="D3" s="4"/>
      <c r="E3" s="4"/>
      <c r="F3" s="4"/>
      <c r="G3" s="4"/>
      <c r="H3" s="4"/>
      <c r="I3" s="4"/>
      <c r="J3" s="4"/>
      <c r="K3" s="31"/>
      <c r="L3" s="4"/>
      <c r="M3" s="12"/>
      <c r="N3" s="4"/>
      <c r="O3" s="19"/>
      <c r="P3" s="4"/>
      <c r="Q3" s="4"/>
      <c r="R3" s="6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</row>
    <row r="4" spans="1:222" s="1" customFormat="1" ht="10.199999999999999" x14ac:dyDescent="0.2">
      <c r="A4" s="4"/>
      <c r="B4" s="4"/>
      <c r="C4" s="5" t="str">
        <f>главная!C4</f>
        <v>Финансовая биржа торговли криптовалютами</v>
      </c>
      <c r="D4" s="4"/>
      <c r="E4" s="4"/>
      <c r="F4" s="4"/>
      <c r="G4" s="4"/>
      <c r="H4" s="4"/>
      <c r="I4" s="4"/>
      <c r="J4" s="4"/>
      <c r="K4" s="31"/>
      <c r="L4" s="4"/>
      <c r="M4" s="12"/>
      <c r="N4" s="4"/>
      <c r="O4" s="19"/>
      <c r="P4" s="4"/>
      <c r="Q4" s="4"/>
      <c r="R4" s="6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</row>
    <row r="5" spans="1:222" s="1" customFormat="1" ht="10.199999999999999" x14ac:dyDescent="0.2">
      <c r="A5" s="4"/>
      <c r="B5" s="4"/>
      <c r="C5" s="5" t="str">
        <f>главная!C5</f>
        <v>локализация: Лондон-Москва</v>
      </c>
      <c r="D5" s="4"/>
      <c r="E5" s="4"/>
      <c r="F5" s="4"/>
      <c r="G5" s="4"/>
      <c r="H5" s="4"/>
      <c r="I5" s="4"/>
      <c r="J5" s="4"/>
      <c r="K5" s="31"/>
      <c r="L5" s="4"/>
      <c r="M5" s="12"/>
      <c r="N5" s="4"/>
      <c r="O5" s="19"/>
      <c r="P5" s="4"/>
      <c r="Q5" s="4"/>
      <c r="R5" s="6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</row>
    <row r="6" spans="1:222" s="1" customFormat="1" ht="10.199999999999999" x14ac:dyDescent="0.2">
      <c r="A6" s="4"/>
      <c r="B6" s="4"/>
      <c r="C6" s="4" t="s">
        <v>61</v>
      </c>
      <c r="D6" s="4"/>
      <c r="E6" s="4"/>
      <c r="F6" s="4"/>
      <c r="G6" s="4"/>
      <c r="H6" s="4"/>
      <c r="I6" s="4"/>
      <c r="J6" s="4"/>
      <c r="K6" s="31"/>
      <c r="L6" s="4"/>
      <c r="M6" s="12"/>
      <c r="N6" s="4"/>
      <c r="O6" s="19"/>
      <c r="P6" s="4"/>
      <c r="Q6" s="4"/>
      <c r="R6" s="6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</row>
    <row r="7" spans="1:222" s="1" customFormat="1" ht="10.199999999999999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31"/>
      <c r="L7" s="4"/>
      <c r="M7" s="12"/>
      <c r="N7" s="4"/>
      <c r="O7" s="19"/>
      <c r="P7" s="4"/>
      <c r="Q7" s="4"/>
      <c r="R7" s="6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</row>
    <row r="8" spans="1:222" s="26" customFormat="1" ht="10.199999999999999" x14ac:dyDescent="0.2">
      <c r="A8" s="23"/>
      <c r="B8" s="23"/>
      <c r="C8" s="23"/>
      <c r="D8" s="23"/>
      <c r="E8" s="23"/>
      <c r="F8" s="23"/>
      <c r="G8" s="43" t="s">
        <v>6</v>
      </c>
      <c r="H8" s="96"/>
      <c r="I8" s="97" t="s">
        <v>44</v>
      </c>
      <c r="J8" s="98" t="s">
        <v>45</v>
      </c>
      <c r="K8" s="31"/>
      <c r="L8" s="23"/>
      <c r="M8" s="24"/>
      <c r="N8" s="23"/>
      <c r="O8" s="24"/>
      <c r="P8" s="23"/>
      <c r="Q8" s="23"/>
      <c r="R8" s="67"/>
      <c r="S8" s="23"/>
      <c r="T8" s="23"/>
      <c r="U8" s="25" t="str">
        <f>IF(U10="","",MONTH(U10)&amp;" мес")</f>
        <v/>
      </c>
      <c r="V8" s="25" t="str">
        <f>IF(V10="","",MONTH(V10)&amp;" мес")</f>
        <v/>
      </c>
      <c r="W8" s="25" t="str">
        <f t="shared" ref="W8:AF8" si="4">IF(W10="","",MONTH(W10)&amp;" мес")</f>
        <v/>
      </c>
      <c r="X8" s="25" t="str">
        <f t="shared" si="4"/>
        <v/>
      </c>
      <c r="Y8" s="25" t="str">
        <f t="shared" si="4"/>
        <v/>
      </c>
      <c r="Z8" s="25" t="str">
        <f t="shared" si="4"/>
        <v/>
      </c>
      <c r="AA8" s="25" t="str">
        <f t="shared" si="4"/>
        <v/>
      </c>
      <c r="AB8" s="25" t="str">
        <f t="shared" si="4"/>
        <v/>
      </c>
      <c r="AC8" s="25" t="str">
        <f t="shared" si="4"/>
        <v/>
      </c>
      <c r="AD8" s="25" t="str">
        <f t="shared" si="4"/>
        <v/>
      </c>
      <c r="AE8" s="25" t="str">
        <f t="shared" si="4"/>
        <v/>
      </c>
      <c r="AF8" s="25" t="str">
        <f t="shared" si="4"/>
        <v/>
      </c>
      <c r="AG8" s="25" t="str">
        <f t="shared" ref="AG8:CR8" si="5">IF(AG10="","",MONTH(AG10)&amp;" мес")</f>
        <v/>
      </c>
      <c r="AH8" s="25" t="str">
        <f t="shared" si="5"/>
        <v/>
      </c>
      <c r="AI8" s="25" t="str">
        <f t="shared" si="5"/>
        <v/>
      </c>
      <c r="AJ8" s="25" t="str">
        <f t="shared" si="5"/>
        <v/>
      </c>
      <c r="AK8" s="25" t="str">
        <f t="shared" si="5"/>
        <v/>
      </c>
      <c r="AL8" s="25" t="str">
        <f t="shared" si="5"/>
        <v/>
      </c>
      <c r="AM8" s="25" t="str">
        <f t="shared" si="5"/>
        <v/>
      </c>
      <c r="AN8" s="25" t="str">
        <f t="shared" si="5"/>
        <v/>
      </c>
      <c r="AO8" s="25" t="str">
        <f t="shared" si="5"/>
        <v/>
      </c>
      <c r="AP8" s="25" t="str">
        <f t="shared" si="5"/>
        <v/>
      </c>
      <c r="AQ8" s="25" t="str">
        <f t="shared" si="5"/>
        <v/>
      </c>
      <c r="AR8" s="25" t="str">
        <f t="shared" si="5"/>
        <v/>
      </c>
      <c r="AS8" s="25" t="str">
        <f t="shared" si="5"/>
        <v/>
      </c>
      <c r="AT8" s="25" t="str">
        <f t="shared" si="5"/>
        <v/>
      </c>
      <c r="AU8" s="25" t="str">
        <f t="shared" si="5"/>
        <v/>
      </c>
      <c r="AV8" s="25" t="str">
        <f t="shared" si="5"/>
        <v/>
      </c>
      <c r="AW8" s="25" t="str">
        <f t="shared" si="5"/>
        <v/>
      </c>
      <c r="AX8" s="25" t="str">
        <f t="shared" si="5"/>
        <v/>
      </c>
      <c r="AY8" s="25" t="str">
        <f t="shared" si="5"/>
        <v/>
      </c>
      <c r="AZ8" s="25" t="str">
        <f t="shared" si="5"/>
        <v/>
      </c>
      <c r="BA8" s="25" t="str">
        <f t="shared" si="5"/>
        <v/>
      </c>
      <c r="BB8" s="25" t="str">
        <f t="shared" si="5"/>
        <v/>
      </c>
      <c r="BC8" s="25" t="str">
        <f t="shared" si="5"/>
        <v/>
      </c>
      <c r="BD8" s="25" t="str">
        <f t="shared" si="5"/>
        <v/>
      </c>
      <c r="BE8" s="25" t="str">
        <f t="shared" si="5"/>
        <v/>
      </c>
      <c r="BF8" s="25" t="str">
        <f t="shared" si="5"/>
        <v/>
      </c>
      <c r="BG8" s="25" t="str">
        <f t="shared" si="5"/>
        <v/>
      </c>
      <c r="BH8" s="25" t="str">
        <f t="shared" si="5"/>
        <v/>
      </c>
      <c r="BI8" s="25" t="str">
        <f t="shared" si="5"/>
        <v/>
      </c>
      <c r="BJ8" s="25" t="str">
        <f t="shared" si="5"/>
        <v/>
      </c>
      <c r="BK8" s="25" t="str">
        <f t="shared" si="5"/>
        <v/>
      </c>
      <c r="BL8" s="25" t="str">
        <f t="shared" si="5"/>
        <v/>
      </c>
      <c r="BM8" s="25" t="str">
        <f t="shared" si="5"/>
        <v/>
      </c>
      <c r="BN8" s="25" t="str">
        <f t="shared" si="5"/>
        <v/>
      </c>
      <c r="BO8" s="25" t="str">
        <f t="shared" si="5"/>
        <v/>
      </c>
      <c r="BP8" s="25" t="str">
        <f t="shared" si="5"/>
        <v/>
      </c>
      <c r="BQ8" s="25" t="str">
        <f t="shared" si="5"/>
        <v/>
      </c>
      <c r="BR8" s="25" t="str">
        <f t="shared" si="5"/>
        <v/>
      </c>
      <c r="BS8" s="25" t="str">
        <f t="shared" si="5"/>
        <v/>
      </c>
      <c r="BT8" s="25" t="str">
        <f t="shared" si="5"/>
        <v/>
      </c>
      <c r="BU8" s="25" t="str">
        <f t="shared" si="5"/>
        <v/>
      </c>
      <c r="BV8" s="25" t="str">
        <f t="shared" si="5"/>
        <v/>
      </c>
      <c r="BW8" s="25" t="str">
        <f t="shared" si="5"/>
        <v/>
      </c>
      <c r="BX8" s="25" t="str">
        <f t="shared" si="5"/>
        <v/>
      </c>
      <c r="BY8" s="25" t="str">
        <f t="shared" si="5"/>
        <v/>
      </c>
      <c r="BZ8" s="25" t="str">
        <f t="shared" si="5"/>
        <v/>
      </c>
      <c r="CA8" s="25" t="str">
        <f t="shared" si="5"/>
        <v/>
      </c>
      <c r="CB8" s="25" t="str">
        <f t="shared" si="5"/>
        <v/>
      </c>
      <c r="CC8" s="25" t="str">
        <f t="shared" si="5"/>
        <v/>
      </c>
      <c r="CD8" s="25" t="str">
        <f t="shared" si="5"/>
        <v/>
      </c>
      <c r="CE8" s="25" t="str">
        <f t="shared" si="5"/>
        <v/>
      </c>
      <c r="CF8" s="25" t="str">
        <f t="shared" si="5"/>
        <v/>
      </c>
      <c r="CG8" s="25" t="str">
        <f t="shared" si="5"/>
        <v/>
      </c>
      <c r="CH8" s="25" t="str">
        <f t="shared" si="5"/>
        <v/>
      </c>
      <c r="CI8" s="25" t="str">
        <f t="shared" si="5"/>
        <v/>
      </c>
      <c r="CJ8" s="25" t="str">
        <f t="shared" si="5"/>
        <v/>
      </c>
      <c r="CK8" s="25" t="str">
        <f t="shared" si="5"/>
        <v/>
      </c>
      <c r="CL8" s="25" t="str">
        <f t="shared" si="5"/>
        <v/>
      </c>
      <c r="CM8" s="25" t="str">
        <f t="shared" si="5"/>
        <v/>
      </c>
      <c r="CN8" s="25" t="str">
        <f t="shared" si="5"/>
        <v/>
      </c>
      <c r="CO8" s="25" t="str">
        <f t="shared" si="5"/>
        <v/>
      </c>
      <c r="CP8" s="25" t="str">
        <f t="shared" si="5"/>
        <v/>
      </c>
      <c r="CQ8" s="25" t="str">
        <f t="shared" si="5"/>
        <v/>
      </c>
      <c r="CR8" s="25" t="str">
        <f t="shared" si="5"/>
        <v/>
      </c>
      <c r="CS8" s="25" t="str">
        <f t="shared" ref="CS8:FD8" si="6">IF(CS10="","",MONTH(CS10)&amp;" мес")</f>
        <v/>
      </c>
      <c r="CT8" s="25" t="str">
        <f t="shared" si="6"/>
        <v/>
      </c>
      <c r="CU8" s="25" t="str">
        <f t="shared" si="6"/>
        <v/>
      </c>
      <c r="CV8" s="25" t="str">
        <f t="shared" si="6"/>
        <v/>
      </c>
      <c r="CW8" s="25" t="str">
        <f t="shared" si="6"/>
        <v/>
      </c>
      <c r="CX8" s="25" t="str">
        <f t="shared" si="6"/>
        <v/>
      </c>
      <c r="CY8" s="25" t="str">
        <f t="shared" si="6"/>
        <v/>
      </c>
      <c r="CZ8" s="25" t="str">
        <f t="shared" si="6"/>
        <v/>
      </c>
      <c r="DA8" s="25" t="str">
        <f t="shared" si="6"/>
        <v/>
      </c>
      <c r="DB8" s="25" t="str">
        <f t="shared" si="6"/>
        <v/>
      </c>
      <c r="DC8" s="25" t="str">
        <f t="shared" si="6"/>
        <v/>
      </c>
      <c r="DD8" s="25" t="str">
        <f t="shared" si="6"/>
        <v/>
      </c>
      <c r="DE8" s="25" t="str">
        <f t="shared" si="6"/>
        <v/>
      </c>
      <c r="DF8" s="25" t="str">
        <f t="shared" si="6"/>
        <v/>
      </c>
      <c r="DG8" s="25" t="str">
        <f t="shared" si="6"/>
        <v/>
      </c>
      <c r="DH8" s="25" t="str">
        <f t="shared" si="6"/>
        <v/>
      </c>
      <c r="DI8" s="25" t="str">
        <f t="shared" si="6"/>
        <v/>
      </c>
      <c r="DJ8" s="25" t="str">
        <f t="shared" si="6"/>
        <v/>
      </c>
      <c r="DK8" s="25" t="str">
        <f t="shared" si="6"/>
        <v/>
      </c>
      <c r="DL8" s="25" t="str">
        <f t="shared" si="6"/>
        <v/>
      </c>
      <c r="DM8" s="25" t="str">
        <f t="shared" si="6"/>
        <v/>
      </c>
      <c r="DN8" s="25" t="str">
        <f t="shared" si="6"/>
        <v/>
      </c>
      <c r="DO8" s="25" t="str">
        <f t="shared" si="6"/>
        <v/>
      </c>
      <c r="DP8" s="25" t="str">
        <f t="shared" si="6"/>
        <v/>
      </c>
      <c r="DQ8" s="25" t="str">
        <f t="shared" si="6"/>
        <v/>
      </c>
      <c r="DR8" s="25" t="str">
        <f t="shared" si="6"/>
        <v/>
      </c>
      <c r="DS8" s="25" t="str">
        <f t="shared" si="6"/>
        <v/>
      </c>
      <c r="DT8" s="25" t="str">
        <f t="shared" si="6"/>
        <v/>
      </c>
      <c r="DU8" s="25" t="str">
        <f t="shared" si="6"/>
        <v/>
      </c>
      <c r="DV8" s="25" t="str">
        <f t="shared" si="6"/>
        <v/>
      </c>
      <c r="DW8" s="25" t="str">
        <f t="shared" si="6"/>
        <v/>
      </c>
      <c r="DX8" s="25" t="str">
        <f t="shared" si="6"/>
        <v/>
      </c>
      <c r="DY8" s="25" t="str">
        <f t="shared" si="6"/>
        <v/>
      </c>
      <c r="DZ8" s="25" t="str">
        <f t="shared" si="6"/>
        <v/>
      </c>
      <c r="EA8" s="25" t="str">
        <f t="shared" si="6"/>
        <v/>
      </c>
      <c r="EB8" s="25" t="str">
        <f t="shared" si="6"/>
        <v/>
      </c>
      <c r="EC8" s="25" t="str">
        <f t="shared" si="6"/>
        <v/>
      </c>
      <c r="ED8" s="25" t="str">
        <f t="shared" si="6"/>
        <v/>
      </c>
      <c r="EE8" s="25" t="str">
        <f t="shared" si="6"/>
        <v/>
      </c>
      <c r="EF8" s="25" t="str">
        <f t="shared" si="6"/>
        <v/>
      </c>
      <c r="EG8" s="25" t="str">
        <f t="shared" si="6"/>
        <v/>
      </c>
      <c r="EH8" s="25" t="str">
        <f t="shared" si="6"/>
        <v/>
      </c>
      <c r="EI8" s="25" t="str">
        <f t="shared" si="6"/>
        <v/>
      </c>
      <c r="EJ8" s="25" t="str">
        <f t="shared" si="6"/>
        <v/>
      </c>
      <c r="EK8" s="25" t="str">
        <f t="shared" si="6"/>
        <v/>
      </c>
      <c r="EL8" s="25" t="str">
        <f t="shared" si="6"/>
        <v/>
      </c>
      <c r="EM8" s="25" t="str">
        <f t="shared" si="6"/>
        <v/>
      </c>
      <c r="EN8" s="25" t="str">
        <f t="shared" si="6"/>
        <v/>
      </c>
      <c r="EO8" s="25" t="str">
        <f t="shared" si="6"/>
        <v/>
      </c>
      <c r="EP8" s="25" t="str">
        <f t="shared" si="6"/>
        <v/>
      </c>
      <c r="EQ8" s="25" t="str">
        <f t="shared" si="6"/>
        <v/>
      </c>
      <c r="ER8" s="25" t="str">
        <f t="shared" si="6"/>
        <v/>
      </c>
      <c r="ES8" s="25" t="str">
        <f t="shared" si="6"/>
        <v/>
      </c>
      <c r="ET8" s="25" t="str">
        <f t="shared" si="6"/>
        <v/>
      </c>
      <c r="EU8" s="25" t="str">
        <f t="shared" si="6"/>
        <v/>
      </c>
      <c r="EV8" s="25" t="str">
        <f t="shared" si="6"/>
        <v/>
      </c>
      <c r="EW8" s="25" t="str">
        <f t="shared" si="6"/>
        <v/>
      </c>
      <c r="EX8" s="25" t="str">
        <f t="shared" si="6"/>
        <v/>
      </c>
      <c r="EY8" s="25" t="str">
        <f t="shared" si="6"/>
        <v/>
      </c>
      <c r="EZ8" s="25" t="str">
        <f t="shared" si="6"/>
        <v/>
      </c>
      <c r="FA8" s="25" t="str">
        <f t="shared" si="6"/>
        <v/>
      </c>
      <c r="FB8" s="25" t="str">
        <f t="shared" si="6"/>
        <v/>
      </c>
      <c r="FC8" s="25" t="str">
        <f t="shared" si="6"/>
        <v/>
      </c>
      <c r="FD8" s="25" t="str">
        <f t="shared" si="6"/>
        <v/>
      </c>
      <c r="FE8" s="25" t="str">
        <f t="shared" ref="FE8:HL8" si="7">IF(FE10="","",MONTH(FE10)&amp;" мес")</f>
        <v/>
      </c>
      <c r="FF8" s="25" t="str">
        <f t="shared" si="7"/>
        <v/>
      </c>
      <c r="FG8" s="25" t="str">
        <f t="shared" si="7"/>
        <v/>
      </c>
      <c r="FH8" s="25" t="str">
        <f t="shared" si="7"/>
        <v/>
      </c>
      <c r="FI8" s="25" t="str">
        <f t="shared" si="7"/>
        <v/>
      </c>
      <c r="FJ8" s="25" t="str">
        <f t="shared" si="7"/>
        <v/>
      </c>
      <c r="FK8" s="25" t="str">
        <f t="shared" si="7"/>
        <v/>
      </c>
      <c r="FL8" s="25" t="str">
        <f t="shared" si="7"/>
        <v/>
      </c>
      <c r="FM8" s="25" t="str">
        <f t="shared" si="7"/>
        <v/>
      </c>
      <c r="FN8" s="25" t="str">
        <f t="shared" si="7"/>
        <v/>
      </c>
      <c r="FO8" s="25" t="str">
        <f t="shared" si="7"/>
        <v/>
      </c>
      <c r="FP8" s="25" t="str">
        <f t="shared" si="7"/>
        <v/>
      </c>
      <c r="FQ8" s="25" t="str">
        <f t="shared" si="7"/>
        <v/>
      </c>
      <c r="FR8" s="25" t="str">
        <f t="shared" si="7"/>
        <v/>
      </c>
      <c r="FS8" s="25" t="str">
        <f t="shared" si="7"/>
        <v/>
      </c>
      <c r="FT8" s="25" t="str">
        <f t="shared" si="7"/>
        <v/>
      </c>
      <c r="FU8" s="25" t="str">
        <f t="shared" si="7"/>
        <v/>
      </c>
      <c r="FV8" s="25" t="str">
        <f t="shared" si="7"/>
        <v/>
      </c>
      <c r="FW8" s="25" t="str">
        <f t="shared" si="7"/>
        <v/>
      </c>
      <c r="FX8" s="25" t="str">
        <f t="shared" si="7"/>
        <v/>
      </c>
      <c r="FY8" s="25" t="str">
        <f t="shared" si="7"/>
        <v/>
      </c>
      <c r="FZ8" s="25" t="str">
        <f t="shared" si="7"/>
        <v/>
      </c>
      <c r="GA8" s="25" t="str">
        <f t="shared" si="7"/>
        <v/>
      </c>
      <c r="GB8" s="25" t="str">
        <f t="shared" si="7"/>
        <v/>
      </c>
      <c r="GC8" s="25" t="str">
        <f t="shared" si="7"/>
        <v/>
      </c>
      <c r="GD8" s="25" t="str">
        <f t="shared" si="7"/>
        <v/>
      </c>
      <c r="GE8" s="25" t="str">
        <f t="shared" si="7"/>
        <v/>
      </c>
      <c r="GF8" s="25" t="str">
        <f t="shared" si="7"/>
        <v/>
      </c>
      <c r="GG8" s="25" t="str">
        <f t="shared" si="7"/>
        <v/>
      </c>
      <c r="GH8" s="25" t="str">
        <f t="shared" si="7"/>
        <v/>
      </c>
      <c r="GI8" s="25" t="str">
        <f t="shared" si="7"/>
        <v/>
      </c>
      <c r="GJ8" s="25" t="str">
        <f t="shared" si="7"/>
        <v/>
      </c>
      <c r="GK8" s="25" t="str">
        <f t="shared" si="7"/>
        <v/>
      </c>
      <c r="GL8" s="25" t="str">
        <f t="shared" si="7"/>
        <v/>
      </c>
      <c r="GM8" s="25" t="str">
        <f t="shared" si="7"/>
        <v/>
      </c>
      <c r="GN8" s="25" t="str">
        <f t="shared" si="7"/>
        <v/>
      </c>
      <c r="GO8" s="25" t="str">
        <f t="shared" si="7"/>
        <v/>
      </c>
      <c r="GP8" s="25" t="str">
        <f t="shared" si="7"/>
        <v/>
      </c>
      <c r="GQ8" s="25" t="str">
        <f t="shared" si="7"/>
        <v/>
      </c>
      <c r="GR8" s="25" t="str">
        <f t="shared" si="7"/>
        <v/>
      </c>
      <c r="GS8" s="25" t="str">
        <f t="shared" si="7"/>
        <v/>
      </c>
      <c r="GT8" s="25" t="str">
        <f t="shared" si="7"/>
        <v/>
      </c>
      <c r="GU8" s="25" t="str">
        <f t="shared" si="7"/>
        <v/>
      </c>
      <c r="GV8" s="25" t="str">
        <f t="shared" si="7"/>
        <v/>
      </c>
      <c r="GW8" s="25" t="str">
        <f t="shared" si="7"/>
        <v/>
      </c>
      <c r="GX8" s="25" t="str">
        <f t="shared" si="7"/>
        <v/>
      </c>
      <c r="GY8" s="25" t="str">
        <f t="shared" si="7"/>
        <v/>
      </c>
      <c r="GZ8" s="25" t="str">
        <f t="shared" si="7"/>
        <v/>
      </c>
      <c r="HA8" s="25" t="str">
        <f t="shared" si="7"/>
        <v/>
      </c>
      <c r="HB8" s="25" t="str">
        <f t="shared" si="7"/>
        <v/>
      </c>
      <c r="HC8" s="25" t="str">
        <f t="shared" si="7"/>
        <v/>
      </c>
      <c r="HD8" s="25" t="str">
        <f t="shared" si="7"/>
        <v/>
      </c>
      <c r="HE8" s="25" t="str">
        <f t="shared" si="7"/>
        <v/>
      </c>
      <c r="HF8" s="25" t="str">
        <f t="shared" si="7"/>
        <v/>
      </c>
      <c r="HG8" s="25" t="str">
        <f t="shared" si="7"/>
        <v/>
      </c>
      <c r="HH8" s="25" t="str">
        <f t="shared" si="7"/>
        <v/>
      </c>
      <c r="HI8" s="25" t="str">
        <f t="shared" si="7"/>
        <v/>
      </c>
      <c r="HJ8" s="25" t="str">
        <f t="shared" si="7"/>
        <v/>
      </c>
      <c r="HK8" s="25" t="str">
        <f t="shared" si="7"/>
        <v/>
      </c>
      <c r="HL8" s="25" t="str">
        <f t="shared" si="7"/>
        <v/>
      </c>
      <c r="HM8" s="23"/>
      <c r="HN8" s="23"/>
    </row>
    <row r="9" spans="1:222" s="3" customFormat="1" ht="10.19999999999999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32"/>
      <c r="L9" s="5"/>
      <c r="M9" s="12"/>
      <c r="N9" s="5"/>
      <c r="O9" s="19"/>
      <c r="P9" s="5"/>
      <c r="Q9" s="38" t="s">
        <v>12</v>
      </c>
      <c r="R9" s="68">
        <f>SUMIFS($R$12:$R$10003,$Q$12:$Q$10003,$Q$9)</f>
        <v>0</v>
      </c>
      <c r="S9" s="5"/>
      <c r="T9" s="5"/>
      <c r="U9" s="41" t="str">
        <f>IF(главная!$N$17="","",главная!$N$17)</f>
        <v/>
      </c>
      <c r="V9" s="41" t="str">
        <f>IF(U10="","",IF(U10+1&gt;=главная!$N$13,"",U10+1))</f>
        <v/>
      </c>
      <c r="W9" s="41" t="str">
        <f>IF(V10="","",IF(V10+1&gt;=главная!$N$13,"",V10+1))</f>
        <v/>
      </c>
      <c r="X9" s="41" t="str">
        <f>IF(W10="","",IF(W10+1&gt;=главная!$N$13,"",W10+1))</f>
        <v/>
      </c>
      <c r="Y9" s="41" t="str">
        <f>IF(X10="","",IF(X10+1&gt;=главная!$N$13,"",X10+1))</f>
        <v/>
      </c>
      <c r="Z9" s="41" t="str">
        <f>IF(Y10="","",IF(Y10+1&gt;=главная!$N$13,"",Y10+1))</f>
        <v/>
      </c>
      <c r="AA9" s="41" t="str">
        <f>IF(Z10="","",IF(Z10+1&gt;=главная!$N$13,"",Z10+1))</f>
        <v/>
      </c>
      <c r="AB9" s="41" t="str">
        <f>IF(AA10="","",IF(AA10+1&gt;=главная!$N$13,"",AA10+1))</f>
        <v/>
      </c>
      <c r="AC9" s="41" t="str">
        <f>IF(AB10="","",IF(AB10+1&gt;=главная!$N$13,"",AB10+1))</f>
        <v/>
      </c>
      <c r="AD9" s="41" t="str">
        <f>IF(AC10="","",IF(AC10+1&gt;=главная!$N$13,"",AC10+1))</f>
        <v/>
      </c>
      <c r="AE9" s="41" t="str">
        <f>IF(AD10="","",IF(AD10+1&gt;=главная!$N$13,"",AD10+1))</f>
        <v/>
      </c>
      <c r="AF9" s="41" t="str">
        <f>IF(AE10="","",IF(AE10+1&gt;=главная!$N$13,"",AE10+1))</f>
        <v/>
      </c>
      <c r="AG9" s="41" t="str">
        <f>IF(AF10="","",IF(AF10+1&gt;=главная!$N$13,"",AF10+1))</f>
        <v/>
      </c>
      <c r="AH9" s="41" t="str">
        <f>IF(AG10="","",IF(AG10+1&gt;=главная!$N$13,"",AG10+1))</f>
        <v/>
      </c>
      <c r="AI9" s="41" t="str">
        <f>IF(AH10="","",IF(AH10+1&gt;=главная!$N$13,"",AH10+1))</f>
        <v/>
      </c>
      <c r="AJ9" s="41" t="str">
        <f>IF(AI10="","",IF(AI10+1&gt;=главная!$N$13,"",AI10+1))</f>
        <v/>
      </c>
      <c r="AK9" s="41" t="str">
        <f>IF(AJ10="","",IF(AJ10+1&gt;=главная!$N$13,"",AJ10+1))</f>
        <v/>
      </c>
      <c r="AL9" s="41" t="str">
        <f>IF(AK10="","",IF(AK10+1&gt;=главная!$N$13,"",AK10+1))</f>
        <v/>
      </c>
      <c r="AM9" s="41" t="str">
        <f>IF(AL10="","",IF(AL10+1&gt;=главная!$N$13,"",AL10+1))</f>
        <v/>
      </c>
      <c r="AN9" s="41" t="str">
        <f>IF(AM10="","",IF(AM10+1&gt;=главная!$N$13,"",AM10+1))</f>
        <v/>
      </c>
      <c r="AO9" s="41" t="str">
        <f>IF(AN10="","",IF(AN10+1&gt;=главная!$N$13,"",AN10+1))</f>
        <v/>
      </c>
      <c r="AP9" s="41" t="str">
        <f>IF(AO10="","",IF(AO10+1&gt;=главная!$N$13,"",AO10+1))</f>
        <v/>
      </c>
      <c r="AQ9" s="41" t="str">
        <f>IF(AP10="","",IF(AP10+1&gt;=главная!$N$13,"",AP10+1))</f>
        <v/>
      </c>
      <c r="AR9" s="41" t="str">
        <f>IF(AQ10="","",IF(AQ10+1&gt;=главная!$N$13,"",AQ10+1))</f>
        <v/>
      </c>
      <c r="AS9" s="41" t="str">
        <f>IF(AR10="","",IF(AR10+1&gt;=главная!$N$13,"",AR10+1))</f>
        <v/>
      </c>
      <c r="AT9" s="41" t="str">
        <f>IF(AS10="","",IF(AS10+1&gt;=главная!$N$13,"",AS10+1))</f>
        <v/>
      </c>
      <c r="AU9" s="41" t="str">
        <f>IF(AT10="","",IF(AT10+1&gt;=главная!$N$13,"",AT10+1))</f>
        <v/>
      </c>
      <c r="AV9" s="41" t="str">
        <f>IF(AU10="","",IF(AU10+1&gt;=главная!$N$13,"",AU10+1))</f>
        <v/>
      </c>
      <c r="AW9" s="41" t="str">
        <f>IF(AV10="","",IF(AV10+1&gt;=главная!$N$13,"",AV10+1))</f>
        <v/>
      </c>
      <c r="AX9" s="41" t="str">
        <f>IF(AW10="","",IF(AW10+1&gt;=главная!$N$13,"",AW10+1))</f>
        <v/>
      </c>
      <c r="AY9" s="41" t="str">
        <f>IF(AX10="","",IF(AX10+1&gt;=главная!$N$13,"",AX10+1))</f>
        <v/>
      </c>
      <c r="AZ9" s="41" t="str">
        <f>IF(AY10="","",IF(AY10+1&gt;=главная!$N$13,"",AY10+1))</f>
        <v/>
      </c>
      <c r="BA9" s="41" t="str">
        <f>IF(AZ10="","",IF(AZ10+1&gt;=главная!$N$13,"",AZ10+1))</f>
        <v/>
      </c>
      <c r="BB9" s="41" t="str">
        <f>IF(BA10="","",IF(BA10+1&gt;=главная!$N$13,"",BA10+1))</f>
        <v/>
      </c>
      <c r="BC9" s="41" t="str">
        <f>IF(BB10="","",IF(BB10+1&gt;=главная!$N$13,"",BB10+1))</f>
        <v/>
      </c>
      <c r="BD9" s="41" t="str">
        <f>IF(BC10="","",IF(BC10+1&gt;=главная!$N$13,"",BC10+1))</f>
        <v/>
      </c>
      <c r="BE9" s="41" t="str">
        <f>IF(BD10="","",IF(BD10+1&gt;=главная!$N$13,"",BD10+1))</f>
        <v/>
      </c>
      <c r="BF9" s="41" t="str">
        <f>IF(BE10="","",IF(BE10+1&gt;=главная!$N$13,"",BE10+1))</f>
        <v/>
      </c>
      <c r="BG9" s="41" t="str">
        <f>IF(BF10="","",IF(BF10+1&gt;=главная!$N$13,"",BF10+1))</f>
        <v/>
      </c>
      <c r="BH9" s="41" t="str">
        <f>IF(BG10="","",IF(BG10+1&gt;=главная!$N$13,"",BG10+1))</f>
        <v/>
      </c>
      <c r="BI9" s="41" t="str">
        <f>IF(BH10="","",IF(BH10+1&gt;=главная!$N$13,"",BH10+1))</f>
        <v/>
      </c>
      <c r="BJ9" s="41" t="str">
        <f>IF(BI10="","",IF(BI10+1&gt;=главная!$N$13,"",BI10+1))</f>
        <v/>
      </c>
      <c r="BK9" s="41" t="str">
        <f>IF(BJ10="","",IF(BJ10+1&gt;=главная!$N$13,"",BJ10+1))</f>
        <v/>
      </c>
      <c r="BL9" s="41" t="str">
        <f>IF(BK10="","",IF(BK10+1&gt;=главная!$N$13,"",BK10+1))</f>
        <v/>
      </c>
      <c r="BM9" s="41" t="str">
        <f>IF(BL10="","",IF(BL10+1&gt;=главная!$N$13,"",BL10+1))</f>
        <v/>
      </c>
      <c r="BN9" s="41" t="str">
        <f>IF(BM10="","",IF(BM10+1&gt;=главная!$N$13,"",BM10+1))</f>
        <v/>
      </c>
      <c r="BO9" s="41" t="str">
        <f>IF(BN10="","",IF(BN10+1&gt;=главная!$N$13,"",BN10+1))</f>
        <v/>
      </c>
      <c r="BP9" s="41" t="str">
        <f>IF(BO10="","",IF(BO10+1&gt;=главная!$N$13,"",BO10+1))</f>
        <v/>
      </c>
      <c r="BQ9" s="41" t="str">
        <f>IF(BP10="","",IF(BP10+1&gt;=главная!$N$13,"",BP10+1))</f>
        <v/>
      </c>
      <c r="BR9" s="41" t="str">
        <f>IF(BQ10="","",IF(BQ10+1&gt;=главная!$N$13,"",BQ10+1))</f>
        <v/>
      </c>
      <c r="BS9" s="41" t="str">
        <f>IF(BR10="","",IF(BR10+1&gt;=главная!$N$13,"",BR10+1))</f>
        <v/>
      </c>
      <c r="BT9" s="41" t="str">
        <f>IF(BS10="","",IF(BS10+1&gt;=главная!$N$13,"",BS10+1))</f>
        <v/>
      </c>
      <c r="BU9" s="41" t="str">
        <f>IF(BT10="","",IF(BT10+1&gt;=главная!$N$13,"",BT10+1))</f>
        <v/>
      </c>
      <c r="BV9" s="41" t="str">
        <f>IF(BU10="","",IF(BU10+1&gt;=главная!$N$13,"",BU10+1))</f>
        <v/>
      </c>
      <c r="BW9" s="41" t="str">
        <f>IF(BV10="","",IF(BV10+1&gt;=главная!$N$13,"",BV10+1))</f>
        <v/>
      </c>
      <c r="BX9" s="41" t="str">
        <f>IF(BW10="","",IF(BW10+1&gt;=главная!$N$13,"",BW10+1))</f>
        <v/>
      </c>
      <c r="BY9" s="41" t="str">
        <f>IF(BX10="","",IF(BX10+1&gt;=главная!$N$13,"",BX10+1))</f>
        <v/>
      </c>
      <c r="BZ9" s="41" t="str">
        <f>IF(BY10="","",IF(BY10+1&gt;=главная!$N$13,"",BY10+1))</f>
        <v/>
      </c>
      <c r="CA9" s="41" t="str">
        <f>IF(BZ10="","",IF(BZ10+1&gt;=главная!$N$13,"",BZ10+1))</f>
        <v/>
      </c>
      <c r="CB9" s="41" t="str">
        <f>IF(CA10="","",IF(CA10+1&gt;=главная!$N$13,"",CA10+1))</f>
        <v/>
      </c>
      <c r="CC9" s="41" t="str">
        <f>IF(CB10="","",IF(CB10+1&gt;=главная!$N$13,"",CB10+1))</f>
        <v/>
      </c>
      <c r="CD9" s="41" t="str">
        <f>IF(CC10="","",IF(CC10+1&gt;=главная!$N$13,"",CC10+1))</f>
        <v/>
      </c>
      <c r="CE9" s="41" t="str">
        <f>IF(CD10="","",IF(CD10+1&gt;=главная!$N$13,"",CD10+1))</f>
        <v/>
      </c>
      <c r="CF9" s="41" t="str">
        <f>IF(CE10="","",IF(CE10+1&gt;=главная!$N$13,"",CE10+1))</f>
        <v/>
      </c>
      <c r="CG9" s="41" t="str">
        <f>IF(CF10="","",IF(CF10+1&gt;=главная!$N$13,"",CF10+1))</f>
        <v/>
      </c>
      <c r="CH9" s="41" t="str">
        <f>IF(CG10="","",IF(CG10+1&gt;=главная!$N$13,"",CG10+1))</f>
        <v/>
      </c>
      <c r="CI9" s="41" t="str">
        <f>IF(CH10="","",IF(CH10+1&gt;=главная!$N$13,"",CH10+1))</f>
        <v/>
      </c>
      <c r="CJ9" s="41" t="str">
        <f>IF(CI10="","",IF(CI10+1&gt;=главная!$N$13,"",CI10+1))</f>
        <v/>
      </c>
      <c r="CK9" s="41" t="str">
        <f>IF(CJ10="","",IF(CJ10+1&gt;=главная!$N$13,"",CJ10+1))</f>
        <v/>
      </c>
      <c r="CL9" s="41" t="str">
        <f>IF(CK10="","",IF(CK10+1&gt;=главная!$N$13,"",CK10+1))</f>
        <v/>
      </c>
      <c r="CM9" s="41" t="str">
        <f>IF(CL10="","",IF(CL10+1&gt;=главная!$N$13,"",CL10+1))</f>
        <v/>
      </c>
      <c r="CN9" s="41" t="str">
        <f>IF(CM10="","",IF(CM10+1&gt;=главная!$N$13,"",CM10+1))</f>
        <v/>
      </c>
      <c r="CO9" s="41" t="str">
        <f>IF(CN10="","",IF(CN10+1&gt;=главная!$N$13,"",CN10+1))</f>
        <v/>
      </c>
      <c r="CP9" s="41" t="str">
        <f>IF(CO10="","",IF(CO10+1&gt;=главная!$N$13,"",CO10+1))</f>
        <v/>
      </c>
      <c r="CQ9" s="41" t="str">
        <f>IF(CP10="","",IF(CP10+1&gt;=главная!$N$13,"",CP10+1))</f>
        <v/>
      </c>
      <c r="CR9" s="41" t="str">
        <f>IF(CQ10="","",IF(CQ10+1&gt;=главная!$N$13,"",CQ10+1))</f>
        <v/>
      </c>
      <c r="CS9" s="41" t="str">
        <f>IF(CR10="","",IF(CR10+1&gt;=главная!$N$13,"",CR10+1))</f>
        <v/>
      </c>
      <c r="CT9" s="41" t="str">
        <f>IF(CS10="","",IF(CS10+1&gt;=главная!$N$13,"",CS10+1))</f>
        <v/>
      </c>
      <c r="CU9" s="41" t="str">
        <f>IF(CT10="","",IF(CT10+1&gt;=главная!$N$13,"",CT10+1))</f>
        <v/>
      </c>
      <c r="CV9" s="41" t="str">
        <f>IF(CU10="","",IF(CU10+1&gt;=главная!$N$13,"",CU10+1))</f>
        <v/>
      </c>
      <c r="CW9" s="41" t="str">
        <f>IF(CV10="","",IF(CV10+1&gt;=главная!$N$13,"",CV10+1))</f>
        <v/>
      </c>
      <c r="CX9" s="41" t="str">
        <f>IF(CW10="","",IF(CW10+1&gt;=главная!$N$13,"",CW10+1))</f>
        <v/>
      </c>
      <c r="CY9" s="41" t="str">
        <f>IF(CX10="","",IF(CX10+1&gt;=главная!$N$13,"",CX10+1))</f>
        <v/>
      </c>
      <c r="CZ9" s="41" t="str">
        <f>IF(CY10="","",IF(CY10+1&gt;=главная!$N$13,"",CY10+1))</f>
        <v/>
      </c>
      <c r="DA9" s="41" t="str">
        <f>IF(CZ10="","",IF(CZ10+1&gt;=главная!$N$13,"",CZ10+1))</f>
        <v/>
      </c>
      <c r="DB9" s="41" t="str">
        <f>IF(DA10="","",IF(DA10+1&gt;=главная!$N$13,"",DA10+1))</f>
        <v/>
      </c>
      <c r="DC9" s="41" t="str">
        <f>IF(DB10="","",IF(DB10+1&gt;=главная!$N$13,"",DB10+1))</f>
        <v/>
      </c>
      <c r="DD9" s="41" t="str">
        <f>IF(DC10="","",IF(DC10+1&gt;=главная!$N$13,"",DC10+1))</f>
        <v/>
      </c>
      <c r="DE9" s="41" t="str">
        <f>IF(DD10="","",IF(DD10+1&gt;=главная!$N$13,"",DD10+1))</f>
        <v/>
      </c>
      <c r="DF9" s="41" t="str">
        <f>IF(DE10="","",IF(DE10+1&gt;=главная!$N$13,"",DE10+1))</f>
        <v/>
      </c>
      <c r="DG9" s="41" t="str">
        <f>IF(DF10="","",IF(DF10+1&gt;=главная!$N$13,"",DF10+1))</f>
        <v/>
      </c>
      <c r="DH9" s="41" t="str">
        <f>IF(DG10="","",IF(DG10+1&gt;=главная!$N$13,"",DG10+1))</f>
        <v/>
      </c>
      <c r="DI9" s="41" t="str">
        <f>IF(DH10="","",IF(DH10+1&gt;=главная!$N$13,"",DH10+1))</f>
        <v/>
      </c>
      <c r="DJ9" s="41" t="str">
        <f>IF(DI10="","",IF(DI10+1&gt;=главная!$N$13,"",DI10+1))</f>
        <v/>
      </c>
      <c r="DK9" s="41" t="str">
        <f>IF(DJ10="","",IF(DJ10+1&gt;=главная!$N$13,"",DJ10+1))</f>
        <v/>
      </c>
      <c r="DL9" s="41" t="str">
        <f>IF(DK10="","",IF(DK10+1&gt;=главная!$N$13,"",DK10+1))</f>
        <v/>
      </c>
      <c r="DM9" s="41" t="str">
        <f>IF(DL10="","",IF(DL10+1&gt;=главная!$N$13,"",DL10+1))</f>
        <v/>
      </c>
      <c r="DN9" s="41" t="str">
        <f>IF(DM10="","",IF(DM10+1&gt;=главная!$N$13,"",DM10+1))</f>
        <v/>
      </c>
      <c r="DO9" s="41" t="str">
        <f>IF(DN10="","",IF(DN10+1&gt;=главная!$N$13,"",DN10+1))</f>
        <v/>
      </c>
      <c r="DP9" s="41" t="str">
        <f>IF(DO10="","",IF(DO10+1&gt;=главная!$N$13,"",DO10+1))</f>
        <v/>
      </c>
      <c r="DQ9" s="41" t="str">
        <f>IF(DP10="","",IF(DP10+1&gt;=главная!$N$13,"",DP10+1))</f>
        <v/>
      </c>
      <c r="DR9" s="41" t="str">
        <f>IF(DQ10="","",IF(DQ10+1&gt;=главная!$N$13,"",DQ10+1))</f>
        <v/>
      </c>
      <c r="DS9" s="41" t="str">
        <f>IF(DR10="","",IF(DR10+1&gt;=главная!$N$13,"",DR10+1))</f>
        <v/>
      </c>
      <c r="DT9" s="41" t="str">
        <f>IF(DS10="","",IF(DS10+1&gt;=главная!$N$13,"",DS10+1))</f>
        <v/>
      </c>
      <c r="DU9" s="41" t="str">
        <f>IF(DT10="","",IF(DT10+1&gt;=главная!$N$13,"",DT10+1))</f>
        <v/>
      </c>
      <c r="DV9" s="41" t="str">
        <f>IF(DU10="","",IF(DU10+1&gt;=главная!$N$13,"",DU10+1))</f>
        <v/>
      </c>
      <c r="DW9" s="41" t="str">
        <f>IF(DV10="","",IF(DV10+1&gt;=главная!$N$13,"",DV10+1))</f>
        <v/>
      </c>
      <c r="DX9" s="41" t="str">
        <f>IF(DW10="","",IF(DW10+1&gt;=главная!$N$13,"",DW10+1))</f>
        <v/>
      </c>
      <c r="DY9" s="41" t="str">
        <f>IF(DX10="","",IF(DX10+1&gt;=главная!$N$13,"",DX10+1))</f>
        <v/>
      </c>
      <c r="DZ9" s="41" t="str">
        <f>IF(DY10="","",IF(DY10+1&gt;=главная!$N$13,"",DY10+1))</f>
        <v/>
      </c>
      <c r="EA9" s="41" t="str">
        <f>IF(DZ10="","",IF(DZ10+1&gt;=главная!$N$13,"",DZ10+1))</f>
        <v/>
      </c>
      <c r="EB9" s="41" t="str">
        <f>IF(EA10="","",IF(EA10+1&gt;=главная!$N$13,"",EA10+1))</f>
        <v/>
      </c>
      <c r="EC9" s="41" t="str">
        <f>IF(EB10="","",IF(EB10+1&gt;=главная!$N$13,"",EB10+1))</f>
        <v/>
      </c>
      <c r="ED9" s="41" t="str">
        <f>IF(EC10="","",IF(EC10+1&gt;=главная!$N$13,"",EC10+1))</f>
        <v/>
      </c>
      <c r="EE9" s="41" t="str">
        <f>IF(ED10="","",IF(ED10+1&gt;=главная!$N$13,"",ED10+1))</f>
        <v/>
      </c>
      <c r="EF9" s="41" t="str">
        <f>IF(EE10="","",IF(EE10+1&gt;=главная!$N$13,"",EE10+1))</f>
        <v/>
      </c>
      <c r="EG9" s="41" t="str">
        <f>IF(EF10="","",IF(EF10+1&gt;=главная!$N$13,"",EF10+1))</f>
        <v/>
      </c>
      <c r="EH9" s="41" t="str">
        <f>IF(EG10="","",IF(EG10+1&gt;=главная!$N$13,"",EG10+1))</f>
        <v/>
      </c>
      <c r="EI9" s="41" t="str">
        <f>IF(EH10="","",IF(EH10+1&gt;=главная!$N$13,"",EH10+1))</f>
        <v/>
      </c>
      <c r="EJ9" s="41" t="str">
        <f>IF(EI10="","",IF(EI10+1&gt;=главная!$N$13,"",EI10+1))</f>
        <v/>
      </c>
      <c r="EK9" s="41" t="str">
        <f>IF(EJ10="","",IF(EJ10+1&gt;=главная!$N$13,"",EJ10+1))</f>
        <v/>
      </c>
      <c r="EL9" s="41" t="str">
        <f>IF(EK10="","",IF(EK10+1&gt;=главная!$N$13,"",EK10+1))</f>
        <v/>
      </c>
      <c r="EM9" s="41" t="str">
        <f>IF(EL10="","",IF(EL10+1&gt;=главная!$N$13,"",EL10+1))</f>
        <v/>
      </c>
      <c r="EN9" s="41" t="str">
        <f>IF(EM10="","",IF(EM10+1&gt;=главная!$N$13,"",EM10+1))</f>
        <v/>
      </c>
      <c r="EO9" s="41" t="str">
        <f>IF(EN10="","",IF(EN10+1&gt;=главная!$N$13,"",EN10+1))</f>
        <v/>
      </c>
      <c r="EP9" s="41" t="str">
        <f>IF(EO10="","",IF(EO10+1&gt;=главная!$N$13,"",EO10+1))</f>
        <v/>
      </c>
      <c r="EQ9" s="41" t="str">
        <f>IF(EP10="","",IF(EP10+1&gt;=главная!$N$13,"",EP10+1))</f>
        <v/>
      </c>
      <c r="ER9" s="41" t="str">
        <f>IF(EQ10="","",IF(EQ10+1&gt;=главная!$N$13,"",EQ10+1))</f>
        <v/>
      </c>
      <c r="ES9" s="41" t="str">
        <f>IF(ER10="","",IF(ER10+1&gt;=главная!$N$13,"",ER10+1))</f>
        <v/>
      </c>
      <c r="ET9" s="41" t="str">
        <f>IF(ES10="","",IF(ES10+1&gt;=главная!$N$13,"",ES10+1))</f>
        <v/>
      </c>
      <c r="EU9" s="41" t="str">
        <f>IF(ET10="","",IF(ET10+1&gt;=главная!$N$13,"",ET10+1))</f>
        <v/>
      </c>
      <c r="EV9" s="41" t="str">
        <f>IF(EU10="","",IF(EU10+1&gt;=главная!$N$13,"",EU10+1))</f>
        <v/>
      </c>
      <c r="EW9" s="41" t="str">
        <f>IF(EV10="","",IF(EV10+1&gt;=главная!$N$13,"",EV10+1))</f>
        <v/>
      </c>
      <c r="EX9" s="41" t="str">
        <f>IF(EW10="","",IF(EW10+1&gt;=главная!$N$13,"",EW10+1))</f>
        <v/>
      </c>
      <c r="EY9" s="41" t="str">
        <f>IF(EX10="","",IF(EX10+1&gt;=главная!$N$13,"",EX10+1))</f>
        <v/>
      </c>
      <c r="EZ9" s="41" t="str">
        <f>IF(EY10="","",IF(EY10+1&gt;=главная!$N$13,"",EY10+1))</f>
        <v/>
      </c>
      <c r="FA9" s="41" t="str">
        <f>IF(EZ10="","",IF(EZ10+1&gt;=главная!$N$13,"",EZ10+1))</f>
        <v/>
      </c>
      <c r="FB9" s="41" t="str">
        <f>IF(FA10="","",IF(FA10+1&gt;=главная!$N$13,"",FA10+1))</f>
        <v/>
      </c>
      <c r="FC9" s="41" t="str">
        <f>IF(FB10="","",IF(FB10+1&gt;=главная!$N$13,"",FB10+1))</f>
        <v/>
      </c>
      <c r="FD9" s="41" t="str">
        <f>IF(FC10="","",IF(FC10+1&gt;=главная!$N$13,"",FC10+1))</f>
        <v/>
      </c>
      <c r="FE9" s="41" t="str">
        <f>IF(FD10="","",IF(FD10+1&gt;=главная!$N$13,"",FD10+1))</f>
        <v/>
      </c>
      <c r="FF9" s="41" t="str">
        <f>IF(FE10="","",IF(FE10+1&gt;=главная!$N$13,"",FE10+1))</f>
        <v/>
      </c>
      <c r="FG9" s="41" t="str">
        <f>IF(FF10="","",IF(FF10+1&gt;=главная!$N$13,"",FF10+1))</f>
        <v/>
      </c>
      <c r="FH9" s="41" t="str">
        <f>IF(FG10="","",IF(FG10+1&gt;=главная!$N$13,"",FG10+1))</f>
        <v/>
      </c>
      <c r="FI9" s="41" t="str">
        <f>IF(FH10="","",IF(FH10+1&gt;=главная!$N$13,"",FH10+1))</f>
        <v/>
      </c>
      <c r="FJ9" s="41" t="str">
        <f>IF(FI10="","",IF(FI10+1&gt;=главная!$N$13,"",FI10+1))</f>
        <v/>
      </c>
      <c r="FK9" s="41" t="str">
        <f>IF(FJ10="","",IF(FJ10+1&gt;=главная!$N$13,"",FJ10+1))</f>
        <v/>
      </c>
      <c r="FL9" s="41" t="str">
        <f>IF(FK10="","",IF(FK10+1&gt;=главная!$N$13,"",FK10+1))</f>
        <v/>
      </c>
      <c r="FM9" s="41" t="str">
        <f>IF(FL10="","",IF(FL10+1&gt;=главная!$N$13,"",FL10+1))</f>
        <v/>
      </c>
      <c r="FN9" s="41" t="str">
        <f>IF(FM10="","",IF(FM10+1&gt;=главная!$N$13,"",FM10+1))</f>
        <v/>
      </c>
      <c r="FO9" s="41" t="str">
        <f>IF(FN10="","",IF(FN10+1&gt;=главная!$N$13,"",FN10+1))</f>
        <v/>
      </c>
      <c r="FP9" s="41" t="str">
        <f>IF(FO10="","",IF(FO10+1&gt;=главная!$N$13,"",FO10+1))</f>
        <v/>
      </c>
      <c r="FQ9" s="41" t="str">
        <f>IF(FP10="","",IF(FP10+1&gt;=главная!$N$13,"",FP10+1))</f>
        <v/>
      </c>
      <c r="FR9" s="41" t="str">
        <f>IF(FQ10="","",IF(FQ10+1&gt;=главная!$N$13,"",FQ10+1))</f>
        <v/>
      </c>
      <c r="FS9" s="41" t="str">
        <f>IF(FR10="","",IF(FR10+1&gt;=главная!$N$13,"",FR10+1))</f>
        <v/>
      </c>
      <c r="FT9" s="41" t="str">
        <f>IF(FS10="","",IF(FS10+1&gt;=главная!$N$13,"",FS10+1))</f>
        <v/>
      </c>
      <c r="FU9" s="41" t="str">
        <f>IF(FT10="","",IF(FT10+1&gt;=главная!$N$13,"",FT10+1))</f>
        <v/>
      </c>
      <c r="FV9" s="41" t="str">
        <f>IF(FU10="","",IF(FU10+1&gt;=главная!$N$13,"",FU10+1))</f>
        <v/>
      </c>
      <c r="FW9" s="41" t="str">
        <f>IF(FV10="","",IF(FV10+1&gt;=главная!$N$13,"",FV10+1))</f>
        <v/>
      </c>
      <c r="FX9" s="41" t="str">
        <f>IF(FW10="","",IF(FW10+1&gt;=главная!$N$13,"",FW10+1))</f>
        <v/>
      </c>
      <c r="FY9" s="41" t="str">
        <f>IF(FX10="","",IF(FX10+1&gt;=главная!$N$13,"",FX10+1))</f>
        <v/>
      </c>
      <c r="FZ9" s="41" t="str">
        <f>IF(FY10="","",IF(FY10+1&gt;=главная!$N$13,"",FY10+1))</f>
        <v/>
      </c>
      <c r="GA9" s="41" t="str">
        <f>IF(FZ10="","",IF(FZ10+1&gt;=главная!$N$13,"",FZ10+1))</f>
        <v/>
      </c>
      <c r="GB9" s="41" t="str">
        <f>IF(GA10="","",IF(GA10+1&gt;=главная!$N$13,"",GA10+1))</f>
        <v/>
      </c>
      <c r="GC9" s="41" t="str">
        <f>IF(GB10="","",IF(GB10+1&gt;=главная!$N$13,"",GB10+1))</f>
        <v/>
      </c>
      <c r="GD9" s="41" t="str">
        <f>IF(GC10="","",IF(GC10+1&gt;=главная!$N$13,"",GC10+1))</f>
        <v/>
      </c>
      <c r="GE9" s="41" t="str">
        <f>IF(GD10="","",IF(GD10+1&gt;=главная!$N$13,"",GD10+1))</f>
        <v/>
      </c>
      <c r="GF9" s="41" t="str">
        <f>IF(GE10="","",IF(GE10+1&gt;=главная!$N$13,"",GE10+1))</f>
        <v/>
      </c>
      <c r="GG9" s="41" t="str">
        <f>IF(GF10="","",IF(GF10+1&gt;=главная!$N$13,"",GF10+1))</f>
        <v/>
      </c>
      <c r="GH9" s="41" t="str">
        <f>IF(GG10="","",IF(GG10+1&gt;=главная!$N$13,"",GG10+1))</f>
        <v/>
      </c>
      <c r="GI9" s="41" t="str">
        <f>IF(GH10="","",IF(GH10+1&gt;=главная!$N$13,"",GH10+1))</f>
        <v/>
      </c>
      <c r="GJ9" s="41" t="str">
        <f>IF(GI10="","",IF(GI10+1&gt;=главная!$N$13,"",GI10+1))</f>
        <v/>
      </c>
      <c r="GK9" s="41" t="str">
        <f>IF(GJ10="","",IF(GJ10+1&gt;=главная!$N$13,"",GJ10+1))</f>
        <v/>
      </c>
      <c r="GL9" s="41" t="str">
        <f>IF(GK10="","",IF(GK10+1&gt;=главная!$N$13,"",GK10+1))</f>
        <v/>
      </c>
      <c r="GM9" s="41" t="str">
        <f>IF(GL10="","",IF(GL10+1&gt;=главная!$N$13,"",GL10+1))</f>
        <v/>
      </c>
      <c r="GN9" s="41" t="str">
        <f>IF(GM10="","",IF(GM10+1&gt;=главная!$N$13,"",GM10+1))</f>
        <v/>
      </c>
      <c r="GO9" s="41" t="str">
        <f>IF(GN10="","",IF(GN10+1&gt;=главная!$N$13,"",GN10+1))</f>
        <v/>
      </c>
      <c r="GP9" s="41" t="str">
        <f>IF(GO10="","",IF(GO10+1&gt;=главная!$N$13,"",GO10+1))</f>
        <v/>
      </c>
      <c r="GQ9" s="41" t="str">
        <f>IF(GP10="","",IF(GP10+1&gt;=главная!$N$13,"",GP10+1))</f>
        <v/>
      </c>
      <c r="GR9" s="41" t="str">
        <f>IF(GQ10="","",IF(GQ10+1&gt;=главная!$N$13,"",GQ10+1))</f>
        <v/>
      </c>
      <c r="GS9" s="41" t="str">
        <f>IF(GR10="","",IF(GR10+1&gt;=главная!$N$13,"",GR10+1))</f>
        <v/>
      </c>
      <c r="GT9" s="41" t="str">
        <f>IF(GS10="","",IF(GS10+1&gt;=главная!$N$13,"",GS10+1))</f>
        <v/>
      </c>
      <c r="GU9" s="41" t="str">
        <f>IF(GT10="","",IF(GT10+1&gt;=главная!$N$13,"",GT10+1))</f>
        <v/>
      </c>
      <c r="GV9" s="41" t="str">
        <f>IF(GU10="","",IF(GU10+1&gt;=главная!$N$13,"",GU10+1))</f>
        <v/>
      </c>
      <c r="GW9" s="41" t="str">
        <f>IF(GV10="","",IF(GV10+1&gt;=главная!$N$13,"",GV10+1))</f>
        <v/>
      </c>
      <c r="GX9" s="41" t="str">
        <f>IF(GW10="","",IF(GW10+1&gt;=главная!$N$13,"",GW10+1))</f>
        <v/>
      </c>
      <c r="GY9" s="41" t="str">
        <f>IF(GX10="","",IF(GX10+1&gt;=главная!$N$13,"",GX10+1))</f>
        <v/>
      </c>
      <c r="GZ9" s="41" t="str">
        <f>IF(GY10="","",IF(GY10+1&gt;=главная!$N$13,"",GY10+1))</f>
        <v/>
      </c>
      <c r="HA9" s="41" t="str">
        <f>IF(GZ10="","",IF(GZ10+1&gt;=главная!$N$13,"",GZ10+1))</f>
        <v/>
      </c>
      <c r="HB9" s="41" t="str">
        <f>IF(HA10="","",IF(HA10+1&gt;=главная!$N$13,"",HA10+1))</f>
        <v/>
      </c>
      <c r="HC9" s="41" t="str">
        <f>IF(HB10="","",IF(HB10+1&gt;=главная!$N$13,"",HB10+1))</f>
        <v/>
      </c>
      <c r="HD9" s="41" t="str">
        <f>IF(HC10="","",IF(HC10+1&gt;=главная!$N$13,"",HC10+1))</f>
        <v/>
      </c>
      <c r="HE9" s="41" t="str">
        <f>IF(HD10="","",IF(HD10+1&gt;=главная!$N$13,"",HD10+1))</f>
        <v/>
      </c>
      <c r="HF9" s="41" t="str">
        <f>IF(HE10="","",IF(HE10+1&gt;=главная!$N$13,"",HE10+1))</f>
        <v/>
      </c>
      <c r="HG9" s="41" t="str">
        <f>IF(HF10="","",IF(HF10+1&gt;=главная!$N$13,"",HF10+1))</f>
        <v/>
      </c>
      <c r="HH9" s="41" t="str">
        <f>IF(HG10="","",IF(HG10+1&gt;=главная!$N$13,"",HG10+1))</f>
        <v/>
      </c>
      <c r="HI9" s="41" t="str">
        <f>IF(HH10="","",IF(HH10+1&gt;=главная!$N$13,"",HH10+1))</f>
        <v/>
      </c>
      <c r="HJ9" s="41" t="str">
        <f>IF(HI10="","",IF(HI10+1&gt;=главная!$N$13,"",HI10+1))</f>
        <v/>
      </c>
      <c r="HK9" s="41" t="str">
        <f>IF(HJ10="","",IF(HJ10+1&gt;=главная!$N$13,"",HJ10+1))</f>
        <v/>
      </c>
      <c r="HL9" s="41" t="str">
        <f>IF(HK10="","",IF(HK10+1&gt;=главная!$N$13,"",HK10+1))</f>
        <v/>
      </c>
      <c r="HM9" s="5"/>
      <c r="HN9" s="5"/>
    </row>
    <row r="10" spans="1:222" s="3" customFormat="1" ht="10.199999999999999" x14ac:dyDescent="0.2">
      <c r="A10" s="5"/>
      <c r="B10" s="5"/>
      <c r="C10" s="5"/>
      <c r="D10" s="5"/>
      <c r="E10" s="5" t="s">
        <v>0</v>
      </c>
      <c r="F10" s="5"/>
      <c r="G10" s="5"/>
      <c r="H10" s="5" t="s">
        <v>1</v>
      </c>
      <c r="I10" s="5"/>
      <c r="J10" s="5"/>
      <c r="K10" s="32" t="s">
        <v>2</v>
      </c>
      <c r="L10" s="5"/>
      <c r="M10" s="12"/>
      <c r="N10" s="5" t="s">
        <v>7</v>
      </c>
      <c r="O10" s="19"/>
      <c r="P10" s="5"/>
      <c r="Q10" s="5"/>
      <c r="R10" s="64" t="s">
        <v>3</v>
      </c>
      <c r="S10" s="5"/>
      <c r="T10" s="5"/>
      <c r="U10" s="41" t="str">
        <f>IF(U9="","",EOMONTH(U9,0))</f>
        <v/>
      </c>
      <c r="V10" s="41" t="str">
        <f>IF(V9="","",EOMONTH(V9,0))</f>
        <v/>
      </c>
      <c r="W10" s="41" t="str">
        <f t="shared" ref="W10:CH10" si="8">IF(W9="","",EOMONTH(W9,0))</f>
        <v/>
      </c>
      <c r="X10" s="41" t="str">
        <f t="shared" si="8"/>
        <v/>
      </c>
      <c r="Y10" s="41" t="str">
        <f t="shared" si="8"/>
        <v/>
      </c>
      <c r="Z10" s="41" t="str">
        <f t="shared" si="8"/>
        <v/>
      </c>
      <c r="AA10" s="41" t="str">
        <f t="shared" si="8"/>
        <v/>
      </c>
      <c r="AB10" s="41" t="str">
        <f t="shared" si="8"/>
        <v/>
      </c>
      <c r="AC10" s="41" t="str">
        <f t="shared" si="8"/>
        <v/>
      </c>
      <c r="AD10" s="41" t="str">
        <f t="shared" si="8"/>
        <v/>
      </c>
      <c r="AE10" s="41" t="str">
        <f t="shared" si="8"/>
        <v/>
      </c>
      <c r="AF10" s="41" t="str">
        <f t="shared" si="8"/>
        <v/>
      </c>
      <c r="AG10" s="41" t="str">
        <f t="shared" si="8"/>
        <v/>
      </c>
      <c r="AH10" s="41" t="str">
        <f t="shared" si="8"/>
        <v/>
      </c>
      <c r="AI10" s="41" t="str">
        <f t="shared" si="8"/>
        <v/>
      </c>
      <c r="AJ10" s="41" t="str">
        <f t="shared" si="8"/>
        <v/>
      </c>
      <c r="AK10" s="41" t="str">
        <f t="shared" si="8"/>
        <v/>
      </c>
      <c r="AL10" s="41" t="str">
        <f t="shared" si="8"/>
        <v/>
      </c>
      <c r="AM10" s="41" t="str">
        <f t="shared" si="8"/>
        <v/>
      </c>
      <c r="AN10" s="41" t="str">
        <f t="shared" si="8"/>
        <v/>
      </c>
      <c r="AO10" s="41" t="str">
        <f t="shared" si="8"/>
        <v/>
      </c>
      <c r="AP10" s="41" t="str">
        <f t="shared" si="8"/>
        <v/>
      </c>
      <c r="AQ10" s="41" t="str">
        <f t="shared" si="8"/>
        <v/>
      </c>
      <c r="AR10" s="41" t="str">
        <f t="shared" si="8"/>
        <v/>
      </c>
      <c r="AS10" s="41" t="str">
        <f t="shared" si="8"/>
        <v/>
      </c>
      <c r="AT10" s="41" t="str">
        <f t="shared" si="8"/>
        <v/>
      </c>
      <c r="AU10" s="41" t="str">
        <f t="shared" si="8"/>
        <v/>
      </c>
      <c r="AV10" s="41" t="str">
        <f t="shared" si="8"/>
        <v/>
      </c>
      <c r="AW10" s="41" t="str">
        <f t="shared" si="8"/>
        <v/>
      </c>
      <c r="AX10" s="41" t="str">
        <f t="shared" si="8"/>
        <v/>
      </c>
      <c r="AY10" s="41" t="str">
        <f t="shared" si="8"/>
        <v/>
      </c>
      <c r="AZ10" s="41" t="str">
        <f t="shared" si="8"/>
        <v/>
      </c>
      <c r="BA10" s="41" t="str">
        <f t="shared" si="8"/>
        <v/>
      </c>
      <c r="BB10" s="41" t="str">
        <f t="shared" si="8"/>
        <v/>
      </c>
      <c r="BC10" s="41" t="str">
        <f t="shared" si="8"/>
        <v/>
      </c>
      <c r="BD10" s="41" t="str">
        <f t="shared" si="8"/>
        <v/>
      </c>
      <c r="BE10" s="41" t="str">
        <f t="shared" si="8"/>
        <v/>
      </c>
      <c r="BF10" s="41" t="str">
        <f t="shared" si="8"/>
        <v/>
      </c>
      <c r="BG10" s="41" t="str">
        <f t="shared" si="8"/>
        <v/>
      </c>
      <c r="BH10" s="41" t="str">
        <f t="shared" si="8"/>
        <v/>
      </c>
      <c r="BI10" s="41" t="str">
        <f t="shared" si="8"/>
        <v/>
      </c>
      <c r="BJ10" s="41" t="str">
        <f t="shared" si="8"/>
        <v/>
      </c>
      <c r="BK10" s="41" t="str">
        <f t="shared" si="8"/>
        <v/>
      </c>
      <c r="BL10" s="41" t="str">
        <f t="shared" si="8"/>
        <v/>
      </c>
      <c r="BM10" s="41" t="str">
        <f t="shared" si="8"/>
        <v/>
      </c>
      <c r="BN10" s="41" t="str">
        <f t="shared" si="8"/>
        <v/>
      </c>
      <c r="BO10" s="41" t="str">
        <f t="shared" si="8"/>
        <v/>
      </c>
      <c r="BP10" s="41" t="str">
        <f t="shared" si="8"/>
        <v/>
      </c>
      <c r="BQ10" s="41" t="str">
        <f t="shared" si="8"/>
        <v/>
      </c>
      <c r="BR10" s="41" t="str">
        <f t="shared" si="8"/>
        <v/>
      </c>
      <c r="BS10" s="41" t="str">
        <f t="shared" si="8"/>
        <v/>
      </c>
      <c r="BT10" s="41" t="str">
        <f t="shared" si="8"/>
        <v/>
      </c>
      <c r="BU10" s="41" t="str">
        <f t="shared" si="8"/>
        <v/>
      </c>
      <c r="BV10" s="41" t="str">
        <f t="shared" si="8"/>
        <v/>
      </c>
      <c r="BW10" s="41" t="str">
        <f t="shared" si="8"/>
        <v/>
      </c>
      <c r="BX10" s="41" t="str">
        <f t="shared" si="8"/>
        <v/>
      </c>
      <c r="BY10" s="41" t="str">
        <f t="shared" si="8"/>
        <v/>
      </c>
      <c r="BZ10" s="41" t="str">
        <f t="shared" si="8"/>
        <v/>
      </c>
      <c r="CA10" s="41" t="str">
        <f t="shared" si="8"/>
        <v/>
      </c>
      <c r="CB10" s="41" t="str">
        <f t="shared" si="8"/>
        <v/>
      </c>
      <c r="CC10" s="41" t="str">
        <f t="shared" si="8"/>
        <v/>
      </c>
      <c r="CD10" s="41" t="str">
        <f t="shared" si="8"/>
        <v/>
      </c>
      <c r="CE10" s="41" t="str">
        <f t="shared" si="8"/>
        <v/>
      </c>
      <c r="CF10" s="41" t="str">
        <f t="shared" si="8"/>
        <v/>
      </c>
      <c r="CG10" s="41" t="str">
        <f t="shared" si="8"/>
        <v/>
      </c>
      <c r="CH10" s="41" t="str">
        <f t="shared" si="8"/>
        <v/>
      </c>
      <c r="CI10" s="41" t="str">
        <f t="shared" ref="CI10:ET10" si="9">IF(CI9="","",EOMONTH(CI9,0))</f>
        <v/>
      </c>
      <c r="CJ10" s="41" t="str">
        <f t="shared" si="9"/>
        <v/>
      </c>
      <c r="CK10" s="41" t="str">
        <f t="shared" si="9"/>
        <v/>
      </c>
      <c r="CL10" s="41" t="str">
        <f t="shared" si="9"/>
        <v/>
      </c>
      <c r="CM10" s="41" t="str">
        <f t="shared" si="9"/>
        <v/>
      </c>
      <c r="CN10" s="41" t="str">
        <f t="shared" si="9"/>
        <v/>
      </c>
      <c r="CO10" s="41" t="str">
        <f t="shared" si="9"/>
        <v/>
      </c>
      <c r="CP10" s="41" t="str">
        <f t="shared" si="9"/>
        <v/>
      </c>
      <c r="CQ10" s="41" t="str">
        <f t="shared" si="9"/>
        <v/>
      </c>
      <c r="CR10" s="41" t="str">
        <f t="shared" si="9"/>
        <v/>
      </c>
      <c r="CS10" s="41" t="str">
        <f t="shared" si="9"/>
        <v/>
      </c>
      <c r="CT10" s="41" t="str">
        <f t="shared" si="9"/>
        <v/>
      </c>
      <c r="CU10" s="41" t="str">
        <f t="shared" si="9"/>
        <v/>
      </c>
      <c r="CV10" s="41" t="str">
        <f t="shared" si="9"/>
        <v/>
      </c>
      <c r="CW10" s="41" t="str">
        <f t="shared" si="9"/>
        <v/>
      </c>
      <c r="CX10" s="41" t="str">
        <f t="shared" si="9"/>
        <v/>
      </c>
      <c r="CY10" s="41" t="str">
        <f t="shared" si="9"/>
        <v/>
      </c>
      <c r="CZ10" s="41" t="str">
        <f t="shared" si="9"/>
        <v/>
      </c>
      <c r="DA10" s="41" t="str">
        <f t="shared" si="9"/>
        <v/>
      </c>
      <c r="DB10" s="41" t="str">
        <f t="shared" si="9"/>
        <v/>
      </c>
      <c r="DC10" s="41" t="str">
        <f t="shared" si="9"/>
        <v/>
      </c>
      <c r="DD10" s="41" t="str">
        <f t="shared" si="9"/>
        <v/>
      </c>
      <c r="DE10" s="41" t="str">
        <f t="shared" si="9"/>
        <v/>
      </c>
      <c r="DF10" s="41" t="str">
        <f t="shared" si="9"/>
        <v/>
      </c>
      <c r="DG10" s="41" t="str">
        <f t="shared" si="9"/>
        <v/>
      </c>
      <c r="DH10" s="41" t="str">
        <f t="shared" si="9"/>
        <v/>
      </c>
      <c r="DI10" s="41" t="str">
        <f t="shared" si="9"/>
        <v/>
      </c>
      <c r="DJ10" s="41" t="str">
        <f t="shared" si="9"/>
        <v/>
      </c>
      <c r="DK10" s="41" t="str">
        <f t="shared" si="9"/>
        <v/>
      </c>
      <c r="DL10" s="41" t="str">
        <f t="shared" si="9"/>
        <v/>
      </c>
      <c r="DM10" s="41" t="str">
        <f t="shared" si="9"/>
        <v/>
      </c>
      <c r="DN10" s="41" t="str">
        <f t="shared" si="9"/>
        <v/>
      </c>
      <c r="DO10" s="41" t="str">
        <f t="shared" si="9"/>
        <v/>
      </c>
      <c r="DP10" s="41" t="str">
        <f t="shared" si="9"/>
        <v/>
      </c>
      <c r="DQ10" s="41" t="str">
        <f t="shared" si="9"/>
        <v/>
      </c>
      <c r="DR10" s="41" t="str">
        <f t="shared" si="9"/>
        <v/>
      </c>
      <c r="DS10" s="41" t="str">
        <f t="shared" si="9"/>
        <v/>
      </c>
      <c r="DT10" s="41" t="str">
        <f t="shared" si="9"/>
        <v/>
      </c>
      <c r="DU10" s="41" t="str">
        <f t="shared" si="9"/>
        <v/>
      </c>
      <c r="DV10" s="41" t="str">
        <f t="shared" si="9"/>
        <v/>
      </c>
      <c r="DW10" s="41" t="str">
        <f t="shared" si="9"/>
        <v/>
      </c>
      <c r="DX10" s="41" t="str">
        <f t="shared" si="9"/>
        <v/>
      </c>
      <c r="DY10" s="41" t="str">
        <f t="shared" si="9"/>
        <v/>
      </c>
      <c r="DZ10" s="41" t="str">
        <f t="shared" si="9"/>
        <v/>
      </c>
      <c r="EA10" s="41" t="str">
        <f t="shared" si="9"/>
        <v/>
      </c>
      <c r="EB10" s="41" t="str">
        <f t="shared" si="9"/>
        <v/>
      </c>
      <c r="EC10" s="41" t="str">
        <f t="shared" si="9"/>
        <v/>
      </c>
      <c r="ED10" s="41" t="str">
        <f t="shared" si="9"/>
        <v/>
      </c>
      <c r="EE10" s="41" t="str">
        <f t="shared" si="9"/>
        <v/>
      </c>
      <c r="EF10" s="41" t="str">
        <f t="shared" si="9"/>
        <v/>
      </c>
      <c r="EG10" s="41" t="str">
        <f t="shared" si="9"/>
        <v/>
      </c>
      <c r="EH10" s="41" t="str">
        <f t="shared" si="9"/>
        <v/>
      </c>
      <c r="EI10" s="41" t="str">
        <f t="shared" si="9"/>
        <v/>
      </c>
      <c r="EJ10" s="41" t="str">
        <f t="shared" si="9"/>
        <v/>
      </c>
      <c r="EK10" s="41" t="str">
        <f t="shared" si="9"/>
        <v/>
      </c>
      <c r="EL10" s="41" t="str">
        <f t="shared" si="9"/>
        <v/>
      </c>
      <c r="EM10" s="41" t="str">
        <f t="shared" si="9"/>
        <v/>
      </c>
      <c r="EN10" s="41" t="str">
        <f t="shared" si="9"/>
        <v/>
      </c>
      <c r="EO10" s="41" t="str">
        <f t="shared" si="9"/>
        <v/>
      </c>
      <c r="EP10" s="41" t="str">
        <f t="shared" si="9"/>
        <v/>
      </c>
      <c r="EQ10" s="41" t="str">
        <f t="shared" si="9"/>
        <v/>
      </c>
      <c r="ER10" s="41" t="str">
        <f t="shared" si="9"/>
        <v/>
      </c>
      <c r="ES10" s="41" t="str">
        <f t="shared" si="9"/>
        <v/>
      </c>
      <c r="ET10" s="41" t="str">
        <f t="shared" si="9"/>
        <v/>
      </c>
      <c r="EU10" s="41" t="str">
        <f t="shared" ref="EU10:HF10" si="10">IF(EU9="","",EOMONTH(EU9,0))</f>
        <v/>
      </c>
      <c r="EV10" s="41" t="str">
        <f t="shared" si="10"/>
        <v/>
      </c>
      <c r="EW10" s="41" t="str">
        <f t="shared" si="10"/>
        <v/>
      </c>
      <c r="EX10" s="41" t="str">
        <f t="shared" si="10"/>
        <v/>
      </c>
      <c r="EY10" s="41" t="str">
        <f t="shared" si="10"/>
        <v/>
      </c>
      <c r="EZ10" s="41" t="str">
        <f t="shared" si="10"/>
        <v/>
      </c>
      <c r="FA10" s="41" t="str">
        <f t="shared" si="10"/>
        <v/>
      </c>
      <c r="FB10" s="41" t="str">
        <f t="shared" si="10"/>
        <v/>
      </c>
      <c r="FC10" s="41" t="str">
        <f t="shared" si="10"/>
        <v/>
      </c>
      <c r="FD10" s="41" t="str">
        <f t="shared" si="10"/>
        <v/>
      </c>
      <c r="FE10" s="41" t="str">
        <f t="shared" si="10"/>
        <v/>
      </c>
      <c r="FF10" s="41" t="str">
        <f t="shared" si="10"/>
        <v/>
      </c>
      <c r="FG10" s="41" t="str">
        <f t="shared" si="10"/>
        <v/>
      </c>
      <c r="FH10" s="41" t="str">
        <f t="shared" si="10"/>
        <v/>
      </c>
      <c r="FI10" s="41" t="str">
        <f t="shared" si="10"/>
        <v/>
      </c>
      <c r="FJ10" s="41" t="str">
        <f t="shared" si="10"/>
        <v/>
      </c>
      <c r="FK10" s="41" t="str">
        <f t="shared" si="10"/>
        <v/>
      </c>
      <c r="FL10" s="41" t="str">
        <f t="shared" si="10"/>
        <v/>
      </c>
      <c r="FM10" s="41" t="str">
        <f t="shared" si="10"/>
        <v/>
      </c>
      <c r="FN10" s="41" t="str">
        <f t="shared" si="10"/>
        <v/>
      </c>
      <c r="FO10" s="41" t="str">
        <f t="shared" si="10"/>
        <v/>
      </c>
      <c r="FP10" s="41" t="str">
        <f t="shared" si="10"/>
        <v/>
      </c>
      <c r="FQ10" s="41" t="str">
        <f t="shared" si="10"/>
        <v/>
      </c>
      <c r="FR10" s="41" t="str">
        <f t="shared" si="10"/>
        <v/>
      </c>
      <c r="FS10" s="41" t="str">
        <f t="shared" si="10"/>
        <v/>
      </c>
      <c r="FT10" s="41" t="str">
        <f t="shared" si="10"/>
        <v/>
      </c>
      <c r="FU10" s="41" t="str">
        <f t="shared" si="10"/>
        <v/>
      </c>
      <c r="FV10" s="41" t="str">
        <f t="shared" si="10"/>
        <v/>
      </c>
      <c r="FW10" s="41" t="str">
        <f t="shared" si="10"/>
        <v/>
      </c>
      <c r="FX10" s="41" t="str">
        <f t="shared" si="10"/>
        <v/>
      </c>
      <c r="FY10" s="41" t="str">
        <f t="shared" si="10"/>
        <v/>
      </c>
      <c r="FZ10" s="41" t="str">
        <f t="shared" si="10"/>
        <v/>
      </c>
      <c r="GA10" s="41" t="str">
        <f t="shared" si="10"/>
        <v/>
      </c>
      <c r="GB10" s="41" t="str">
        <f t="shared" si="10"/>
        <v/>
      </c>
      <c r="GC10" s="41" t="str">
        <f t="shared" si="10"/>
        <v/>
      </c>
      <c r="GD10" s="41" t="str">
        <f t="shared" si="10"/>
        <v/>
      </c>
      <c r="GE10" s="41" t="str">
        <f t="shared" si="10"/>
        <v/>
      </c>
      <c r="GF10" s="41" t="str">
        <f t="shared" si="10"/>
        <v/>
      </c>
      <c r="GG10" s="41" t="str">
        <f t="shared" si="10"/>
        <v/>
      </c>
      <c r="GH10" s="41" t="str">
        <f t="shared" si="10"/>
        <v/>
      </c>
      <c r="GI10" s="41" t="str">
        <f t="shared" si="10"/>
        <v/>
      </c>
      <c r="GJ10" s="41" t="str">
        <f t="shared" si="10"/>
        <v/>
      </c>
      <c r="GK10" s="41" t="str">
        <f t="shared" si="10"/>
        <v/>
      </c>
      <c r="GL10" s="41" t="str">
        <f t="shared" si="10"/>
        <v/>
      </c>
      <c r="GM10" s="41" t="str">
        <f t="shared" si="10"/>
        <v/>
      </c>
      <c r="GN10" s="41" t="str">
        <f t="shared" si="10"/>
        <v/>
      </c>
      <c r="GO10" s="41" t="str">
        <f t="shared" si="10"/>
        <v/>
      </c>
      <c r="GP10" s="41" t="str">
        <f t="shared" si="10"/>
        <v/>
      </c>
      <c r="GQ10" s="41" t="str">
        <f t="shared" si="10"/>
        <v/>
      </c>
      <c r="GR10" s="41" t="str">
        <f t="shared" si="10"/>
        <v/>
      </c>
      <c r="GS10" s="41" t="str">
        <f t="shared" si="10"/>
        <v/>
      </c>
      <c r="GT10" s="41" t="str">
        <f t="shared" si="10"/>
        <v/>
      </c>
      <c r="GU10" s="41" t="str">
        <f t="shared" si="10"/>
        <v/>
      </c>
      <c r="GV10" s="41" t="str">
        <f t="shared" si="10"/>
        <v/>
      </c>
      <c r="GW10" s="41" t="str">
        <f t="shared" si="10"/>
        <v/>
      </c>
      <c r="GX10" s="41" t="str">
        <f t="shared" si="10"/>
        <v/>
      </c>
      <c r="GY10" s="41" t="str">
        <f t="shared" si="10"/>
        <v/>
      </c>
      <c r="GZ10" s="41" t="str">
        <f t="shared" si="10"/>
        <v/>
      </c>
      <c r="HA10" s="41" t="str">
        <f t="shared" si="10"/>
        <v/>
      </c>
      <c r="HB10" s="41" t="str">
        <f t="shared" si="10"/>
        <v/>
      </c>
      <c r="HC10" s="41" t="str">
        <f t="shared" si="10"/>
        <v/>
      </c>
      <c r="HD10" s="41" t="str">
        <f t="shared" si="10"/>
        <v/>
      </c>
      <c r="HE10" s="41" t="str">
        <f t="shared" si="10"/>
        <v/>
      </c>
      <c r="HF10" s="41" t="str">
        <f t="shared" si="10"/>
        <v/>
      </c>
      <c r="HG10" s="41" t="str">
        <f t="shared" ref="HG10:HL10" si="11">IF(HG9="","",EOMONTH(HG9,0))</f>
        <v/>
      </c>
      <c r="HH10" s="41" t="str">
        <f t="shared" si="11"/>
        <v/>
      </c>
      <c r="HI10" s="41" t="str">
        <f t="shared" si="11"/>
        <v/>
      </c>
      <c r="HJ10" s="41" t="str">
        <f t="shared" si="11"/>
        <v/>
      </c>
      <c r="HK10" s="41" t="str">
        <f t="shared" si="11"/>
        <v/>
      </c>
      <c r="HL10" s="41" t="str">
        <f t="shared" si="11"/>
        <v/>
      </c>
      <c r="HM10" s="5"/>
      <c r="HN10" s="5"/>
    </row>
    <row r="11" spans="1:222" ht="4.05" customHeight="1" x14ac:dyDescent="0.25">
      <c r="A11" s="6"/>
      <c r="B11" s="6"/>
      <c r="C11" s="6"/>
      <c r="D11" s="6"/>
      <c r="E11" s="7"/>
      <c r="F11" s="6"/>
      <c r="G11" s="6"/>
      <c r="H11" s="6"/>
      <c r="I11" s="6"/>
      <c r="J11" s="6"/>
      <c r="K11" s="31"/>
      <c r="L11" s="6"/>
      <c r="M11" s="13"/>
      <c r="N11" s="6"/>
      <c r="O11" s="20"/>
      <c r="P11" s="6"/>
      <c r="Q11" s="6"/>
      <c r="R11" s="65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</row>
    <row r="12" spans="1:222" ht="7.0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31"/>
      <c r="L12" s="6"/>
      <c r="M12" s="13"/>
      <c r="N12" s="6"/>
      <c r="O12" s="20"/>
      <c r="P12" s="6"/>
      <c r="Q12" s="6"/>
      <c r="R12" s="65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</row>
    <row r="13" spans="1:222" s="11" customFormat="1" x14ac:dyDescent="0.25">
      <c r="A13" s="10"/>
      <c r="B13" s="10"/>
      <c r="C13" s="10"/>
      <c r="D13" s="10"/>
      <c r="E13" s="30" t="str">
        <f>kpi!$E$26</f>
        <v>инвестиции - поступление ДС</v>
      </c>
      <c r="F13" s="10"/>
      <c r="G13" s="10"/>
      <c r="H13" s="10"/>
      <c r="I13" s="10"/>
      <c r="J13" s="10"/>
      <c r="K13" s="50" t="str">
        <f>IF($E13="","",INDEX(kpi!$H:$H,SUMIFS(kpi!$B:$B,kpi!$E:$E,$E13)))</f>
        <v>долл.</v>
      </c>
      <c r="L13" s="10"/>
      <c r="M13" s="13" t="s">
        <v>6</v>
      </c>
      <c r="N13" s="51"/>
      <c r="O13" s="20"/>
      <c r="P13" s="10"/>
      <c r="Q13" s="10"/>
      <c r="R13" s="66">
        <f>SUMIFS($T13:$LI13,$T$1:$LI$1,"&lt;="&amp;MAX($1:$1),$T$1:$LI$1,"&gt;="&amp;1)</f>
        <v>0</v>
      </c>
      <c r="S13" s="10"/>
      <c r="T13" s="59" t="s">
        <v>6</v>
      </c>
      <c r="U13" s="74">
        <f>$N$13/MAX($1:$1)</f>
        <v>0</v>
      </c>
      <c r="V13" s="74">
        <f t="shared" ref="V13:CG13" si="12">$N$13/MAX($1:$1)</f>
        <v>0</v>
      </c>
      <c r="W13" s="74">
        <f t="shared" si="12"/>
        <v>0</v>
      </c>
      <c r="X13" s="74">
        <f t="shared" si="12"/>
        <v>0</v>
      </c>
      <c r="Y13" s="74">
        <f t="shared" si="12"/>
        <v>0</v>
      </c>
      <c r="Z13" s="74">
        <f t="shared" si="12"/>
        <v>0</v>
      </c>
      <c r="AA13" s="74">
        <f t="shared" si="12"/>
        <v>0</v>
      </c>
      <c r="AB13" s="74">
        <f t="shared" si="12"/>
        <v>0</v>
      </c>
      <c r="AC13" s="74">
        <f t="shared" si="12"/>
        <v>0</v>
      </c>
      <c r="AD13" s="74">
        <f t="shared" si="12"/>
        <v>0</v>
      </c>
      <c r="AE13" s="74">
        <f t="shared" si="12"/>
        <v>0</v>
      </c>
      <c r="AF13" s="74">
        <f t="shared" si="12"/>
        <v>0</v>
      </c>
      <c r="AG13" s="74">
        <f t="shared" si="12"/>
        <v>0</v>
      </c>
      <c r="AH13" s="74">
        <f t="shared" si="12"/>
        <v>0</v>
      </c>
      <c r="AI13" s="74">
        <f t="shared" si="12"/>
        <v>0</v>
      </c>
      <c r="AJ13" s="74">
        <f t="shared" si="12"/>
        <v>0</v>
      </c>
      <c r="AK13" s="74">
        <f t="shared" si="12"/>
        <v>0</v>
      </c>
      <c r="AL13" s="74">
        <f t="shared" si="12"/>
        <v>0</v>
      </c>
      <c r="AM13" s="74">
        <f t="shared" si="12"/>
        <v>0</v>
      </c>
      <c r="AN13" s="74">
        <f t="shared" si="12"/>
        <v>0</v>
      </c>
      <c r="AO13" s="74">
        <f t="shared" si="12"/>
        <v>0</v>
      </c>
      <c r="AP13" s="74">
        <f t="shared" si="12"/>
        <v>0</v>
      </c>
      <c r="AQ13" s="74">
        <f t="shared" si="12"/>
        <v>0</v>
      </c>
      <c r="AR13" s="74">
        <f t="shared" si="12"/>
        <v>0</v>
      </c>
      <c r="AS13" s="74">
        <f t="shared" si="12"/>
        <v>0</v>
      </c>
      <c r="AT13" s="74">
        <f t="shared" si="12"/>
        <v>0</v>
      </c>
      <c r="AU13" s="74">
        <f t="shared" si="12"/>
        <v>0</v>
      </c>
      <c r="AV13" s="74">
        <f t="shared" si="12"/>
        <v>0</v>
      </c>
      <c r="AW13" s="74">
        <f t="shared" si="12"/>
        <v>0</v>
      </c>
      <c r="AX13" s="74">
        <f t="shared" si="12"/>
        <v>0</v>
      </c>
      <c r="AY13" s="74">
        <f t="shared" si="12"/>
        <v>0</v>
      </c>
      <c r="AZ13" s="74">
        <f t="shared" si="12"/>
        <v>0</v>
      </c>
      <c r="BA13" s="74">
        <f t="shared" si="12"/>
        <v>0</v>
      </c>
      <c r="BB13" s="74">
        <f t="shared" si="12"/>
        <v>0</v>
      </c>
      <c r="BC13" s="74">
        <f t="shared" si="12"/>
        <v>0</v>
      </c>
      <c r="BD13" s="74">
        <f t="shared" si="12"/>
        <v>0</v>
      </c>
      <c r="BE13" s="74">
        <f t="shared" si="12"/>
        <v>0</v>
      </c>
      <c r="BF13" s="74">
        <f t="shared" si="12"/>
        <v>0</v>
      </c>
      <c r="BG13" s="74">
        <f t="shared" si="12"/>
        <v>0</v>
      </c>
      <c r="BH13" s="74">
        <f t="shared" si="12"/>
        <v>0</v>
      </c>
      <c r="BI13" s="74">
        <f t="shared" si="12"/>
        <v>0</v>
      </c>
      <c r="BJ13" s="74">
        <f t="shared" si="12"/>
        <v>0</v>
      </c>
      <c r="BK13" s="74">
        <f t="shared" si="12"/>
        <v>0</v>
      </c>
      <c r="BL13" s="74">
        <f t="shared" si="12"/>
        <v>0</v>
      </c>
      <c r="BM13" s="74">
        <f t="shared" si="12"/>
        <v>0</v>
      </c>
      <c r="BN13" s="74">
        <f t="shared" si="12"/>
        <v>0</v>
      </c>
      <c r="BO13" s="74">
        <f t="shared" si="12"/>
        <v>0</v>
      </c>
      <c r="BP13" s="74">
        <f t="shared" si="12"/>
        <v>0</v>
      </c>
      <c r="BQ13" s="74">
        <f t="shared" si="12"/>
        <v>0</v>
      </c>
      <c r="BR13" s="74">
        <f t="shared" si="12"/>
        <v>0</v>
      </c>
      <c r="BS13" s="74">
        <f t="shared" si="12"/>
        <v>0</v>
      </c>
      <c r="BT13" s="74">
        <f t="shared" si="12"/>
        <v>0</v>
      </c>
      <c r="BU13" s="74">
        <f t="shared" si="12"/>
        <v>0</v>
      </c>
      <c r="BV13" s="74">
        <f t="shared" si="12"/>
        <v>0</v>
      </c>
      <c r="BW13" s="74">
        <f t="shared" si="12"/>
        <v>0</v>
      </c>
      <c r="BX13" s="74">
        <f t="shared" si="12"/>
        <v>0</v>
      </c>
      <c r="BY13" s="74">
        <f t="shared" si="12"/>
        <v>0</v>
      </c>
      <c r="BZ13" s="74">
        <f t="shared" si="12"/>
        <v>0</v>
      </c>
      <c r="CA13" s="74">
        <f t="shared" si="12"/>
        <v>0</v>
      </c>
      <c r="CB13" s="74">
        <f t="shared" si="12"/>
        <v>0</v>
      </c>
      <c r="CC13" s="74">
        <f t="shared" si="12"/>
        <v>0</v>
      </c>
      <c r="CD13" s="74">
        <f t="shared" si="12"/>
        <v>0</v>
      </c>
      <c r="CE13" s="74">
        <f t="shared" si="12"/>
        <v>0</v>
      </c>
      <c r="CF13" s="74">
        <f t="shared" si="12"/>
        <v>0</v>
      </c>
      <c r="CG13" s="74">
        <f t="shared" si="12"/>
        <v>0</v>
      </c>
      <c r="CH13" s="74">
        <f t="shared" ref="CH13:ES13" si="13">$N$13/MAX($1:$1)</f>
        <v>0</v>
      </c>
      <c r="CI13" s="74">
        <f t="shared" si="13"/>
        <v>0</v>
      </c>
      <c r="CJ13" s="74">
        <f t="shared" si="13"/>
        <v>0</v>
      </c>
      <c r="CK13" s="74">
        <f t="shared" si="13"/>
        <v>0</v>
      </c>
      <c r="CL13" s="74">
        <f t="shared" si="13"/>
        <v>0</v>
      </c>
      <c r="CM13" s="74">
        <f t="shared" si="13"/>
        <v>0</v>
      </c>
      <c r="CN13" s="74">
        <f t="shared" si="13"/>
        <v>0</v>
      </c>
      <c r="CO13" s="74">
        <f t="shared" si="13"/>
        <v>0</v>
      </c>
      <c r="CP13" s="74">
        <f t="shared" si="13"/>
        <v>0</v>
      </c>
      <c r="CQ13" s="74">
        <f t="shared" si="13"/>
        <v>0</v>
      </c>
      <c r="CR13" s="74">
        <f t="shared" si="13"/>
        <v>0</v>
      </c>
      <c r="CS13" s="74">
        <f t="shared" si="13"/>
        <v>0</v>
      </c>
      <c r="CT13" s="74">
        <f t="shared" si="13"/>
        <v>0</v>
      </c>
      <c r="CU13" s="74">
        <f t="shared" si="13"/>
        <v>0</v>
      </c>
      <c r="CV13" s="74">
        <f t="shared" si="13"/>
        <v>0</v>
      </c>
      <c r="CW13" s="74">
        <f t="shared" si="13"/>
        <v>0</v>
      </c>
      <c r="CX13" s="74">
        <f t="shared" si="13"/>
        <v>0</v>
      </c>
      <c r="CY13" s="74">
        <f t="shared" si="13"/>
        <v>0</v>
      </c>
      <c r="CZ13" s="74">
        <f t="shared" si="13"/>
        <v>0</v>
      </c>
      <c r="DA13" s="74">
        <f t="shared" si="13"/>
        <v>0</v>
      </c>
      <c r="DB13" s="74">
        <f t="shared" si="13"/>
        <v>0</v>
      </c>
      <c r="DC13" s="74">
        <f t="shared" si="13"/>
        <v>0</v>
      </c>
      <c r="DD13" s="74">
        <f t="shared" si="13"/>
        <v>0</v>
      </c>
      <c r="DE13" s="74">
        <f t="shared" si="13"/>
        <v>0</v>
      </c>
      <c r="DF13" s="74">
        <f t="shared" si="13"/>
        <v>0</v>
      </c>
      <c r="DG13" s="74">
        <f t="shared" si="13"/>
        <v>0</v>
      </c>
      <c r="DH13" s="74">
        <f t="shared" si="13"/>
        <v>0</v>
      </c>
      <c r="DI13" s="74">
        <f t="shared" si="13"/>
        <v>0</v>
      </c>
      <c r="DJ13" s="74">
        <f t="shared" si="13"/>
        <v>0</v>
      </c>
      <c r="DK13" s="74">
        <f t="shared" si="13"/>
        <v>0</v>
      </c>
      <c r="DL13" s="74">
        <f t="shared" si="13"/>
        <v>0</v>
      </c>
      <c r="DM13" s="74">
        <f t="shared" si="13"/>
        <v>0</v>
      </c>
      <c r="DN13" s="74">
        <f t="shared" si="13"/>
        <v>0</v>
      </c>
      <c r="DO13" s="74">
        <f t="shared" si="13"/>
        <v>0</v>
      </c>
      <c r="DP13" s="74">
        <f t="shared" si="13"/>
        <v>0</v>
      </c>
      <c r="DQ13" s="74">
        <f t="shared" si="13"/>
        <v>0</v>
      </c>
      <c r="DR13" s="74">
        <f t="shared" si="13"/>
        <v>0</v>
      </c>
      <c r="DS13" s="74">
        <f t="shared" si="13"/>
        <v>0</v>
      </c>
      <c r="DT13" s="74">
        <f t="shared" si="13"/>
        <v>0</v>
      </c>
      <c r="DU13" s="74">
        <f t="shared" si="13"/>
        <v>0</v>
      </c>
      <c r="DV13" s="74">
        <f t="shared" si="13"/>
        <v>0</v>
      </c>
      <c r="DW13" s="74">
        <f t="shared" si="13"/>
        <v>0</v>
      </c>
      <c r="DX13" s="74">
        <f t="shared" si="13"/>
        <v>0</v>
      </c>
      <c r="DY13" s="74">
        <f t="shared" si="13"/>
        <v>0</v>
      </c>
      <c r="DZ13" s="74">
        <f t="shared" si="13"/>
        <v>0</v>
      </c>
      <c r="EA13" s="74">
        <f t="shared" si="13"/>
        <v>0</v>
      </c>
      <c r="EB13" s="74">
        <f t="shared" si="13"/>
        <v>0</v>
      </c>
      <c r="EC13" s="74">
        <f t="shared" si="13"/>
        <v>0</v>
      </c>
      <c r="ED13" s="74">
        <f t="shared" si="13"/>
        <v>0</v>
      </c>
      <c r="EE13" s="74">
        <f t="shared" si="13"/>
        <v>0</v>
      </c>
      <c r="EF13" s="74">
        <f t="shared" si="13"/>
        <v>0</v>
      </c>
      <c r="EG13" s="74">
        <f t="shared" si="13"/>
        <v>0</v>
      </c>
      <c r="EH13" s="74">
        <f t="shared" si="13"/>
        <v>0</v>
      </c>
      <c r="EI13" s="74">
        <f t="shared" si="13"/>
        <v>0</v>
      </c>
      <c r="EJ13" s="74">
        <f t="shared" si="13"/>
        <v>0</v>
      </c>
      <c r="EK13" s="74">
        <f t="shared" si="13"/>
        <v>0</v>
      </c>
      <c r="EL13" s="74">
        <f t="shared" si="13"/>
        <v>0</v>
      </c>
      <c r="EM13" s="74">
        <f t="shared" si="13"/>
        <v>0</v>
      </c>
      <c r="EN13" s="74">
        <f t="shared" si="13"/>
        <v>0</v>
      </c>
      <c r="EO13" s="74">
        <f t="shared" si="13"/>
        <v>0</v>
      </c>
      <c r="EP13" s="74">
        <f t="shared" si="13"/>
        <v>0</v>
      </c>
      <c r="EQ13" s="74">
        <f t="shared" si="13"/>
        <v>0</v>
      </c>
      <c r="ER13" s="74">
        <f t="shared" si="13"/>
        <v>0</v>
      </c>
      <c r="ES13" s="74">
        <f t="shared" si="13"/>
        <v>0</v>
      </c>
      <c r="ET13" s="74">
        <f t="shared" ref="ET13:HE13" si="14">$N$13/MAX($1:$1)</f>
        <v>0</v>
      </c>
      <c r="EU13" s="74">
        <f t="shared" si="14"/>
        <v>0</v>
      </c>
      <c r="EV13" s="74">
        <f t="shared" si="14"/>
        <v>0</v>
      </c>
      <c r="EW13" s="74">
        <f t="shared" si="14"/>
        <v>0</v>
      </c>
      <c r="EX13" s="74">
        <f t="shared" si="14"/>
        <v>0</v>
      </c>
      <c r="EY13" s="74">
        <f t="shared" si="14"/>
        <v>0</v>
      </c>
      <c r="EZ13" s="74">
        <f t="shared" si="14"/>
        <v>0</v>
      </c>
      <c r="FA13" s="74">
        <f t="shared" si="14"/>
        <v>0</v>
      </c>
      <c r="FB13" s="74">
        <f t="shared" si="14"/>
        <v>0</v>
      </c>
      <c r="FC13" s="74">
        <f t="shared" si="14"/>
        <v>0</v>
      </c>
      <c r="FD13" s="74">
        <f t="shared" si="14"/>
        <v>0</v>
      </c>
      <c r="FE13" s="74">
        <f t="shared" si="14"/>
        <v>0</v>
      </c>
      <c r="FF13" s="74">
        <f t="shared" si="14"/>
        <v>0</v>
      </c>
      <c r="FG13" s="74">
        <f t="shared" si="14"/>
        <v>0</v>
      </c>
      <c r="FH13" s="74">
        <f t="shared" si="14"/>
        <v>0</v>
      </c>
      <c r="FI13" s="74">
        <f t="shared" si="14"/>
        <v>0</v>
      </c>
      <c r="FJ13" s="74">
        <f t="shared" si="14"/>
        <v>0</v>
      </c>
      <c r="FK13" s="74">
        <f t="shared" si="14"/>
        <v>0</v>
      </c>
      <c r="FL13" s="74">
        <f t="shared" si="14"/>
        <v>0</v>
      </c>
      <c r="FM13" s="74">
        <f t="shared" si="14"/>
        <v>0</v>
      </c>
      <c r="FN13" s="74">
        <f t="shared" si="14"/>
        <v>0</v>
      </c>
      <c r="FO13" s="74">
        <f t="shared" si="14"/>
        <v>0</v>
      </c>
      <c r="FP13" s="74">
        <f t="shared" si="14"/>
        <v>0</v>
      </c>
      <c r="FQ13" s="74">
        <f t="shared" si="14"/>
        <v>0</v>
      </c>
      <c r="FR13" s="74">
        <f t="shared" si="14"/>
        <v>0</v>
      </c>
      <c r="FS13" s="74">
        <f t="shared" si="14"/>
        <v>0</v>
      </c>
      <c r="FT13" s="74">
        <f t="shared" si="14"/>
        <v>0</v>
      </c>
      <c r="FU13" s="74">
        <f t="shared" si="14"/>
        <v>0</v>
      </c>
      <c r="FV13" s="74">
        <f t="shared" si="14"/>
        <v>0</v>
      </c>
      <c r="FW13" s="74">
        <f t="shared" si="14"/>
        <v>0</v>
      </c>
      <c r="FX13" s="74">
        <f t="shared" si="14"/>
        <v>0</v>
      </c>
      <c r="FY13" s="74">
        <f t="shared" si="14"/>
        <v>0</v>
      </c>
      <c r="FZ13" s="74">
        <f t="shared" si="14"/>
        <v>0</v>
      </c>
      <c r="GA13" s="74">
        <f t="shared" si="14"/>
        <v>0</v>
      </c>
      <c r="GB13" s="74">
        <f t="shared" si="14"/>
        <v>0</v>
      </c>
      <c r="GC13" s="74">
        <f t="shared" si="14"/>
        <v>0</v>
      </c>
      <c r="GD13" s="74">
        <f t="shared" si="14"/>
        <v>0</v>
      </c>
      <c r="GE13" s="74">
        <f t="shared" si="14"/>
        <v>0</v>
      </c>
      <c r="GF13" s="74">
        <f t="shared" si="14"/>
        <v>0</v>
      </c>
      <c r="GG13" s="74">
        <f t="shared" si="14"/>
        <v>0</v>
      </c>
      <c r="GH13" s="74">
        <f t="shared" si="14"/>
        <v>0</v>
      </c>
      <c r="GI13" s="74">
        <f t="shared" si="14"/>
        <v>0</v>
      </c>
      <c r="GJ13" s="74">
        <f t="shared" si="14"/>
        <v>0</v>
      </c>
      <c r="GK13" s="74">
        <f t="shared" si="14"/>
        <v>0</v>
      </c>
      <c r="GL13" s="74">
        <f t="shared" si="14"/>
        <v>0</v>
      </c>
      <c r="GM13" s="74">
        <f t="shared" si="14"/>
        <v>0</v>
      </c>
      <c r="GN13" s="74">
        <f t="shared" si="14"/>
        <v>0</v>
      </c>
      <c r="GO13" s="74">
        <f t="shared" si="14"/>
        <v>0</v>
      </c>
      <c r="GP13" s="74">
        <f t="shared" si="14"/>
        <v>0</v>
      </c>
      <c r="GQ13" s="74">
        <f t="shared" si="14"/>
        <v>0</v>
      </c>
      <c r="GR13" s="74">
        <f t="shared" si="14"/>
        <v>0</v>
      </c>
      <c r="GS13" s="74">
        <f t="shared" si="14"/>
        <v>0</v>
      </c>
      <c r="GT13" s="74">
        <f t="shared" si="14"/>
        <v>0</v>
      </c>
      <c r="GU13" s="74">
        <f t="shared" si="14"/>
        <v>0</v>
      </c>
      <c r="GV13" s="74">
        <f t="shared" si="14"/>
        <v>0</v>
      </c>
      <c r="GW13" s="74">
        <f t="shared" si="14"/>
        <v>0</v>
      </c>
      <c r="GX13" s="74">
        <f t="shared" si="14"/>
        <v>0</v>
      </c>
      <c r="GY13" s="74">
        <f t="shared" si="14"/>
        <v>0</v>
      </c>
      <c r="GZ13" s="74">
        <f t="shared" si="14"/>
        <v>0</v>
      </c>
      <c r="HA13" s="74">
        <f t="shared" si="14"/>
        <v>0</v>
      </c>
      <c r="HB13" s="74">
        <f t="shared" si="14"/>
        <v>0</v>
      </c>
      <c r="HC13" s="74">
        <f t="shared" si="14"/>
        <v>0</v>
      </c>
      <c r="HD13" s="74">
        <f t="shared" si="14"/>
        <v>0</v>
      </c>
      <c r="HE13" s="74">
        <f t="shared" si="14"/>
        <v>0</v>
      </c>
      <c r="HF13" s="74">
        <f t="shared" ref="HF13:HL13" si="15">$N$13/MAX($1:$1)</f>
        <v>0</v>
      </c>
      <c r="HG13" s="74">
        <f t="shared" si="15"/>
        <v>0</v>
      </c>
      <c r="HH13" s="74">
        <f t="shared" si="15"/>
        <v>0</v>
      </c>
      <c r="HI13" s="74">
        <f t="shared" si="15"/>
        <v>0</v>
      </c>
      <c r="HJ13" s="74">
        <f t="shared" si="15"/>
        <v>0</v>
      </c>
      <c r="HK13" s="74">
        <f t="shared" si="15"/>
        <v>0</v>
      </c>
      <c r="HL13" s="74">
        <f t="shared" si="15"/>
        <v>0</v>
      </c>
      <c r="HM13" s="10"/>
      <c r="HN13" s="10"/>
    </row>
    <row r="14" spans="1:222" ht="10.050000000000001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31"/>
      <c r="L14" s="6"/>
      <c r="M14" s="13"/>
      <c r="N14" s="6"/>
      <c r="O14" s="20"/>
      <c r="P14" s="6"/>
      <c r="Q14" s="38" t="s">
        <v>12</v>
      </c>
      <c r="R14" s="68">
        <f>R13-N13</f>
        <v>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</row>
    <row r="15" spans="1:222" s="11" customFormat="1" x14ac:dyDescent="0.25">
      <c r="A15" s="10"/>
      <c r="B15" s="10"/>
      <c r="C15" s="10"/>
      <c r="D15" s="10"/>
      <c r="E15" s="30" t="str">
        <f>kpi!$E$99</f>
        <v>взнос в УК</v>
      </c>
      <c r="F15" s="10"/>
      <c r="G15" s="10"/>
      <c r="H15" s="10"/>
      <c r="I15" s="10"/>
      <c r="J15" s="10"/>
      <c r="K15" s="50" t="str">
        <f>IF($E15="","",INDEX(kpi!$H:$H,SUMIFS(kpi!$B:$B,kpi!$E:$E,$E15)))</f>
        <v>долл.</v>
      </c>
      <c r="L15" s="10"/>
      <c r="M15" s="13"/>
      <c r="N15" s="13"/>
      <c r="O15" s="20"/>
      <c r="P15" s="10"/>
      <c r="Q15" s="10"/>
      <c r="R15" s="66">
        <f>SUMIFS($T15:$LI15,$T$1:$LI$1,"&lt;="&amp;MAX($1:$1),$T$1:$LI$1,"&gt;="&amp;1)</f>
        <v>3000</v>
      </c>
      <c r="S15" s="10"/>
      <c r="T15" s="59" t="s">
        <v>6</v>
      </c>
      <c r="U15" s="74">
        <v>3000</v>
      </c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10"/>
      <c r="HN15" s="10"/>
    </row>
    <row r="16" spans="1:222" ht="10.050000000000001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31"/>
      <c r="L16" s="6"/>
      <c r="M16" s="13"/>
      <c r="N16" s="10"/>
      <c r="O16" s="20"/>
      <c r="P16" s="10"/>
      <c r="Q16" s="38"/>
      <c r="R16" s="68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</row>
    <row r="17" spans="1:222" s="11" customFormat="1" x14ac:dyDescent="0.25">
      <c r="A17" s="10"/>
      <c r="B17" s="10"/>
      <c r="C17" s="10"/>
      <c r="D17" s="10"/>
      <c r="E17" s="30" t="str">
        <f>kpi!$E$30</f>
        <v>начальные затраты по направлениям - детально</v>
      </c>
      <c r="F17" s="10"/>
      <c r="G17" s="10"/>
      <c r="H17" s="10"/>
      <c r="I17" s="10"/>
      <c r="J17" s="10"/>
      <c r="K17" s="50"/>
      <c r="L17" s="10"/>
      <c r="M17" s="13"/>
      <c r="N17" s="10"/>
      <c r="O17" s="20"/>
      <c r="P17" s="10"/>
      <c r="Q17" s="10"/>
      <c r="R17" s="66">
        <f>SUM(R18:R23)</f>
        <v>0</v>
      </c>
      <c r="S17" s="10"/>
      <c r="T17" s="10"/>
      <c r="U17" s="49">
        <f>SUM(U18:U23)</f>
        <v>0</v>
      </c>
      <c r="V17" s="49">
        <f t="shared" ref="V17:CG17" si="16">SUM(V18:V23)</f>
        <v>0</v>
      </c>
      <c r="W17" s="49">
        <f t="shared" si="16"/>
        <v>0</v>
      </c>
      <c r="X17" s="49">
        <f t="shared" si="16"/>
        <v>0</v>
      </c>
      <c r="Y17" s="49">
        <f t="shared" si="16"/>
        <v>0</v>
      </c>
      <c r="Z17" s="49">
        <f t="shared" si="16"/>
        <v>0</v>
      </c>
      <c r="AA17" s="49">
        <f t="shared" si="16"/>
        <v>0</v>
      </c>
      <c r="AB17" s="49">
        <f t="shared" si="16"/>
        <v>0</v>
      </c>
      <c r="AC17" s="49">
        <f t="shared" si="16"/>
        <v>0</v>
      </c>
      <c r="AD17" s="49">
        <f t="shared" si="16"/>
        <v>0</v>
      </c>
      <c r="AE17" s="49">
        <f t="shared" si="16"/>
        <v>0</v>
      </c>
      <c r="AF17" s="49">
        <f t="shared" si="16"/>
        <v>0</v>
      </c>
      <c r="AG17" s="49">
        <f t="shared" si="16"/>
        <v>0</v>
      </c>
      <c r="AH17" s="49">
        <f t="shared" si="16"/>
        <v>0</v>
      </c>
      <c r="AI17" s="49">
        <f t="shared" si="16"/>
        <v>0</v>
      </c>
      <c r="AJ17" s="49">
        <f t="shared" si="16"/>
        <v>0</v>
      </c>
      <c r="AK17" s="49">
        <f t="shared" si="16"/>
        <v>0</v>
      </c>
      <c r="AL17" s="49">
        <f t="shared" si="16"/>
        <v>0</v>
      </c>
      <c r="AM17" s="49">
        <f t="shared" si="16"/>
        <v>0</v>
      </c>
      <c r="AN17" s="49">
        <f t="shared" si="16"/>
        <v>0</v>
      </c>
      <c r="AO17" s="49">
        <f t="shared" si="16"/>
        <v>0</v>
      </c>
      <c r="AP17" s="49">
        <f t="shared" si="16"/>
        <v>0</v>
      </c>
      <c r="AQ17" s="49">
        <f t="shared" si="16"/>
        <v>0</v>
      </c>
      <c r="AR17" s="49">
        <f t="shared" si="16"/>
        <v>0</v>
      </c>
      <c r="AS17" s="49">
        <f t="shared" si="16"/>
        <v>0</v>
      </c>
      <c r="AT17" s="49">
        <f t="shared" si="16"/>
        <v>0</v>
      </c>
      <c r="AU17" s="49">
        <f t="shared" si="16"/>
        <v>0</v>
      </c>
      <c r="AV17" s="49">
        <f t="shared" si="16"/>
        <v>0</v>
      </c>
      <c r="AW17" s="49">
        <f t="shared" si="16"/>
        <v>0</v>
      </c>
      <c r="AX17" s="49">
        <f t="shared" si="16"/>
        <v>0</v>
      </c>
      <c r="AY17" s="49">
        <f t="shared" si="16"/>
        <v>0</v>
      </c>
      <c r="AZ17" s="49">
        <f t="shared" si="16"/>
        <v>0</v>
      </c>
      <c r="BA17" s="49">
        <f t="shared" si="16"/>
        <v>0</v>
      </c>
      <c r="BB17" s="49">
        <f t="shared" si="16"/>
        <v>0</v>
      </c>
      <c r="BC17" s="49">
        <f t="shared" si="16"/>
        <v>0</v>
      </c>
      <c r="BD17" s="49">
        <f t="shared" si="16"/>
        <v>0</v>
      </c>
      <c r="BE17" s="49">
        <f t="shared" si="16"/>
        <v>0</v>
      </c>
      <c r="BF17" s="49">
        <f t="shared" si="16"/>
        <v>0</v>
      </c>
      <c r="BG17" s="49">
        <f t="shared" si="16"/>
        <v>0</v>
      </c>
      <c r="BH17" s="49">
        <f t="shared" si="16"/>
        <v>0</v>
      </c>
      <c r="BI17" s="49">
        <f t="shared" si="16"/>
        <v>0</v>
      </c>
      <c r="BJ17" s="49">
        <f t="shared" si="16"/>
        <v>0</v>
      </c>
      <c r="BK17" s="49">
        <f t="shared" si="16"/>
        <v>0</v>
      </c>
      <c r="BL17" s="49">
        <f t="shared" si="16"/>
        <v>0</v>
      </c>
      <c r="BM17" s="49">
        <f t="shared" si="16"/>
        <v>0</v>
      </c>
      <c r="BN17" s="49">
        <f t="shared" si="16"/>
        <v>0</v>
      </c>
      <c r="BO17" s="49">
        <f t="shared" si="16"/>
        <v>0</v>
      </c>
      <c r="BP17" s="49">
        <f t="shared" si="16"/>
        <v>0</v>
      </c>
      <c r="BQ17" s="49">
        <f t="shared" si="16"/>
        <v>0</v>
      </c>
      <c r="BR17" s="49">
        <f t="shared" si="16"/>
        <v>0</v>
      </c>
      <c r="BS17" s="49">
        <f t="shared" si="16"/>
        <v>0</v>
      </c>
      <c r="BT17" s="49">
        <f t="shared" si="16"/>
        <v>0</v>
      </c>
      <c r="BU17" s="49">
        <f t="shared" si="16"/>
        <v>0</v>
      </c>
      <c r="BV17" s="49">
        <f t="shared" si="16"/>
        <v>0</v>
      </c>
      <c r="BW17" s="49">
        <f t="shared" si="16"/>
        <v>0</v>
      </c>
      <c r="BX17" s="49">
        <f t="shared" si="16"/>
        <v>0</v>
      </c>
      <c r="BY17" s="49">
        <f t="shared" si="16"/>
        <v>0</v>
      </c>
      <c r="BZ17" s="49">
        <f t="shared" si="16"/>
        <v>0</v>
      </c>
      <c r="CA17" s="49">
        <f t="shared" si="16"/>
        <v>0</v>
      </c>
      <c r="CB17" s="49">
        <f t="shared" si="16"/>
        <v>0</v>
      </c>
      <c r="CC17" s="49">
        <f t="shared" si="16"/>
        <v>0</v>
      </c>
      <c r="CD17" s="49">
        <f t="shared" si="16"/>
        <v>0</v>
      </c>
      <c r="CE17" s="49">
        <f t="shared" si="16"/>
        <v>0</v>
      </c>
      <c r="CF17" s="49">
        <f t="shared" si="16"/>
        <v>0</v>
      </c>
      <c r="CG17" s="49">
        <f t="shared" si="16"/>
        <v>0</v>
      </c>
      <c r="CH17" s="49">
        <f t="shared" ref="CH17:ES17" si="17">SUM(CH18:CH23)</f>
        <v>0</v>
      </c>
      <c r="CI17" s="49">
        <f t="shared" si="17"/>
        <v>0</v>
      </c>
      <c r="CJ17" s="49">
        <f t="shared" si="17"/>
        <v>0</v>
      </c>
      <c r="CK17" s="49">
        <f t="shared" si="17"/>
        <v>0</v>
      </c>
      <c r="CL17" s="49">
        <f t="shared" si="17"/>
        <v>0</v>
      </c>
      <c r="CM17" s="49">
        <f t="shared" si="17"/>
        <v>0</v>
      </c>
      <c r="CN17" s="49">
        <f t="shared" si="17"/>
        <v>0</v>
      </c>
      <c r="CO17" s="49">
        <f t="shared" si="17"/>
        <v>0</v>
      </c>
      <c r="CP17" s="49">
        <f t="shared" si="17"/>
        <v>0</v>
      </c>
      <c r="CQ17" s="49">
        <f t="shared" si="17"/>
        <v>0</v>
      </c>
      <c r="CR17" s="49">
        <f t="shared" si="17"/>
        <v>0</v>
      </c>
      <c r="CS17" s="49">
        <f t="shared" si="17"/>
        <v>0</v>
      </c>
      <c r="CT17" s="49">
        <f t="shared" si="17"/>
        <v>0</v>
      </c>
      <c r="CU17" s="49">
        <f t="shared" si="17"/>
        <v>0</v>
      </c>
      <c r="CV17" s="49">
        <f t="shared" si="17"/>
        <v>0</v>
      </c>
      <c r="CW17" s="49">
        <f t="shared" si="17"/>
        <v>0</v>
      </c>
      <c r="CX17" s="49">
        <f t="shared" si="17"/>
        <v>0</v>
      </c>
      <c r="CY17" s="49">
        <f t="shared" si="17"/>
        <v>0</v>
      </c>
      <c r="CZ17" s="49">
        <f t="shared" si="17"/>
        <v>0</v>
      </c>
      <c r="DA17" s="49">
        <f t="shared" si="17"/>
        <v>0</v>
      </c>
      <c r="DB17" s="49">
        <f t="shared" si="17"/>
        <v>0</v>
      </c>
      <c r="DC17" s="49">
        <f t="shared" si="17"/>
        <v>0</v>
      </c>
      <c r="DD17" s="49">
        <f t="shared" si="17"/>
        <v>0</v>
      </c>
      <c r="DE17" s="49">
        <f t="shared" si="17"/>
        <v>0</v>
      </c>
      <c r="DF17" s="49">
        <f t="shared" si="17"/>
        <v>0</v>
      </c>
      <c r="DG17" s="49">
        <f t="shared" si="17"/>
        <v>0</v>
      </c>
      <c r="DH17" s="49">
        <f t="shared" si="17"/>
        <v>0</v>
      </c>
      <c r="DI17" s="49">
        <f t="shared" si="17"/>
        <v>0</v>
      </c>
      <c r="DJ17" s="49">
        <f t="shared" si="17"/>
        <v>0</v>
      </c>
      <c r="DK17" s="49">
        <f t="shared" si="17"/>
        <v>0</v>
      </c>
      <c r="DL17" s="49">
        <f t="shared" si="17"/>
        <v>0</v>
      </c>
      <c r="DM17" s="49">
        <f t="shared" si="17"/>
        <v>0</v>
      </c>
      <c r="DN17" s="49">
        <f t="shared" si="17"/>
        <v>0</v>
      </c>
      <c r="DO17" s="49">
        <f t="shared" si="17"/>
        <v>0</v>
      </c>
      <c r="DP17" s="49">
        <f t="shared" si="17"/>
        <v>0</v>
      </c>
      <c r="DQ17" s="49">
        <f t="shared" si="17"/>
        <v>0</v>
      </c>
      <c r="DR17" s="49">
        <f t="shared" si="17"/>
        <v>0</v>
      </c>
      <c r="DS17" s="49">
        <f t="shared" si="17"/>
        <v>0</v>
      </c>
      <c r="DT17" s="49">
        <f t="shared" si="17"/>
        <v>0</v>
      </c>
      <c r="DU17" s="49">
        <f t="shared" si="17"/>
        <v>0</v>
      </c>
      <c r="DV17" s="49">
        <f t="shared" si="17"/>
        <v>0</v>
      </c>
      <c r="DW17" s="49">
        <f t="shared" si="17"/>
        <v>0</v>
      </c>
      <c r="DX17" s="49">
        <f t="shared" si="17"/>
        <v>0</v>
      </c>
      <c r="DY17" s="49">
        <f t="shared" si="17"/>
        <v>0</v>
      </c>
      <c r="DZ17" s="49">
        <f t="shared" si="17"/>
        <v>0</v>
      </c>
      <c r="EA17" s="49">
        <f t="shared" si="17"/>
        <v>0</v>
      </c>
      <c r="EB17" s="49">
        <f t="shared" si="17"/>
        <v>0</v>
      </c>
      <c r="EC17" s="49">
        <f t="shared" si="17"/>
        <v>0</v>
      </c>
      <c r="ED17" s="49">
        <f t="shared" si="17"/>
        <v>0</v>
      </c>
      <c r="EE17" s="49">
        <f t="shared" si="17"/>
        <v>0</v>
      </c>
      <c r="EF17" s="49">
        <f t="shared" si="17"/>
        <v>0</v>
      </c>
      <c r="EG17" s="49">
        <f t="shared" si="17"/>
        <v>0</v>
      </c>
      <c r="EH17" s="49">
        <f t="shared" si="17"/>
        <v>0</v>
      </c>
      <c r="EI17" s="49">
        <f t="shared" si="17"/>
        <v>0</v>
      </c>
      <c r="EJ17" s="49">
        <f t="shared" si="17"/>
        <v>0</v>
      </c>
      <c r="EK17" s="49">
        <f t="shared" si="17"/>
        <v>0</v>
      </c>
      <c r="EL17" s="49">
        <f t="shared" si="17"/>
        <v>0</v>
      </c>
      <c r="EM17" s="49">
        <f t="shared" si="17"/>
        <v>0</v>
      </c>
      <c r="EN17" s="49">
        <f t="shared" si="17"/>
        <v>0</v>
      </c>
      <c r="EO17" s="49">
        <f t="shared" si="17"/>
        <v>0</v>
      </c>
      <c r="EP17" s="49">
        <f t="shared" si="17"/>
        <v>0</v>
      </c>
      <c r="EQ17" s="49">
        <f t="shared" si="17"/>
        <v>0</v>
      </c>
      <c r="ER17" s="49">
        <f t="shared" si="17"/>
        <v>0</v>
      </c>
      <c r="ES17" s="49">
        <f t="shared" si="17"/>
        <v>0</v>
      </c>
      <c r="ET17" s="49">
        <f t="shared" ref="ET17:HE17" si="18">SUM(ET18:ET23)</f>
        <v>0</v>
      </c>
      <c r="EU17" s="49">
        <f t="shared" si="18"/>
        <v>0</v>
      </c>
      <c r="EV17" s="49">
        <f t="shared" si="18"/>
        <v>0</v>
      </c>
      <c r="EW17" s="49">
        <f t="shared" si="18"/>
        <v>0</v>
      </c>
      <c r="EX17" s="49">
        <f t="shared" si="18"/>
        <v>0</v>
      </c>
      <c r="EY17" s="49">
        <f t="shared" si="18"/>
        <v>0</v>
      </c>
      <c r="EZ17" s="49">
        <f t="shared" si="18"/>
        <v>0</v>
      </c>
      <c r="FA17" s="49">
        <f t="shared" si="18"/>
        <v>0</v>
      </c>
      <c r="FB17" s="49">
        <f t="shared" si="18"/>
        <v>0</v>
      </c>
      <c r="FC17" s="49">
        <f t="shared" si="18"/>
        <v>0</v>
      </c>
      <c r="FD17" s="49">
        <f t="shared" si="18"/>
        <v>0</v>
      </c>
      <c r="FE17" s="49">
        <f t="shared" si="18"/>
        <v>0</v>
      </c>
      <c r="FF17" s="49">
        <f t="shared" si="18"/>
        <v>0</v>
      </c>
      <c r="FG17" s="49">
        <f t="shared" si="18"/>
        <v>0</v>
      </c>
      <c r="FH17" s="49">
        <f t="shared" si="18"/>
        <v>0</v>
      </c>
      <c r="FI17" s="49">
        <f t="shared" si="18"/>
        <v>0</v>
      </c>
      <c r="FJ17" s="49">
        <f t="shared" si="18"/>
        <v>0</v>
      </c>
      <c r="FK17" s="49">
        <f t="shared" si="18"/>
        <v>0</v>
      </c>
      <c r="FL17" s="49">
        <f t="shared" si="18"/>
        <v>0</v>
      </c>
      <c r="FM17" s="49">
        <f t="shared" si="18"/>
        <v>0</v>
      </c>
      <c r="FN17" s="49">
        <f t="shared" si="18"/>
        <v>0</v>
      </c>
      <c r="FO17" s="49">
        <f t="shared" si="18"/>
        <v>0</v>
      </c>
      <c r="FP17" s="49">
        <f t="shared" si="18"/>
        <v>0</v>
      </c>
      <c r="FQ17" s="49">
        <f t="shared" si="18"/>
        <v>0</v>
      </c>
      <c r="FR17" s="49">
        <f t="shared" si="18"/>
        <v>0</v>
      </c>
      <c r="FS17" s="49">
        <f t="shared" si="18"/>
        <v>0</v>
      </c>
      <c r="FT17" s="49">
        <f t="shared" si="18"/>
        <v>0</v>
      </c>
      <c r="FU17" s="49">
        <f t="shared" si="18"/>
        <v>0</v>
      </c>
      <c r="FV17" s="49">
        <f t="shared" si="18"/>
        <v>0</v>
      </c>
      <c r="FW17" s="49">
        <f t="shared" si="18"/>
        <v>0</v>
      </c>
      <c r="FX17" s="49">
        <f t="shared" si="18"/>
        <v>0</v>
      </c>
      <c r="FY17" s="49">
        <f t="shared" si="18"/>
        <v>0</v>
      </c>
      <c r="FZ17" s="49">
        <f t="shared" si="18"/>
        <v>0</v>
      </c>
      <c r="GA17" s="49">
        <f t="shared" si="18"/>
        <v>0</v>
      </c>
      <c r="GB17" s="49">
        <f t="shared" si="18"/>
        <v>0</v>
      </c>
      <c r="GC17" s="49">
        <f t="shared" si="18"/>
        <v>0</v>
      </c>
      <c r="GD17" s="49">
        <f t="shared" si="18"/>
        <v>0</v>
      </c>
      <c r="GE17" s="49">
        <f t="shared" si="18"/>
        <v>0</v>
      </c>
      <c r="GF17" s="49">
        <f t="shared" si="18"/>
        <v>0</v>
      </c>
      <c r="GG17" s="49">
        <f t="shared" si="18"/>
        <v>0</v>
      </c>
      <c r="GH17" s="49">
        <f t="shared" si="18"/>
        <v>0</v>
      </c>
      <c r="GI17" s="49">
        <f t="shared" si="18"/>
        <v>0</v>
      </c>
      <c r="GJ17" s="49">
        <f t="shared" si="18"/>
        <v>0</v>
      </c>
      <c r="GK17" s="49">
        <f t="shared" si="18"/>
        <v>0</v>
      </c>
      <c r="GL17" s="49">
        <f t="shared" si="18"/>
        <v>0</v>
      </c>
      <c r="GM17" s="49">
        <f t="shared" si="18"/>
        <v>0</v>
      </c>
      <c r="GN17" s="49">
        <f t="shared" si="18"/>
        <v>0</v>
      </c>
      <c r="GO17" s="49">
        <f t="shared" si="18"/>
        <v>0</v>
      </c>
      <c r="GP17" s="49">
        <f t="shared" si="18"/>
        <v>0</v>
      </c>
      <c r="GQ17" s="49">
        <f t="shared" si="18"/>
        <v>0</v>
      </c>
      <c r="GR17" s="49">
        <f t="shared" si="18"/>
        <v>0</v>
      </c>
      <c r="GS17" s="49">
        <f t="shared" si="18"/>
        <v>0</v>
      </c>
      <c r="GT17" s="49">
        <f t="shared" si="18"/>
        <v>0</v>
      </c>
      <c r="GU17" s="49">
        <f t="shared" si="18"/>
        <v>0</v>
      </c>
      <c r="GV17" s="49">
        <f t="shared" si="18"/>
        <v>0</v>
      </c>
      <c r="GW17" s="49">
        <f t="shared" si="18"/>
        <v>0</v>
      </c>
      <c r="GX17" s="49">
        <f t="shared" si="18"/>
        <v>0</v>
      </c>
      <c r="GY17" s="49">
        <f t="shared" si="18"/>
        <v>0</v>
      </c>
      <c r="GZ17" s="49">
        <f t="shared" si="18"/>
        <v>0</v>
      </c>
      <c r="HA17" s="49">
        <f t="shared" si="18"/>
        <v>0</v>
      </c>
      <c r="HB17" s="49">
        <f t="shared" si="18"/>
        <v>0</v>
      </c>
      <c r="HC17" s="49">
        <f t="shared" si="18"/>
        <v>0</v>
      </c>
      <c r="HD17" s="49">
        <f t="shared" si="18"/>
        <v>0</v>
      </c>
      <c r="HE17" s="49">
        <f t="shared" si="18"/>
        <v>0</v>
      </c>
      <c r="HF17" s="49">
        <f t="shared" ref="HF17:HL17" si="19">SUM(HF18:HF23)</f>
        <v>0</v>
      </c>
      <c r="HG17" s="49">
        <f t="shared" si="19"/>
        <v>0</v>
      </c>
      <c r="HH17" s="49">
        <f t="shared" si="19"/>
        <v>0</v>
      </c>
      <c r="HI17" s="49">
        <f t="shared" si="19"/>
        <v>0</v>
      </c>
      <c r="HJ17" s="49">
        <f t="shared" si="19"/>
        <v>0</v>
      </c>
      <c r="HK17" s="49">
        <f t="shared" si="19"/>
        <v>0</v>
      </c>
      <c r="HL17" s="49">
        <f t="shared" si="19"/>
        <v>0</v>
      </c>
      <c r="HM17" s="10"/>
      <c r="HN17" s="10"/>
    </row>
    <row r="18" spans="1:222" s="60" customFormat="1" ht="10.199999999999999" x14ac:dyDescent="0.2">
      <c r="A18" s="52"/>
      <c r="B18" s="52"/>
      <c r="C18" s="52"/>
      <c r="D18" s="52"/>
      <c r="E18" s="42" t="str">
        <f>E17</f>
        <v>начальные затраты по направлениям - детально</v>
      </c>
      <c r="F18" s="52"/>
      <c r="G18" s="52"/>
      <c r="H18" s="42" t="str">
        <f>списки!$K13</f>
        <v>Разработка концепции и архитектуры</v>
      </c>
      <c r="I18" s="52"/>
      <c r="J18" s="52"/>
      <c r="K18" s="56" t="str">
        <f>IF($E18="","",INDEX(kpi!$H:$H,SUMIFS(kpi!$B:$B,kpi!$E:$E,$E18)))</f>
        <v>долл.</v>
      </c>
      <c r="L18" s="52"/>
      <c r="M18" s="59"/>
      <c r="N18" s="52"/>
      <c r="O18" s="62"/>
      <c r="P18" s="52"/>
      <c r="Q18" s="52"/>
      <c r="R18" s="69">
        <f t="shared" ref="R18:R23" si="20">SUMIFS($T18:$LI18,$T$1:$LI$1,"&lt;="&amp;MAX($1:$1),$T$1:$LI$1,"&gt;="&amp;1)</f>
        <v>0</v>
      </c>
      <c r="S18" s="52"/>
      <c r="T18" s="59" t="s">
        <v>6</v>
      </c>
      <c r="U18" s="74"/>
      <c r="V18" s="74"/>
      <c r="W18" s="74"/>
      <c r="X18" s="74"/>
      <c r="Y18" s="74"/>
      <c r="Z18" s="74"/>
      <c r="AA18" s="74"/>
      <c r="AB18" s="74"/>
      <c r="AC18" s="74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52"/>
      <c r="HN18" s="52"/>
    </row>
    <row r="19" spans="1:222" s="60" customFormat="1" ht="10.199999999999999" x14ac:dyDescent="0.2">
      <c r="A19" s="52"/>
      <c r="B19" s="52"/>
      <c r="C19" s="52"/>
      <c r="D19" s="52"/>
      <c r="E19" s="42" t="str">
        <f>E17</f>
        <v>начальные затраты по направлениям - детально</v>
      </c>
      <c r="F19" s="52"/>
      <c r="G19" s="52"/>
      <c r="H19" s="42" t="str">
        <f>списки!$K14</f>
        <v>Разработка Веб платформы</v>
      </c>
      <c r="I19" s="52"/>
      <c r="J19" s="52"/>
      <c r="K19" s="56" t="str">
        <f>IF($E19="","",INDEX(kpi!$H:$H,SUMIFS(kpi!$B:$B,kpi!$E:$E,$E19)))</f>
        <v>долл.</v>
      </c>
      <c r="L19" s="52"/>
      <c r="M19" s="59"/>
      <c r="N19" s="52"/>
      <c r="O19" s="62"/>
      <c r="P19" s="52"/>
      <c r="Q19" s="52"/>
      <c r="R19" s="69">
        <f t="shared" si="20"/>
        <v>0</v>
      </c>
      <c r="S19" s="52"/>
      <c r="T19" s="59" t="s">
        <v>6</v>
      </c>
      <c r="U19" s="74"/>
      <c r="V19" s="74"/>
      <c r="W19" s="74"/>
      <c r="X19" s="74"/>
      <c r="Y19" s="74"/>
      <c r="Z19" s="74"/>
      <c r="AA19" s="74"/>
      <c r="AB19" s="74"/>
      <c r="AC19" s="74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52"/>
      <c r="HN19" s="52"/>
    </row>
    <row r="20" spans="1:222" s="60" customFormat="1" ht="10.199999999999999" x14ac:dyDescent="0.2">
      <c r="A20" s="52"/>
      <c r="B20" s="52"/>
      <c r="C20" s="52"/>
      <c r="D20" s="52"/>
      <c r="E20" s="42" t="str">
        <f>E17</f>
        <v>начальные затраты по направлениям - детально</v>
      </c>
      <c r="F20" s="52"/>
      <c r="G20" s="52"/>
      <c r="H20" s="42" t="str">
        <f>списки!$K15</f>
        <v>Разработка мобильного приложения</v>
      </c>
      <c r="I20" s="52"/>
      <c r="J20" s="52"/>
      <c r="K20" s="56" t="str">
        <f>IF($E20="","",INDEX(kpi!$H:$H,SUMIFS(kpi!$B:$B,kpi!$E:$E,$E20)))</f>
        <v>долл.</v>
      </c>
      <c r="L20" s="52"/>
      <c r="M20" s="59"/>
      <c r="N20" s="52"/>
      <c r="O20" s="62"/>
      <c r="P20" s="52"/>
      <c r="Q20" s="52"/>
      <c r="R20" s="69">
        <f t="shared" si="20"/>
        <v>0</v>
      </c>
      <c r="S20" s="52"/>
      <c r="T20" s="59" t="s">
        <v>6</v>
      </c>
      <c r="U20" s="74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52"/>
      <c r="HN20" s="52"/>
    </row>
    <row r="21" spans="1:222" s="60" customFormat="1" ht="10.199999999999999" x14ac:dyDescent="0.2">
      <c r="A21" s="52"/>
      <c r="B21" s="52"/>
      <c r="C21" s="52"/>
      <c r="D21" s="52"/>
      <c r="E21" s="42" t="str">
        <f>E17</f>
        <v>начальные затраты по направлениям - детально</v>
      </c>
      <c r="F21" s="52"/>
      <c r="G21" s="52"/>
      <c r="H21" s="42" t="str">
        <f>списки!$K16</f>
        <v>Шифрование и защита данных</v>
      </c>
      <c r="I21" s="52"/>
      <c r="J21" s="52"/>
      <c r="K21" s="56" t="str">
        <f>IF($E21="","",INDEX(kpi!$H:$H,SUMIFS(kpi!$B:$B,kpi!$E:$E,$E21)))</f>
        <v>долл.</v>
      </c>
      <c r="L21" s="52"/>
      <c r="M21" s="59"/>
      <c r="N21" s="52"/>
      <c r="O21" s="62"/>
      <c r="P21" s="52"/>
      <c r="Q21" s="52"/>
      <c r="R21" s="69">
        <f t="shared" si="20"/>
        <v>0</v>
      </c>
      <c r="S21" s="52"/>
      <c r="T21" s="59" t="s">
        <v>6</v>
      </c>
      <c r="U21" s="74"/>
      <c r="V21" s="74"/>
      <c r="W21" s="74"/>
      <c r="X21" s="74"/>
      <c r="Y21" s="74"/>
      <c r="Z21" s="74"/>
      <c r="AA21" s="74"/>
      <c r="AB21" s="74"/>
      <c r="AC21" s="74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52"/>
      <c r="HN21" s="52"/>
    </row>
    <row r="22" spans="1:222" s="60" customFormat="1" ht="10.199999999999999" x14ac:dyDescent="0.2">
      <c r="A22" s="52"/>
      <c r="B22" s="52"/>
      <c r="C22" s="52"/>
      <c r="D22" s="52"/>
      <c r="E22" s="42" t="str">
        <f>E17</f>
        <v>начальные затраты по направлениям - детально</v>
      </c>
      <c r="F22" s="52"/>
      <c r="G22" s="52"/>
      <c r="H22" s="42" t="str">
        <f>списки!$K17</f>
        <v>Тестирование и отладка</v>
      </c>
      <c r="I22" s="52"/>
      <c r="J22" s="52"/>
      <c r="K22" s="56" t="str">
        <f>IF($E22="","",INDEX(kpi!$H:$H,SUMIFS(kpi!$B:$B,kpi!$E:$E,$E22)))</f>
        <v>долл.</v>
      </c>
      <c r="L22" s="52"/>
      <c r="M22" s="59"/>
      <c r="N22" s="52"/>
      <c r="O22" s="62"/>
      <c r="P22" s="52"/>
      <c r="Q22" s="52"/>
      <c r="R22" s="69">
        <f t="shared" si="20"/>
        <v>0</v>
      </c>
      <c r="S22" s="52"/>
      <c r="T22" s="59" t="s">
        <v>6</v>
      </c>
      <c r="U22" s="140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52"/>
      <c r="HN22" s="52"/>
    </row>
    <row r="23" spans="1:222" s="60" customFormat="1" ht="10.199999999999999" x14ac:dyDescent="0.2">
      <c r="A23" s="52"/>
      <c r="B23" s="52"/>
      <c r="C23" s="52"/>
      <c r="D23" s="52"/>
      <c r="E23" s="42" t="str">
        <f>E17</f>
        <v>начальные затраты по направлениям - детально</v>
      </c>
      <c r="F23" s="52"/>
      <c r="G23" s="52"/>
      <c r="H23" s="42" t="str">
        <f>списки!$K18</f>
        <v>прочее</v>
      </c>
      <c r="I23" s="52"/>
      <c r="J23" s="52"/>
      <c r="K23" s="56" t="str">
        <f>IF($E23="","",INDEX(kpi!$H:$H,SUMIFS(kpi!$B:$B,kpi!$E:$E,$E23)))</f>
        <v>долл.</v>
      </c>
      <c r="L23" s="52"/>
      <c r="M23" s="59"/>
      <c r="N23" s="52"/>
      <c r="O23" s="62"/>
      <c r="P23" s="52"/>
      <c r="Q23" s="52"/>
      <c r="R23" s="69">
        <f t="shared" si="20"/>
        <v>0</v>
      </c>
      <c r="S23" s="52"/>
      <c r="T23" s="59" t="s">
        <v>6</v>
      </c>
      <c r="U23" s="140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52"/>
      <c r="HN23" s="52"/>
    </row>
    <row r="24" spans="1:222" s="1" customFormat="1" ht="10.199999999999999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31"/>
      <c r="L24" s="4"/>
      <c r="M24" s="43"/>
      <c r="N24" s="4"/>
      <c r="O24" s="44"/>
      <c r="P24" s="4"/>
      <c r="Q24" s="38"/>
      <c r="R24" s="72"/>
      <c r="S24" s="4"/>
      <c r="T24" s="4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"/>
      <c r="HN24" s="4"/>
    </row>
    <row r="25" spans="1:222" x14ac:dyDescent="0.25">
      <c r="A25" s="6"/>
      <c r="B25" s="6"/>
      <c r="C25" s="6"/>
      <c r="D25" s="6"/>
      <c r="E25" s="30" t="str">
        <f>kpi!$E$31</f>
        <v>оборачиваемость затрат</v>
      </c>
      <c r="F25" s="6"/>
      <c r="G25" s="6"/>
      <c r="H25" s="6"/>
      <c r="I25" s="6"/>
      <c r="J25" s="6"/>
      <c r="K25" s="31"/>
      <c r="L25" s="6"/>
      <c r="M25" s="13"/>
      <c r="N25" s="6"/>
      <c r="O25" s="20"/>
      <c r="P25" s="6"/>
      <c r="Q25" s="6"/>
      <c r="R25" s="65"/>
      <c r="S25" s="6"/>
      <c r="T25" s="6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6"/>
      <c r="HN25" s="6"/>
    </row>
    <row r="26" spans="1:222" s="1" customFormat="1" ht="10.199999999999999" x14ac:dyDescent="0.2">
      <c r="A26" s="4"/>
      <c r="B26" s="4"/>
      <c r="C26" s="4"/>
      <c r="D26" s="4"/>
      <c r="E26" s="42" t="str">
        <f>E25</f>
        <v>оборачиваемость затрат</v>
      </c>
      <c r="F26" s="4"/>
      <c r="G26" s="4"/>
      <c r="H26" s="42" t="str">
        <f>списки!$K13</f>
        <v>Разработка концепции и архитектуры</v>
      </c>
      <c r="I26" s="4"/>
      <c r="J26" s="4"/>
      <c r="K26" s="31" t="str">
        <f>IF($E26="","",INDEX(kpi!$H:$H,SUMIFS(kpi!$B:$B,kpi!$E:$E,$E26)))</f>
        <v>дни</v>
      </c>
      <c r="L26" s="4"/>
      <c r="M26" s="43" t="s">
        <v>6</v>
      </c>
      <c r="N26" s="71"/>
      <c r="O26" s="44"/>
      <c r="P26" s="4"/>
      <c r="Q26" s="4"/>
      <c r="R26" s="69">
        <f t="shared" ref="R26:R31" si="21">SUMIFS($T26:$LI26,$T$1:$LI$1,"&lt;="&amp;MAX($1:$1),$T$1:$LI$1,"&gt;="&amp;1)</f>
        <v>0</v>
      </c>
      <c r="S26" s="4"/>
      <c r="T26" s="4"/>
      <c r="U26" s="46">
        <f t="shared" ref="U26:AZ26" si="22">IF(U$10="",0,IF(U$1=1,SUMIFS(18:18,$1:$1,"&gt;="&amp;1,$1:$1,"&lt;="&amp;INT($N26/30))+($N26/30-INT($N26/30))*SUMIFS(18:18,$1:$1,INT($N26/30)+1),0)+($N26/30-INT($N26/30))*SUMIFS(18:18,$1:$1,U$1+INT($N26/30)+1)+(INT($N26/30)+1-$N26/30)*SUMIFS(18:18,$1:$1,U$1+INT($N26/30)))</f>
        <v>0</v>
      </c>
      <c r="V26" s="46">
        <f t="shared" si="22"/>
        <v>0</v>
      </c>
      <c r="W26" s="46">
        <f t="shared" si="22"/>
        <v>0</v>
      </c>
      <c r="X26" s="46">
        <f t="shared" si="22"/>
        <v>0</v>
      </c>
      <c r="Y26" s="46">
        <f t="shared" si="22"/>
        <v>0</v>
      </c>
      <c r="Z26" s="46">
        <f t="shared" si="22"/>
        <v>0</v>
      </c>
      <c r="AA26" s="46">
        <f t="shared" si="22"/>
        <v>0</v>
      </c>
      <c r="AB26" s="46">
        <f t="shared" si="22"/>
        <v>0</v>
      </c>
      <c r="AC26" s="46">
        <f t="shared" si="22"/>
        <v>0</v>
      </c>
      <c r="AD26" s="46">
        <f t="shared" si="22"/>
        <v>0</v>
      </c>
      <c r="AE26" s="46">
        <f t="shared" si="22"/>
        <v>0</v>
      </c>
      <c r="AF26" s="46">
        <f t="shared" si="22"/>
        <v>0</v>
      </c>
      <c r="AG26" s="46">
        <f t="shared" si="22"/>
        <v>0</v>
      </c>
      <c r="AH26" s="46">
        <f t="shared" si="22"/>
        <v>0</v>
      </c>
      <c r="AI26" s="46">
        <f t="shared" si="22"/>
        <v>0</v>
      </c>
      <c r="AJ26" s="46">
        <f t="shared" si="22"/>
        <v>0</v>
      </c>
      <c r="AK26" s="46">
        <f t="shared" si="22"/>
        <v>0</v>
      </c>
      <c r="AL26" s="46">
        <f t="shared" si="22"/>
        <v>0</v>
      </c>
      <c r="AM26" s="46">
        <f t="shared" si="22"/>
        <v>0</v>
      </c>
      <c r="AN26" s="46">
        <f t="shared" si="22"/>
        <v>0</v>
      </c>
      <c r="AO26" s="46">
        <f t="shared" si="22"/>
        <v>0</v>
      </c>
      <c r="AP26" s="46">
        <f t="shared" si="22"/>
        <v>0</v>
      </c>
      <c r="AQ26" s="46">
        <f t="shared" si="22"/>
        <v>0</v>
      </c>
      <c r="AR26" s="46">
        <f t="shared" si="22"/>
        <v>0</v>
      </c>
      <c r="AS26" s="46">
        <f t="shared" si="22"/>
        <v>0</v>
      </c>
      <c r="AT26" s="46">
        <f t="shared" si="22"/>
        <v>0</v>
      </c>
      <c r="AU26" s="46">
        <f t="shared" si="22"/>
        <v>0</v>
      </c>
      <c r="AV26" s="46">
        <f t="shared" si="22"/>
        <v>0</v>
      </c>
      <c r="AW26" s="46">
        <f t="shared" si="22"/>
        <v>0</v>
      </c>
      <c r="AX26" s="46">
        <f t="shared" si="22"/>
        <v>0</v>
      </c>
      <c r="AY26" s="46">
        <f t="shared" si="22"/>
        <v>0</v>
      </c>
      <c r="AZ26" s="46">
        <f t="shared" si="22"/>
        <v>0</v>
      </c>
      <c r="BA26" s="46">
        <f t="shared" ref="BA26:CF26" si="23">IF(BA$10="",0,IF(BA$1=1,SUMIFS(18:18,$1:$1,"&gt;="&amp;1,$1:$1,"&lt;="&amp;INT($N26/30))+($N26/30-INT($N26/30))*SUMIFS(18:18,$1:$1,INT($N26/30)+1),0)+($N26/30-INT($N26/30))*SUMIFS(18:18,$1:$1,BA$1+INT($N26/30)+1)+(INT($N26/30)+1-$N26/30)*SUMIFS(18:18,$1:$1,BA$1+INT($N26/30)))</f>
        <v>0</v>
      </c>
      <c r="BB26" s="46">
        <f t="shared" si="23"/>
        <v>0</v>
      </c>
      <c r="BC26" s="46">
        <f t="shared" si="23"/>
        <v>0</v>
      </c>
      <c r="BD26" s="46">
        <f t="shared" si="23"/>
        <v>0</v>
      </c>
      <c r="BE26" s="46">
        <f t="shared" si="23"/>
        <v>0</v>
      </c>
      <c r="BF26" s="46">
        <f t="shared" si="23"/>
        <v>0</v>
      </c>
      <c r="BG26" s="46">
        <f t="shared" si="23"/>
        <v>0</v>
      </c>
      <c r="BH26" s="46">
        <f t="shared" si="23"/>
        <v>0</v>
      </c>
      <c r="BI26" s="46">
        <f t="shared" si="23"/>
        <v>0</v>
      </c>
      <c r="BJ26" s="46">
        <f t="shared" si="23"/>
        <v>0</v>
      </c>
      <c r="BK26" s="46">
        <f t="shared" si="23"/>
        <v>0</v>
      </c>
      <c r="BL26" s="46">
        <f t="shared" si="23"/>
        <v>0</v>
      </c>
      <c r="BM26" s="46">
        <f t="shared" si="23"/>
        <v>0</v>
      </c>
      <c r="BN26" s="46">
        <f t="shared" si="23"/>
        <v>0</v>
      </c>
      <c r="BO26" s="46">
        <f t="shared" si="23"/>
        <v>0</v>
      </c>
      <c r="BP26" s="46">
        <f t="shared" si="23"/>
        <v>0</v>
      </c>
      <c r="BQ26" s="46">
        <f t="shared" si="23"/>
        <v>0</v>
      </c>
      <c r="BR26" s="46">
        <f t="shared" si="23"/>
        <v>0</v>
      </c>
      <c r="BS26" s="46">
        <f t="shared" si="23"/>
        <v>0</v>
      </c>
      <c r="BT26" s="46">
        <f t="shared" si="23"/>
        <v>0</v>
      </c>
      <c r="BU26" s="46">
        <f t="shared" si="23"/>
        <v>0</v>
      </c>
      <c r="BV26" s="46">
        <f t="shared" si="23"/>
        <v>0</v>
      </c>
      <c r="BW26" s="46">
        <f t="shared" si="23"/>
        <v>0</v>
      </c>
      <c r="BX26" s="46">
        <f t="shared" si="23"/>
        <v>0</v>
      </c>
      <c r="BY26" s="46">
        <f t="shared" si="23"/>
        <v>0</v>
      </c>
      <c r="BZ26" s="46">
        <f t="shared" si="23"/>
        <v>0</v>
      </c>
      <c r="CA26" s="46">
        <f t="shared" si="23"/>
        <v>0</v>
      </c>
      <c r="CB26" s="46">
        <f t="shared" si="23"/>
        <v>0</v>
      </c>
      <c r="CC26" s="46">
        <f t="shared" si="23"/>
        <v>0</v>
      </c>
      <c r="CD26" s="46">
        <f t="shared" si="23"/>
        <v>0</v>
      </c>
      <c r="CE26" s="46">
        <f t="shared" si="23"/>
        <v>0</v>
      </c>
      <c r="CF26" s="46">
        <f t="shared" si="23"/>
        <v>0</v>
      </c>
      <c r="CG26" s="46">
        <f t="shared" ref="CG26:DL26" si="24">IF(CG$10="",0,IF(CG$1=1,SUMIFS(18:18,$1:$1,"&gt;="&amp;1,$1:$1,"&lt;="&amp;INT($N26/30))+($N26/30-INT($N26/30))*SUMIFS(18:18,$1:$1,INT($N26/30)+1),0)+($N26/30-INT($N26/30))*SUMIFS(18:18,$1:$1,CG$1+INT($N26/30)+1)+(INT($N26/30)+1-$N26/30)*SUMIFS(18:18,$1:$1,CG$1+INT($N26/30)))</f>
        <v>0</v>
      </c>
      <c r="CH26" s="46">
        <f t="shared" si="24"/>
        <v>0</v>
      </c>
      <c r="CI26" s="46">
        <f t="shared" si="24"/>
        <v>0</v>
      </c>
      <c r="CJ26" s="46">
        <f t="shared" si="24"/>
        <v>0</v>
      </c>
      <c r="CK26" s="46">
        <f t="shared" si="24"/>
        <v>0</v>
      </c>
      <c r="CL26" s="46">
        <f t="shared" si="24"/>
        <v>0</v>
      </c>
      <c r="CM26" s="46">
        <f t="shared" si="24"/>
        <v>0</v>
      </c>
      <c r="CN26" s="46">
        <f t="shared" si="24"/>
        <v>0</v>
      </c>
      <c r="CO26" s="46">
        <f t="shared" si="24"/>
        <v>0</v>
      </c>
      <c r="CP26" s="46">
        <f t="shared" si="24"/>
        <v>0</v>
      </c>
      <c r="CQ26" s="46">
        <f t="shared" si="24"/>
        <v>0</v>
      </c>
      <c r="CR26" s="46">
        <f t="shared" si="24"/>
        <v>0</v>
      </c>
      <c r="CS26" s="46">
        <f t="shared" si="24"/>
        <v>0</v>
      </c>
      <c r="CT26" s="46">
        <f t="shared" si="24"/>
        <v>0</v>
      </c>
      <c r="CU26" s="46">
        <f t="shared" si="24"/>
        <v>0</v>
      </c>
      <c r="CV26" s="46">
        <f t="shared" si="24"/>
        <v>0</v>
      </c>
      <c r="CW26" s="46">
        <f t="shared" si="24"/>
        <v>0</v>
      </c>
      <c r="CX26" s="46">
        <f t="shared" si="24"/>
        <v>0</v>
      </c>
      <c r="CY26" s="46">
        <f t="shared" si="24"/>
        <v>0</v>
      </c>
      <c r="CZ26" s="46">
        <f t="shared" si="24"/>
        <v>0</v>
      </c>
      <c r="DA26" s="46">
        <f t="shared" si="24"/>
        <v>0</v>
      </c>
      <c r="DB26" s="46">
        <f t="shared" si="24"/>
        <v>0</v>
      </c>
      <c r="DC26" s="46">
        <f t="shared" si="24"/>
        <v>0</v>
      </c>
      <c r="DD26" s="46">
        <f t="shared" si="24"/>
        <v>0</v>
      </c>
      <c r="DE26" s="46">
        <f t="shared" si="24"/>
        <v>0</v>
      </c>
      <c r="DF26" s="46">
        <f t="shared" si="24"/>
        <v>0</v>
      </c>
      <c r="DG26" s="46">
        <f t="shared" si="24"/>
        <v>0</v>
      </c>
      <c r="DH26" s="46">
        <f t="shared" si="24"/>
        <v>0</v>
      </c>
      <c r="DI26" s="46">
        <f t="shared" si="24"/>
        <v>0</v>
      </c>
      <c r="DJ26" s="46">
        <f t="shared" si="24"/>
        <v>0</v>
      </c>
      <c r="DK26" s="46">
        <f t="shared" si="24"/>
        <v>0</v>
      </c>
      <c r="DL26" s="46">
        <f t="shared" si="24"/>
        <v>0</v>
      </c>
      <c r="DM26" s="46">
        <f t="shared" ref="DM26:ER26" si="25">IF(DM$10="",0,IF(DM$1=1,SUMIFS(18:18,$1:$1,"&gt;="&amp;1,$1:$1,"&lt;="&amp;INT($N26/30))+($N26/30-INT($N26/30))*SUMIFS(18:18,$1:$1,INT($N26/30)+1),0)+($N26/30-INT($N26/30))*SUMIFS(18:18,$1:$1,DM$1+INT($N26/30)+1)+(INT($N26/30)+1-$N26/30)*SUMIFS(18:18,$1:$1,DM$1+INT($N26/30)))</f>
        <v>0</v>
      </c>
      <c r="DN26" s="46">
        <f t="shared" si="25"/>
        <v>0</v>
      </c>
      <c r="DO26" s="46">
        <f t="shared" si="25"/>
        <v>0</v>
      </c>
      <c r="DP26" s="46">
        <f t="shared" si="25"/>
        <v>0</v>
      </c>
      <c r="DQ26" s="46">
        <f t="shared" si="25"/>
        <v>0</v>
      </c>
      <c r="DR26" s="46">
        <f t="shared" si="25"/>
        <v>0</v>
      </c>
      <c r="DS26" s="46">
        <f t="shared" si="25"/>
        <v>0</v>
      </c>
      <c r="DT26" s="46">
        <f t="shared" si="25"/>
        <v>0</v>
      </c>
      <c r="DU26" s="46">
        <f t="shared" si="25"/>
        <v>0</v>
      </c>
      <c r="DV26" s="46">
        <f t="shared" si="25"/>
        <v>0</v>
      </c>
      <c r="DW26" s="46">
        <f t="shared" si="25"/>
        <v>0</v>
      </c>
      <c r="DX26" s="46">
        <f t="shared" si="25"/>
        <v>0</v>
      </c>
      <c r="DY26" s="46">
        <f t="shared" si="25"/>
        <v>0</v>
      </c>
      <c r="DZ26" s="46">
        <f t="shared" si="25"/>
        <v>0</v>
      </c>
      <c r="EA26" s="46">
        <f t="shared" si="25"/>
        <v>0</v>
      </c>
      <c r="EB26" s="46">
        <f t="shared" si="25"/>
        <v>0</v>
      </c>
      <c r="EC26" s="46">
        <f t="shared" si="25"/>
        <v>0</v>
      </c>
      <c r="ED26" s="46">
        <f t="shared" si="25"/>
        <v>0</v>
      </c>
      <c r="EE26" s="46">
        <f t="shared" si="25"/>
        <v>0</v>
      </c>
      <c r="EF26" s="46">
        <f t="shared" si="25"/>
        <v>0</v>
      </c>
      <c r="EG26" s="46">
        <f t="shared" si="25"/>
        <v>0</v>
      </c>
      <c r="EH26" s="46">
        <f t="shared" si="25"/>
        <v>0</v>
      </c>
      <c r="EI26" s="46">
        <f t="shared" si="25"/>
        <v>0</v>
      </c>
      <c r="EJ26" s="46">
        <f t="shared" si="25"/>
        <v>0</v>
      </c>
      <c r="EK26" s="46">
        <f t="shared" si="25"/>
        <v>0</v>
      </c>
      <c r="EL26" s="46">
        <f t="shared" si="25"/>
        <v>0</v>
      </c>
      <c r="EM26" s="46">
        <f t="shared" si="25"/>
        <v>0</v>
      </c>
      <c r="EN26" s="46">
        <f t="shared" si="25"/>
        <v>0</v>
      </c>
      <c r="EO26" s="46">
        <f t="shared" si="25"/>
        <v>0</v>
      </c>
      <c r="EP26" s="46">
        <f t="shared" si="25"/>
        <v>0</v>
      </c>
      <c r="EQ26" s="46">
        <f t="shared" si="25"/>
        <v>0</v>
      </c>
      <c r="ER26" s="46">
        <f t="shared" si="25"/>
        <v>0</v>
      </c>
      <c r="ES26" s="46">
        <f t="shared" ref="ES26:FX26" si="26">IF(ES$10="",0,IF(ES$1=1,SUMIFS(18:18,$1:$1,"&gt;="&amp;1,$1:$1,"&lt;="&amp;INT($N26/30))+($N26/30-INT($N26/30))*SUMIFS(18:18,$1:$1,INT($N26/30)+1),0)+($N26/30-INT($N26/30))*SUMIFS(18:18,$1:$1,ES$1+INT($N26/30)+1)+(INT($N26/30)+1-$N26/30)*SUMIFS(18:18,$1:$1,ES$1+INT($N26/30)))</f>
        <v>0</v>
      </c>
      <c r="ET26" s="46">
        <f t="shared" si="26"/>
        <v>0</v>
      </c>
      <c r="EU26" s="46">
        <f t="shared" si="26"/>
        <v>0</v>
      </c>
      <c r="EV26" s="46">
        <f t="shared" si="26"/>
        <v>0</v>
      </c>
      <c r="EW26" s="46">
        <f t="shared" si="26"/>
        <v>0</v>
      </c>
      <c r="EX26" s="46">
        <f t="shared" si="26"/>
        <v>0</v>
      </c>
      <c r="EY26" s="46">
        <f t="shared" si="26"/>
        <v>0</v>
      </c>
      <c r="EZ26" s="46">
        <f t="shared" si="26"/>
        <v>0</v>
      </c>
      <c r="FA26" s="46">
        <f t="shared" si="26"/>
        <v>0</v>
      </c>
      <c r="FB26" s="46">
        <f t="shared" si="26"/>
        <v>0</v>
      </c>
      <c r="FC26" s="46">
        <f t="shared" si="26"/>
        <v>0</v>
      </c>
      <c r="FD26" s="46">
        <f t="shared" si="26"/>
        <v>0</v>
      </c>
      <c r="FE26" s="46">
        <f t="shared" si="26"/>
        <v>0</v>
      </c>
      <c r="FF26" s="46">
        <f t="shared" si="26"/>
        <v>0</v>
      </c>
      <c r="FG26" s="46">
        <f t="shared" si="26"/>
        <v>0</v>
      </c>
      <c r="FH26" s="46">
        <f t="shared" si="26"/>
        <v>0</v>
      </c>
      <c r="FI26" s="46">
        <f t="shared" si="26"/>
        <v>0</v>
      </c>
      <c r="FJ26" s="46">
        <f t="shared" si="26"/>
        <v>0</v>
      </c>
      <c r="FK26" s="46">
        <f t="shared" si="26"/>
        <v>0</v>
      </c>
      <c r="FL26" s="46">
        <f t="shared" si="26"/>
        <v>0</v>
      </c>
      <c r="FM26" s="46">
        <f t="shared" si="26"/>
        <v>0</v>
      </c>
      <c r="FN26" s="46">
        <f t="shared" si="26"/>
        <v>0</v>
      </c>
      <c r="FO26" s="46">
        <f t="shared" si="26"/>
        <v>0</v>
      </c>
      <c r="FP26" s="46">
        <f t="shared" si="26"/>
        <v>0</v>
      </c>
      <c r="FQ26" s="46">
        <f t="shared" si="26"/>
        <v>0</v>
      </c>
      <c r="FR26" s="46">
        <f t="shared" si="26"/>
        <v>0</v>
      </c>
      <c r="FS26" s="46">
        <f t="shared" si="26"/>
        <v>0</v>
      </c>
      <c r="FT26" s="46">
        <f t="shared" si="26"/>
        <v>0</v>
      </c>
      <c r="FU26" s="46">
        <f t="shared" si="26"/>
        <v>0</v>
      </c>
      <c r="FV26" s="46">
        <f t="shared" si="26"/>
        <v>0</v>
      </c>
      <c r="FW26" s="46">
        <f t="shared" si="26"/>
        <v>0</v>
      </c>
      <c r="FX26" s="46">
        <f t="shared" si="26"/>
        <v>0</v>
      </c>
      <c r="FY26" s="46">
        <f t="shared" ref="FY26:HD26" si="27">IF(FY$10="",0,IF(FY$1=1,SUMIFS(18:18,$1:$1,"&gt;="&amp;1,$1:$1,"&lt;="&amp;INT($N26/30))+($N26/30-INT($N26/30))*SUMIFS(18:18,$1:$1,INT($N26/30)+1),0)+($N26/30-INT($N26/30))*SUMIFS(18:18,$1:$1,FY$1+INT($N26/30)+1)+(INT($N26/30)+1-$N26/30)*SUMIFS(18:18,$1:$1,FY$1+INT($N26/30)))</f>
        <v>0</v>
      </c>
      <c r="FZ26" s="46">
        <f t="shared" si="27"/>
        <v>0</v>
      </c>
      <c r="GA26" s="46">
        <f t="shared" si="27"/>
        <v>0</v>
      </c>
      <c r="GB26" s="46">
        <f t="shared" si="27"/>
        <v>0</v>
      </c>
      <c r="GC26" s="46">
        <f t="shared" si="27"/>
        <v>0</v>
      </c>
      <c r="GD26" s="46">
        <f t="shared" si="27"/>
        <v>0</v>
      </c>
      <c r="GE26" s="46">
        <f t="shared" si="27"/>
        <v>0</v>
      </c>
      <c r="GF26" s="46">
        <f t="shared" si="27"/>
        <v>0</v>
      </c>
      <c r="GG26" s="46">
        <f t="shared" si="27"/>
        <v>0</v>
      </c>
      <c r="GH26" s="46">
        <f t="shared" si="27"/>
        <v>0</v>
      </c>
      <c r="GI26" s="46">
        <f t="shared" si="27"/>
        <v>0</v>
      </c>
      <c r="GJ26" s="46">
        <f t="shared" si="27"/>
        <v>0</v>
      </c>
      <c r="GK26" s="46">
        <f t="shared" si="27"/>
        <v>0</v>
      </c>
      <c r="GL26" s="46">
        <f t="shared" si="27"/>
        <v>0</v>
      </c>
      <c r="GM26" s="46">
        <f t="shared" si="27"/>
        <v>0</v>
      </c>
      <c r="GN26" s="46">
        <f t="shared" si="27"/>
        <v>0</v>
      </c>
      <c r="GO26" s="46">
        <f t="shared" si="27"/>
        <v>0</v>
      </c>
      <c r="GP26" s="46">
        <f t="shared" si="27"/>
        <v>0</v>
      </c>
      <c r="GQ26" s="46">
        <f t="shared" si="27"/>
        <v>0</v>
      </c>
      <c r="GR26" s="46">
        <f t="shared" si="27"/>
        <v>0</v>
      </c>
      <c r="GS26" s="46">
        <f t="shared" si="27"/>
        <v>0</v>
      </c>
      <c r="GT26" s="46">
        <f t="shared" si="27"/>
        <v>0</v>
      </c>
      <c r="GU26" s="46">
        <f t="shared" si="27"/>
        <v>0</v>
      </c>
      <c r="GV26" s="46">
        <f t="shared" si="27"/>
        <v>0</v>
      </c>
      <c r="GW26" s="46">
        <f t="shared" si="27"/>
        <v>0</v>
      </c>
      <c r="GX26" s="46">
        <f t="shared" si="27"/>
        <v>0</v>
      </c>
      <c r="GY26" s="46">
        <f t="shared" si="27"/>
        <v>0</v>
      </c>
      <c r="GZ26" s="46">
        <f t="shared" si="27"/>
        <v>0</v>
      </c>
      <c r="HA26" s="46">
        <f t="shared" si="27"/>
        <v>0</v>
      </c>
      <c r="HB26" s="46">
        <f t="shared" si="27"/>
        <v>0</v>
      </c>
      <c r="HC26" s="46">
        <f t="shared" si="27"/>
        <v>0</v>
      </c>
      <c r="HD26" s="46">
        <f t="shared" si="27"/>
        <v>0</v>
      </c>
      <c r="HE26" s="46">
        <f t="shared" ref="HE26:HL26" si="28">IF(HE$10="",0,IF(HE$1=1,SUMIFS(18:18,$1:$1,"&gt;="&amp;1,$1:$1,"&lt;="&amp;INT($N26/30))+($N26/30-INT($N26/30))*SUMIFS(18:18,$1:$1,INT($N26/30)+1),0)+($N26/30-INT($N26/30))*SUMIFS(18:18,$1:$1,HE$1+INT($N26/30)+1)+(INT($N26/30)+1-$N26/30)*SUMIFS(18:18,$1:$1,HE$1+INT($N26/30)))</f>
        <v>0</v>
      </c>
      <c r="HF26" s="46">
        <f t="shared" si="28"/>
        <v>0</v>
      </c>
      <c r="HG26" s="46">
        <f t="shared" si="28"/>
        <v>0</v>
      </c>
      <c r="HH26" s="46">
        <f t="shared" si="28"/>
        <v>0</v>
      </c>
      <c r="HI26" s="46">
        <f t="shared" si="28"/>
        <v>0</v>
      </c>
      <c r="HJ26" s="46">
        <f t="shared" si="28"/>
        <v>0</v>
      </c>
      <c r="HK26" s="46">
        <f t="shared" si="28"/>
        <v>0</v>
      </c>
      <c r="HL26" s="46">
        <f t="shared" si="28"/>
        <v>0</v>
      </c>
      <c r="HM26" s="4"/>
      <c r="HN26" s="4"/>
    </row>
    <row r="27" spans="1:222" s="1" customFormat="1" ht="10.199999999999999" x14ac:dyDescent="0.2">
      <c r="A27" s="4"/>
      <c r="B27" s="4"/>
      <c r="C27" s="4"/>
      <c r="D27" s="4"/>
      <c r="E27" s="42" t="str">
        <f>E25</f>
        <v>оборачиваемость затрат</v>
      </c>
      <c r="F27" s="4"/>
      <c r="G27" s="4"/>
      <c r="H27" s="42" t="str">
        <f>списки!$K14</f>
        <v>Разработка Веб платформы</v>
      </c>
      <c r="I27" s="4"/>
      <c r="J27" s="4"/>
      <c r="K27" s="31" t="str">
        <f>IF($E27="","",INDEX(kpi!$H:$H,SUMIFS(kpi!$B:$B,kpi!$E:$E,$E27)))</f>
        <v>дни</v>
      </c>
      <c r="L27" s="4"/>
      <c r="M27" s="43" t="s">
        <v>6</v>
      </c>
      <c r="N27" s="71"/>
      <c r="O27" s="44"/>
      <c r="P27" s="4"/>
      <c r="Q27" s="4"/>
      <c r="R27" s="69">
        <f t="shared" si="21"/>
        <v>0</v>
      </c>
      <c r="S27" s="4"/>
      <c r="T27" s="4"/>
      <c r="U27" s="46">
        <f t="shared" ref="U27:AZ27" si="29">IF(U$10="",0,IF(U$1=1,SUMIFS(19:19,$1:$1,"&gt;="&amp;1,$1:$1,"&lt;="&amp;INT($N27/30))+($N27/30-INT($N27/30))*SUMIFS(19:19,$1:$1,INT($N27/30)+1),0)+($N27/30-INT($N27/30))*SUMIFS(19:19,$1:$1,U$1+INT($N27/30)+1)+(INT($N27/30)+1-$N27/30)*SUMIFS(19:19,$1:$1,U$1+INT($N27/30)))</f>
        <v>0</v>
      </c>
      <c r="V27" s="46">
        <f t="shared" si="29"/>
        <v>0</v>
      </c>
      <c r="W27" s="46">
        <f t="shared" si="29"/>
        <v>0</v>
      </c>
      <c r="X27" s="46">
        <f t="shared" si="29"/>
        <v>0</v>
      </c>
      <c r="Y27" s="46">
        <f t="shared" si="29"/>
        <v>0</v>
      </c>
      <c r="Z27" s="46">
        <f t="shared" si="29"/>
        <v>0</v>
      </c>
      <c r="AA27" s="46">
        <f t="shared" si="29"/>
        <v>0</v>
      </c>
      <c r="AB27" s="46">
        <f t="shared" si="29"/>
        <v>0</v>
      </c>
      <c r="AC27" s="46">
        <f t="shared" si="29"/>
        <v>0</v>
      </c>
      <c r="AD27" s="46">
        <f t="shared" si="29"/>
        <v>0</v>
      </c>
      <c r="AE27" s="46">
        <f t="shared" si="29"/>
        <v>0</v>
      </c>
      <c r="AF27" s="46">
        <f t="shared" si="29"/>
        <v>0</v>
      </c>
      <c r="AG27" s="46">
        <f t="shared" si="29"/>
        <v>0</v>
      </c>
      <c r="AH27" s="46">
        <f t="shared" si="29"/>
        <v>0</v>
      </c>
      <c r="AI27" s="46">
        <f t="shared" si="29"/>
        <v>0</v>
      </c>
      <c r="AJ27" s="46">
        <f t="shared" si="29"/>
        <v>0</v>
      </c>
      <c r="AK27" s="46">
        <f t="shared" si="29"/>
        <v>0</v>
      </c>
      <c r="AL27" s="46">
        <f t="shared" si="29"/>
        <v>0</v>
      </c>
      <c r="AM27" s="46">
        <f t="shared" si="29"/>
        <v>0</v>
      </c>
      <c r="AN27" s="46">
        <f t="shared" si="29"/>
        <v>0</v>
      </c>
      <c r="AO27" s="46">
        <f t="shared" si="29"/>
        <v>0</v>
      </c>
      <c r="AP27" s="46">
        <f t="shared" si="29"/>
        <v>0</v>
      </c>
      <c r="AQ27" s="46">
        <f t="shared" si="29"/>
        <v>0</v>
      </c>
      <c r="AR27" s="46">
        <f t="shared" si="29"/>
        <v>0</v>
      </c>
      <c r="AS27" s="46">
        <f t="shared" si="29"/>
        <v>0</v>
      </c>
      <c r="AT27" s="46">
        <f t="shared" si="29"/>
        <v>0</v>
      </c>
      <c r="AU27" s="46">
        <f t="shared" si="29"/>
        <v>0</v>
      </c>
      <c r="AV27" s="46">
        <f t="shared" si="29"/>
        <v>0</v>
      </c>
      <c r="AW27" s="46">
        <f t="shared" si="29"/>
        <v>0</v>
      </c>
      <c r="AX27" s="46">
        <f t="shared" si="29"/>
        <v>0</v>
      </c>
      <c r="AY27" s="46">
        <f t="shared" si="29"/>
        <v>0</v>
      </c>
      <c r="AZ27" s="46">
        <f t="shared" si="29"/>
        <v>0</v>
      </c>
      <c r="BA27" s="46">
        <f t="shared" ref="BA27:CF27" si="30">IF(BA$10="",0,IF(BA$1=1,SUMIFS(19:19,$1:$1,"&gt;="&amp;1,$1:$1,"&lt;="&amp;INT($N27/30))+($N27/30-INT($N27/30))*SUMIFS(19:19,$1:$1,INT($N27/30)+1),0)+($N27/30-INT($N27/30))*SUMIFS(19:19,$1:$1,BA$1+INT($N27/30)+1)+(INT($N27/30)+1-$N27/30)*SUMIFS(19:19,$1:$1,BA$1+INT($N27/30)))</f>
        <v>0</v>
      </c>
      <c r="BB27" s="46">
        <f t="shared" si="30"/>
        <v>0</v>
      </c>
      <c r="BC27" s="46">
        <f t="shared" si="30"/>
        <v>0</v>
      </c>
      <c r="BD27" s="46">
        <f t="shared" si="30"/>
        <v>0</v>
      </c>
      <c r="BE27" s="46">
        <f t="shared" si="30"/>
        <v>0</v>
      </c>
      <c r="BF27" s="46">
        <f t="shared" si="30"/>
        <v>0</v>
      </c>
      <c r="BG27" s="46">
        <f t="shared" si="30"/>
        <v>0</v>
      </c>
      <c r="BH27" s="46">
        <f t="shared" si="30"/>
        <v>0</v>
      </c>
      <c r="BI27" s="46">
        <f t="shared" si="30"/>
        <v>0</v>
      </c>
      <c r="BJ27" s="46">
        <f t="shared" si="30"/>
        <v>0</v>
      </c>
      <c r="BK27" s="46">
        <f t="shared" si="30"/>
        <v>0</v>
      </c>
      <c r="BL27" s="46">
        <f t="shared" si="30"/>
        <v>0</v>
      </c>
      <c r="BM27" s="46">
        <f t="shared" si="30"/>
        <v>0</v>
      </c>
      <c r="BN27" s="46">
        <f t="shared" si="30"/>
        <v>0</v>
      </c>
      <c r="BO27" s="46">
        <f t="shared" si="30"/>
        <v>0</v>
      </c>
      <c r="BP27" s="46">
        <f t="shared" si="30"/>
        <v>0</v>
      </c>
      <c r="BQ27" s="46">
        <f t="shared" si="30"/>
        <v>0</v>
      </c>
      <c r="BR27" s="46">
        <f t="shared" si="30"/>
        <v>0</v>
      </c>
      <c r="BS27" s="46">
        <f t="shared" si="30"/>
        <v>0</v>
      </c>
      <c r="BT27" s="46">
        <f t="shared" si="30"/>
        <v>0</v>
      </c>
      <c r="BU27" s="46">
        <f t="shared" si="30"/>
        <v>0</v>
      </c>
      <c r="BV27" s="46">
        <f t="shared" si="30"/>
        <v>0</v>
      </c>
      <c r="BW27" s="46">
        <f t="shared" si="30"/>
        <v>0</v>
      </c>
      <c r="BX27" s="46">
        <f t="shared" si="30"/>
        <v>0</v>
      </c>
      <c r="BY27" s="46">
        <f t="shared" si="30"/>
        <v>0</v>
      </c>
      <c r="BZ27" s="46">
        <f t="shared" si="30"/>
        <v>0</v>
      </c>
      <c r="CA27" s="46">
        <f t="shared" si="30"/>
        <v>0</v>
      </c>
      <c r="CB27" s="46">
        <f t="shared" si="30"/>
        <v>0</v>
      </c>
      <c r="CC27" s="46">
        <f t="shared" si="30"/>
        <v>0</v>
      </c>
      <c r="CD27" s="46">
        <f t="shared" si="30"/>
        <v>0</v>
      </c>
      <c r="CE27" s="46">
        <f t="shared" si="30"/>
        <v>0</v>
      </c>
      <c r="CF27" s="46">
        <f t="shared" si="30"/>
        <v>0</v>
      </c>
      <c r="CG27" s="46">
        <f t="shared" ref="CG27:DL27" si="31">IF(CG$10="",0,IF(CG$1=1,SUMIFS(19:19,$1:$1,"&gt;="&amp;1,$1:$1,"&lt;="&amp;INT($N27/30))+($N27/30-INT($N27/30))*SUMIFS(19:19,$1:$1,INT($N27/30)+1),0)+($N27/30-INT($N27/30))*SUMIFS(19:19,$1:$1,CG$1+INT($N27/30)+1)+(INT($N27/30)+1-$N27/30)*SUMIFS(19:19,$1:$1,CG$1+INT($N27/30)))</f>
        <v>0</v>
      </c>
      <c r="CH27" s="46">
        <f t="shared" si="31"/>
        <v>0</v>
      </c>
      <c r="CI27" s="46">
        <f t="shared" si="31"/>
        <v>0</v>
      </c>
      <c r="CJ27" s="46">
        <f t="shared" si="31"/>
        <v>0</v>
      </c>
      <c r="CK27" s="46">
        <f t="shared" si="31"/>
        <v>0</v>
      </c>
      <c r="CL27" s="46">
        <f t="shared" si="31"/>
        <v>0</v>
      </c>
      <c r="CM27" s="46">
        <f t="shared" si="31"/>
        <v>0</v>
      </c>
      <c r="CN27" s="46">
        <f t="shared" si="31"/>
        <v>0</v>
      </c>
      <c r="CO27" s="46">
        <f t="shared" si="31"/>
        <v>0</v>
      </c>
      <c r="CP27" s="46">
        <f t="shared" si="31"/>
        <v>0</v>
      </c>
      <c r="CQ27" s="46">
        <f t="shared" si="31"/>
        <v>0</v>
      </c>
      <c r="CR27" s="46">
        <f t="shared" si="31"/>
        <v>0</v>
      </c>
      <c r="CS27" s="46">
        <f t="shared" si="31"/>
        <v>0</v>
      </c>
      <c r="CT27" s="46">
        <f t="shared" si="31"/>
        <v>0</v>
      </c>
      <c r="CU27" s="46">
        <f t="shared" si="31"/>
        <v>0</v>
      </c>
      <c r="CV27" s="46">
        <f t="shared" si="31"/>
        <v>0</v>
      </c>
      <c r="CW27" s="46">
        <f t="shared" si="31"/>
        <v>0</v>
      </c>
      <c r="CX27" s="46">
        <f t="shared" si="31"/>
        <v>0</v>
      </c>
      <c r="CY27" s="46">
        <f t="shared" si="31"/>
        <v>0</v>
      </c>
      <c r="CZ27" s="46">
        <f t="shared" si="31"/>
        <v>0</v>
      </c>
      <c r="DA27" s="46">
        <f t="shared" si="31"/>
        <v>0</v>
      </c>
      <c r="DB27" s="46">
        <f t="shared" si="31"/>
        <v>0</v>
      </c>
      <c r="DC27" s="46">
        <f t="shared" si="31"/>
        <v>0</v>
      </c>
      <c r="DD27" s="46">
        <f t="shared" si="31"/>
        <v>0</v>
      </c>
      <c r="DE27" s="46">
        <f t="shared" si="31"/>
        <v>0</v>
      </c>
      <c r="DF27" s="46">
        <f t="shared" si="31"/>
        <v>0</v>
      </c>
      <c r="DG27" s="46">
        <f t="shared" si="31"/>
        <v>0</v>
      </c>
      <c r="DH27" s="46">
        <f t="shared" si="31"/>
        <v>0</v>
      </c>
      <c r="DI27" s="46">
        <f t="shared" si="31"/>
        <v>0</v>
      </c>
      <c r="DJ27" s="46">
        <f t="shared" si="31"/>
        <v>0</v>
      </c>
      <c r="DK27" s="46">
        <f t="shared" si="31"/>
        <v>0</v>
      </c>
      <c r="DL27" s="46">
        <f t="shared" si="31"/>
        <v>0</v>
      </c>
      <c r="DM27" s="46">
        <f t="shared" ref="DM27:ER27" si="32">IF(DM$10="",0,IF(DM$1=1,SUMIFS(19:19,$1:$1,"&gt;="&amp;1,$1:$1,"&lt;="&amp;INT($N27/30))+($N27/30-INT($N27/30))*SUMIFS(19:19,$1:$1,INT($N27/30)+1),0)+($N27/30-INT($N27/30))*SUMIFS(19:19,$1:$1,DM$1+INT($N27/30)+1)+(INT($N27/30)+1-$N27/30)*SUMIFS(19:19,$1:$1,DM$1+INT($N27/30)))</f>
        <v>0</v>
      </c>
      <c r="DN27" s="46">
        <f t="shared" si="32"/>
        <v>0</v>
      </c>
      <c r="DO27" s="46">
        <f t="shared" si="32"/>
        <v>0</v>
      </c>
      <c r="DP27" s="46">
        <f t="shared" si="32"/>
        <v>0</v>
      </c>
      <c r="DQ27" s="46">
        <f t="shared" si="32"/>
        <v>0</v>
      </c>
      <c r="DR27" s="46">
        <f t="shared" si="32"/>
        <v>0</v>
      </c>
      <c r="DS27" s="46">
        <f t="shared" si="32"/>
        <v>0</v>
      </c>
      <c r="DT27" s="46">
        <f t="shared" si="32"/>
        <v>0</v>
      </c>
      <c r="DU27" s="46">
        <f t="shared" si="32"/>
        <v>0</v>
      </c>
      <c r="DV27" s="46">
        <f t="shared" si="32"/>
        <v>0</v>
      </c>
      <c r="DW27" s="46">
        <f t="shared" si="32"/>
        <v>0</v>
      </c>
      <c r="DX27" s="46">
        <f t="shared" si="32"/>
        <v>0</v>
      </c>
      <c r="DY27" s="46">
        <f t="shared" si="32"/>
        <v>0</v>
      </c>
      <c r="DZ27" s="46">
        <f t="shared" si="32"/>
        <v>0</v>
      </c>
      <c r="EA27" s="46">
        <f t="shared" si="32"/>
        <v>0</v>
      </c>
      <c r="EB27" s="46">
        <f t="shared" si="32"/>
        <v>0</v>
      </c>
      <c r="EC27" s="46">
        <f t="shared" si="32"/>
        <v>0</v>
      </c>
      <c r="ED27" s="46">
        <f t="shared" si="32"/>
        <v>0</v>
      </c>
      <c r="EE27" s="46">
        <f t="shared" si="32"/>
        <v>0</v>
      </c>
      <c r="EF27" s="46">
        <f t="shared" si="32"/>
        <v>0</v>
      </c>
      <c r="EG27" s="46">
        <f t="shared" si="32"/>
        <v>0</v>
      </c>
      <c r="EH27" s="46">
        <f t="shared" si="32"/>
        <v>0</v>
      </c>
      <c r="EI27" s="46">
        <f t="shared" si="32"/>
        <v>0</v>
      </c>
      <c r="EJ27" s="46">
        <f t="shared" si="32"/>
        <v>0</v>
      </c>
      <c r="EK27" s="46">
        <f t="shared" si="32"/>
        <v>0</v>
      </c>
      <c r="EL27" s="46">
        <f t="shared" si="32"/>
        <v>0</v>
      </c>
      <c r="EM27" s="46">
        <f t="shared" si="32"/>
        <v>0</v>
      </c>
      <c r="EN27" s="46">
        <f t="shared" si="32"/>
        <v>0</v>
      </c>
      <c r="EO27" s="46">
        <f t="shared" si="32"/>
        <v>0</v>
      </c>
      <c r="EP27" s="46">
        <f t="shared" si="32"/>
        <v>0</v>
      </c>
      <c r="EQ27" s="46">
        <f t="shared" si="32"/>
        <v>0</v>
      </c>
      <c r="ER27" s="46">
        <f t="shared" si="32"/>
        <v>0</v>
      </c>
      <c r="ES27" s="46">
        <f t="shared" ref="ES27:FX27" si="33">IF(ES$10="",0,IF(ES$1=1,SUMIFS(19:19,$1:$1,"&gt;="&amp;1,$1:$1,"&lt;="&amp;INT($N27/30))+($N27/30-INT($N27/30))*SUMIFS(19:19,$1:$1,INT($N27/30)+1),0)+($N27/30-INT($N27/30))*SUMIFS(19:19,$1:$1,ES$1+INT($N27/30)+1)+(INT($N27/30)+1-$N27/30)*SUMIFS(19:19,$1:$1,ES$1+INT($N27/30)))</f>
        <v>0</v>
      </c>
      <c r="ET27" s="46">
        <f t="shared" si="33"/>
        <v>0</v>
      </c>
      <c r="EU27" s="46">
        <f t="shared" si="33"/>
        <v>0</v>
      </c>
      <c r="EV27" s="46">
        <f t="shared" si="33"/>
        <v>0</v>
      </c>
      <c r="EW27" s="46">
        <f t="shared" si="33"/>
        <v>0</v>
      </c>
      <c r="EX27" s="46">
        <f t="shared" si="33"/>
        <v>0</v>
      </c>
      <c r="EY27" s="46">
        <f t="shared" si="33"/>
        <v>0</v>
      </c>
      <c r="EZ27" s="46">
        <f t="shared" si="33"/>
        <v>0</v>
      </c>
      <c r="FA27" s="46">
        <f t="shared" si="33"/>
        <v>0</v>
      </c>
      <c r="FB27" s="46">
        <f t="shared" si="33"/>
        <v>0</v>
      </c>
      <c r="FC27" s="46">
        <f t="shared" si="33"/>
        <v>0</v>
      </c>
      <c r="FD27" s="46">
        <f t="shared" si="33"/>
        <v>0</v>
      </c>
      <c r="FE27" s="46">
        <f t="shared" si="33"/>
        <v>0</v>
      </c>
      <c r="FF27" s="46">
        <f t="shared" si="33"/>
        <v>0</v>
      </c>
      <c r="FG27" s="46">
        <f t="shared" si="33"/>
        <v>0</v>
      </c>
      <c r="FH27" s="46">
        <f t="shared" si="33"/>
        <v>0</v>
      </c>
      <c r="FI27" s="46">
        <f t="shared" si="33"/>
        <v>0</v>
      </c>
      <c r="FJ27" s="46">
        <f t="shared" si="33"/>
        <v>0</v>
      </c>
      <c r="FK27" s="46">
        <f t="shared" si="33"/>
        <v>0</v>
      </c>
      <c r="FL27" s="46">
        <f t="shared" si="33"/>
        <v>0</v>
      </c>
      <c r="FM27" s="46">
        <f t="shared" si="33"/>
        <v>0</v>
      </c>
      <c r="FN27" s="46">
        <f t="shared" si="33"/>
        <v>0</v>
      </c>
      <c r="FO27" s="46">
        <f t="shared" si="33"/>
        <v>0</v>
      </c>
      <c r="FP27" s="46">
        <f t="shared" si="33"/>
        <v>0</v>
      </c>
      <c r="FQ27" s="46">
        <f t="shared" si="33"/>
        <v>0</v>
      </c>
      <c r="FR27" s="46">
        <f t="shared" si="33"/>
        <v>0</v>
      </c>
      <c r="FS27" s="46">
        <f t="shared" si="33"/>
        <v>0</v>
      </c>
      <c r="FT27" s="46">
        <f t="shared" si="33"/>
        <v>0</v>
      </c>
      <c r="FU27" s="46">
        <f t="shared" si="33"/>
        <v>0</v>
      </c>
      <c r="FV27" s="46">
        <f t="shared" si="33"/>
        <v>0</v>
      </c>
      <c r="FW27" s="46">
        <f t="shared" si="33"/>
        <v>0</v>
      </c>
      <c r="FX27" s="46">
        <f t="shared" si="33"/>
        <v>0</v>
      </c>
      <c r="FY27" s="46">
        <f t="shared" ref="FY27:HD27" si="34">IF(FY$10="",0,IF(FY$1=1,SUMIFS(19:19,$1:$1,"&gt;="&amp;1,$1:$1,"&lt;="&amp;INT($N27/30))+($N27/30-INT($N27/30))*SUMIFS(19:19,$1:$1,INT($N27/30)+1),0)+($N27/30-INT($N27/30))*SUMIFS(19:19,$1:$1,FY$1+INT($N27/30)+1)+(INT($N27/30)+1-$N27/30)*SUMIFS(19:19,$1:$1,FY$1+INT($N27/30)))</f>
        <v>0</v>
      </c>
      <c r="FZ27" s="46">
        <f t="shared" si="34"/>
        <v>0</v>
      </c>
      <c r="GA27" s="46">
        <f t="shared" si="34"/>
        <v>0</v>
      </c>
      <c r="GB27" s="46">
        <f t="shared" si="34"/>
        <v>0</v>
      </c>
      <c r="GC27" s="46">
        <f t="shared" si="34"/>
        <v>0</v>
      </c>
      <c r="GD27" s="46">
        <f t="shared" si="34"/>
        <v>0</v>
      </c>
      <c r="GE27" s="46">
        <f t="shared" si="34"/>
        <v>0</v>
      </c>
      <c r="GF27" s="46">
        <f t="shared" si="34"/>
        <v>0</v>
      </c>
      <c r="GG27" s="46">
        <f t="shared" si="34"/>
        <v>0</v>
      </c>
      <c r="GH27" s="46">
        <f t="shared" si="34"/>
        <v>0</v>
      </c>
      <c r="GI27" s="46">
        <f t="shared" si="34"/>
        <v>0</v>
      </c>
      <c r="GJ27" s="46">
        <f t="shared" si="34"/>
        <v>0</v>
      </c>
      <c r="GK27" s="46">
        <f t="shared" si="34"/>
        <v>0</v>
      </c>
      <c r="GL27" s="46">
        <f t="shared" si="34"/>
        <v>0</v>
      </c>
      <c r="GM27" s="46">
        <f t="shared" si="34"/>
        <v>0</v>
      </c>
      <c r="GN27" s="46">
        <f t="shared" si="34"/>
        <v>0</v>
      </c>
      <c r="GO27" s="46">
        <f t="shared" si="34"/>
        <v>0</v>
      </c>
      <c r="GP27" s="46">
        <f t="shared" si="34"/>
        <v>0</v>
      </c>
      <c r="GQ27" s="46">
        <f t="shared" si="34"/>
        <v>0</v>
      </c>
      <c r="GR27" s="46">
        <f t="shared" si="34"/>
        <v>0</v>
      </c>
      <c r="GS27" s="46">
        <f t="shared" si="34"/>
        <v>0</v>
      </c>
      <c r="GT27" s="46">
        <f t="shared" si="34"/>
        <v>0</v>
      </c>
      <c r="GU27" s="46">
        <f t="shared" si="34"/>
        <v>0</v>
      </c>
      <c r="GV27" s="46">
        <f t="shared" si="34"/>
        <v>0</v>
      </c>
      <c r="GW27" s="46">
        <f t="shared" si="34"/>
        <v>0</v>
      </c>
      <c r="GX27" s="46">
        <f t="shared" si="34"/>
        <v>0</v>
      </c>
      <c r="GY27" s="46">
        <f t="shared" si="34"/>
        <v>0</v>
      </c>
      <c r="GZ27" s="46">
        <f t="shared" si="34"/>
        <v>0</v>
      </c>
      <c r="HA27" s="46">
        <f t="shared" si="34"/>
        <v>0</v>
      </c>
      <c r="HB27" s="46">
        <f t="shared" si="34"/>
        <v>0</v>
      </c>
      <c r="HC27" s="46">
        <f t="shared" si="34"/>
        <v>0</v>
      </c>
      <c r="HD27" s="46">
        <f t="shared" si="34"/>
        <v>0</v>
      </c>
      <c r="HE27" s="46">
        <f t="shared" ref="HE27:HL27" si="35">IF(HE$10="",0,IF(HE$1=1,SUMIFS(19:19,$1:$1,"&gt;="&amp;1,$1:$1,"&lt;="&amp;INT($N27/30))+($N27/30-INT($N27/30))*SUMIFS(19:19,$1:$1,INT($N27/30)+1),0)+($N27/30-INT($N27/30))*SUMIFS(19:19,$1:$1,HE$1+INT($N27/30)+1)+(INT($N27/30)+1-$N27/30)*SUMIFS(19:19,$1:$1,HE$1+INT($N27/30)))</f>
        <v>0</v>
      </c>
      <c r="HF27" s="46">
        <f t="shared" si="35"/>
        <v>0</v>
      </c>
      <c r="HG27" s="46">
        <f t="shared" si="35"/>
        <v>0</v>
      </c>
      <c r="HH27" s="46">
        <f t="shared" si="35"/>
        <v>0</v>
      </c>
      <c r="HI27" s="46">
        <f t="shared" si="35"/>
        <v>0</v>
      </c>
      <c r="HJ27" s="46">
        <f t="shared" si="35"/>
        <v>0</v>
      </c>
      <c r="HK27" s="46">
        <f t="shared" si="35"/>
        <v>0</v>
      </c>
      <c r="HL27" s="46">
        <f t="shared" si="35"/>
        <v>0</v>
      </c>
      <c r="HM27" s="4"/>
      <c r="HN27" s="4"/>
    </row>
    <row r="28" spans="1:222" s="1" customFormat="1" ht="10.199999999999999" x14ac:dyDescent="0.2">
      <c r="A28" s="4"/>
      <c r="B28" s="4"/>
      <c r="C28" s="4"/>
      <c r="D28" s="4"/>
      <c r="E28" s="42" t="str">
        <f>E25</f>
        <v>оборачиваемость затрат</v>
      </c>
      <c r="F28" s="4"/>
      <c r="G28" s="4"/>
      <c r="H28" s="42" t="str">
        <f>списки!$K15</f>
        <v>Разработка мобильного приложения</v>
      </c>
      <c r="I28" s="4"/>
      <c r="J28" s="4"/>
      <c r="K28" s="31" t="str">
        <f>IF($E28="","",INDEX(kpi!$H:$H,SUMIFS(kpi!$B:$B,kpi!$E:$E,$E28)))</f>
        <v>дни</v>
      </c>
      <c r="L28" s="4"/>
      <c r="M28" s="43" t="s">
        <v>6</v>
      </c>
      <c r="N28" s="71"/>
      <c r="O28" s="44"/>
      <c r="P28" s="4"/>
      <c r="Q28" s="4"/>
      <c r="R28" s="69">
        <f t="shared" si="21"/>
        <v>0</v>
      </c>
      <c r="S28" s="4"/>
      <c r="T28" s="4"/>
      <c r="U28" s="46">
        <f t="shared" ref="U28:AZ28" si="36">IF(U$10="",0,IF(U$1=1,SUMIFS(20:20,$1:$1,"&gt;="&amp;1,$1:$1,"&lt;="&amp;INT($N28/30))+($N28/30-INT($N28/30))*SUMIFS(20:20,$1:$1,INT($N28/30)+1),0)+($N28/30-INT($N28/30))*SUMIFS(20:20,$1:$1,U$1+INT($N28/30)+1)+(INT($N28/30)+1-$N28/30)*SUMIFS(20:20,$1:$1,U$1+INT($N28/30)))</f>
        <v>0</v>
      </c>
      <c r="V28" s="46">
        <f t="shared" si="36"/>
        <v>0</v>
      </c>
      <c r="W28" s="46">
        <f t="shared" si="36"/>
        <v>0</v>
      </c>
      <c r="X28" s="46">
        <f t="shared" si="36"/>
        <v>0</v>
      </c>
      <c r="Y28" s="46">
        <f t="shared" si="36"/>
        <v>0</v>
      </c>
      <c r="Z28" s="46">
        <f t="shared" si="36"/>
        <v>0</v>
      </c>
      <c r="AA28" s="46">
        <f t="shared" si="36"/>
        <v>0</v>
      </c>
      <c r="AB28" s="46">
        <f t="shared" si="36"/>
        <v>0</v>
      </c>
      <c r="AC28" s="46">
        <f t="shared" si="36"/>
        <v>0</v>
      </c>
      <c r="AD28" s="46">
        <f t="shared" si="36"/>
        <v>0</v>
      </c>
      <c r="AE28" s="46">
        <f t="shared" si="36"/>
        <v>0</v>
      </c>
      <c r="AF28" s="46">
        <f t="shared" si="36"/>
        <v>0</v>
      </c>
      <c r="AG28" s="46">
        <f t="shared" si="36"/>
        <v>0</v>
      </c>
      <c r="AH28" s="46">
        <f t="shared" si="36"/>
        <v>0</v>
      </c>
      <c r="AI28" s="46">
        <f t="shared" si="36"/>
        <v>0</v>
      </c>
      <c r="AJ28" s="46">
        <f t="shared" si="36"/>
        <v>0</v>
      </c>
      <c r="AK28" s="46">
        <f t="shared" si="36"/>
        <v>0</v>
      </c>
      <c r="AL28" s="46">
        <f t="shared" si="36"/>
        <v>0</v>
      </c>
      <c r="AM28" s="46">
        <f t="shared" si="36"/>
        <v>0</v>
      </c>
      <c r="AN28" s="46">
        <f t="shared" si="36"/>
        <v>0</v>
      </c>
      <c r="AO28" s="46">
        <f t="shared" si="36"/>
        <v>0</v>
      </c>
      <c r="AP28" s="46">
        <f t="shared" si="36"/>
        <v>0</v>
      </c>
      <c r="AQ28" s="46">
        <f t="shared" si="36"/>
        <v>0</v>
      </c>
      <c r="AR28" s="46">
        <f t="shared" si="36"/>
        <v>0</v>
      </c>
      <c r="AS28" s="46">
        <f t="shared" si="36"/>
        <v>0</v>
      </c>
      <c r="AT28" s="46">
        <f t="shared" si="36"/>
        <v>0</v>
      </c>
      <c r="AU28" s="46">
        <f t="shared" si="36"/>
        <v>0</v>
      </c>
      <c r="AV28" s="46">
        <f t="shared" si="36"/>
        <v>0</v>
      </c>
      <c r="AW28" s="46">
        <f t="shared" si="36"/>
        <v>0</v>
      </c>
      <c r="AX28" s="46">
        <f t="shared" si="36"/>
        <v>0</v>
      </c>
      <c r="AY28" s="46">
        <f t="shared" si="36"/>
        <v>0</v>
      </c>
      <c r="AZ28" s="46">
        <f t="shared" si="36"/>
        <v>0</v>
      </c>
      <c r="BA28" s="46">
        <f t="shared" ref="BA28:CF28" si="37">IF(BA$10="",0,IF(BA$1=1,SUMIFS(20:20,$1:$1,"&gt;="&amp;1,$1:$1,"&lt;="&amp;INT($N28/30))+($N28/30-INT($N28/30))*SUMIFS(20:20,$1:$1,INT($N28/30)+1),0)+($N28/30-INT($N28/30))*SUMIFS(20:20,$1:$1,BA$1+INT($N28/30)+1)+(INT($N28/30)+1-$N28/30)*SUMIFS(20:20,$1:$1,BA$1+INT($N28/30)))</f>
        <v>0</v>
      </c>
      <c r="BB28" s="46">
        <f t="shared" si="37"/>
        <v>0</v>
      </c>
      <c r="BC28" s="46">
        <f t="shared" si="37"/>
        <v>0</v>
      </c>
      <c r="BD28" s="46">
        <f t="shared" si="37"/>
        <v>0</v>
      </c>
      <c r="BE28" s="46">
        <f t="shared" si="37"/>
        <v>0</v>
      </c>
      <c r="BF28" s="46">
        <f t="shared" si="37"/>
        <v>0</v>
      </c>
      <c r="BG28" s="46">
        <f t="shared" si="37"/>
        <v>0</v>
      </c>
      <c r="BH28" s="46">
        <f t="shared" si="37"/>
        <v>0</v>
      </c>
      <c r="BI28" s="46">
        <f t="shared" si="37"/>
        <v>0</v>
      </c>
      <c r="BJ28" s="46">
        <f t="shared" si="37"/>
        <v>0</v>
      </c>
      <c r="BK28" s="46">
        <f t="shared" si="37"/>
        <v>0</v>
      </c>
      <c r="BL28" s="46">
        <f t="shared" si="37"/>
        <v>0</v>
      </c>
      <c r="BM28" s="46">
        <f t="shared" si="37"/>
        <v>0</v>
      </c>
      <c r="BN28" s="46">
        <f t="shared" si="37"/>
        <v>0</v>
      </c>
      <c r="BO28" s="46">
        <f t="shared" si="37"/>
        <v>0</v>
      </c>
      <c r="BP28" s="46">
        <f t="shared" si="37"/>
        <v>0</v>
      </c>
      <c r="BQ28" s="46">
        <f t="shared" si="37"/>
        <v>0</v>
      </c>
      <c r="BR28" s="46">
        <f t="shared" si="37"/>
        <v>0</v>
      </c>
      <c r="BS28" s="46">
        <f t="shared" si="37"/>
        <v>0</v>
      </c>
      <c r="BT28" s="46">
        <f t="shared" si="37"/>
        <v>0</v>
      </c>
      <c r="BU28" s="46">
        <f t="shared" si="37"/>
        <v>0</v>
      </c>
      <c r="BV28" s="46">
        <f t="shared" si="37"/>
        <v>0</v>
      </c>
      <c r="BW28" s="46">
        <f t="shared" si="37"/>
        <v>0</v>
      </c>
      <c r="BX28" s="46">
        <f t="shared" si="37"/>
        <v>0</v>
      </c>
      <c r="BY28" s="46">
        <f t="shared" si="37"/>
        <v>0</v>
      </c>
      <c r="BZ28" s="46">
        <f t="shared" si="37"/>
        <v>0</v>
      </c>
      <c r="CA28" s="46">
        <f t="shared" si="37"/>
        <v>0</v>
      </c>
      <c r="CB28" s="46">
        <f t="shared" si="37"/>
        <v>0</v>
      </c>
      <c r="CC28" s="46">
        <f t="shared" si="37"/>
        <v>0</v>
      </c>
      <c r="CD28" s="46">
        <f t="shared" si="37"/>
        <v>0</v>
      </c>
      <c r="CE28" s="46">
        <f t="shared" si="37"/>
        <v>0</v>
      </c>
      <c r="CF28" s="46">
        <f t="shared" si="37"/>
        <v>0</v>
      </c>
      <c r="CG28" s="46">
        <f t="shared" ref="CG28:DL28" si="38">IF(CG$10="",0,IF(CG$1=1,SUMIFS(20:20,$1:$1,"&gt;="&amp;1,$1:$1,"&lt;="&amp;INT($N28/30))+($N28/30-INT($N28/30))*SUMIFS(20:20,$1:$1,INT($N28/30)+1),0)+($N28/30-INT($N28/30))*SUMIFS(20:20,$1:$1,CG$1+INT($N28/30)+1)+(INT($N28/30)+1-$N28/30)*SUMIFS(20:20,$1:$1,CG$1+INT($N28/30)))</f>
        <v>0</v>
      </c>
      <c r="CH28" s="46">
        <f t="shared" si="38"/>
        <v>0</v>
      </c>
      <c r="CI28" s="46">
        <f t="shared" si="38"/>
        <v>0</v>
      </c>
      <c r="CJ28" s="46">
        <f t="shared" si="38"/>
        <v>0</v>
      </c>
      <c r="CK28" s="46">
        <f t="shared" si="38"/>
        <v>0</v>
      </c>
      <c r="CL28" s="46">
        <f t="shared" si="38"/>
        <v>0</v>
      </c>
      <c r="CM28" s="46">
        <f t="shared" si="38"/>
        <v>0</v>
      </c>
      <c r="CN28" s="46">
        <f t="shared" si="38"/>
        <v>0</v>
      </c>
      <c r="CO28" s="46">
        <f t="shared" si="38"/>
        <v>0</v>
      </c>
      <c r="CP28" s="46">
        <f t="shared" si="38"/>
        <v>0</v>
      </c>
      <c r="CQ28" s="46">
        <f t="shared" si="38"/>
        <v>0</v>
      </c>
      <c r="CR28" s="46">
        <f t="shared" si="38"/>
        <v>0</v>
      </c>
      <c r="CS28" s="46">
        <f t="shared" si="38"/>
        <v>0</v>
      </c>
      <c r="CT28" s="46">
        <f t="shared" si="38"/>
        <v>0</v>
      </c>
      <c r="CU28" s="46">
        <f t="shared" si="38"/>
        <v>0</v>
      </c>
      <c r="CV28" s="46">
        <f t="shared" si="38"/>
        <v>0</v>
      </c>
      <c r="CW28" s="46">
        <f t="shared" si="38"/>
        <v>0</v>
      </c>
      <c r="CX28" s="46">
        <f t="shared" si="38"/>
        <v>0</v>
      </c>
      <c r="CY28" s="46">
        <f t="shared" si="38"/>
        <v>0</v>
      </c>
      <c r="CZ28" s="46">
        <f t="shared" si="38"/>
        <v>0</v>
      </c>
      <c r="DA28" s="46">
        <f t="shared" si="38"/>
        <v>0</v>
      </c>
      <c r="DB28" s="46">
        <f t="shared" si="38"/>
        <v>0</v>
      </c>
      <c r="DC28" s="46">
        <f t="shared" si="38"/>
        <v>0</v>
      </c>
      <c r="DD28" s="46">
        <f t="shared" si="38"/>
        <v>0</v>
      </c>
      <c r="DE28" s="46">
        <f t="shared" si="38"/>
        <v>0</v>
      </c>
      <c r="DF28" s="46">
        <f t="shared" si="38"/>
        <v>0</v>
      </c>
      <c r="DG28" s="46">
        <f t="shared" si="38"/>
        <v>0</v>
      </c>
      <c r="DH28" s="46">
        <f t="shared" si="38"/>
        <v>0</v>
      </c>
      <c r="DI28" s="46">
        <f t="shared" si="38"/>
        <v>0</v>
      </c>
      <c r="DJ28" s="46">
        <f t="shared" si="38"/>
        <v>0</v>
      </c>
      <c r="DK28" s="46">
        <f t="shared" si="38"/>
        <v>0</v>
      </c>
      <c r="DL28" s="46">
        <f t="shared" si="38"/>
        <v>0</v>
      </c>
      <c r="DM28" s="46">
        <f t="shared" ref="DM28:ER28" si="39">IF(DM$10="",0,IF(DM$1=1,SUMIFS(20:20,$1:$1,"&gt;="&amp;1,$1:$1,"&lt;="&amp;INT($N28/30))+($N28/30-INT($N28/30))*SUMIFS(20:20,$1:$1,INT($N28/30)+1),0)+($N28/30-INT($N28/30))*SUMIFS(20:20,$1:$1,DM$1+INT($N28/30)+1)+(INT($N28/30)+1-$N28/30)*SUMIFS(20:20,$1:$1,DM$1+INT($N28/30)))</f>
        <v>0</v>
      </c>
      <c r="DN28" s="46">
        <f t="shared" si="39"/>
        <v>0</v>
      </c>
      <c r="DO28" s="46">
        <f t="shared" si="39"/>
        <v>0</v>
      </c>
      <c r="DP28" s="46">
        <f t="shared" si="39"/>
        <v>0</v>
      </c>
      <c r="DQ28" s="46">
        <f t="shared" si="39"/>
        <v>0</v>
      </c>
      <c r="DR28" s="46">
        <f t="shared" si="39"/>
        <v>0</v>
      </c>
      <c r="DS28" s="46">
        <f t="shared" si="39"/>
        <v>0</v>
      </c>
      <c r="DT28" s="46">
        <f t="shared" si="39"/>
        <v>0</v>
      </c>
      <c r="DU28" s="46">
        <f t="shared" si="39"/>
        <v>0</v>
      </c>
      <c r="DV28" s="46">
        <f t="shared" si="39"/>
        <v>0</v>
      </c>
      <c r="DW28" s="46">
        <f t="shared" si="39"/>
        <v>0</v>
      </c>
      <c r="DX28" s="46">
        <f t="shared" si="39"/>
        <v>0</v>
      </c>
      <c r="DY28" s="46">
        <f t="shared" si="39"/>
        <v>0</v>
      </c>
      <c r="DZ28" s="46">
        <f t="shared" si="39"/>
        <v>0</v>
      </c>
      <c r="EA28" s="46">
        <f t="shared" si="39"/>
        <v>0</v>
      </c>
      <c r="EB28" s="46">
        <f t="shared" si="39"/>
        <v>0</v>
      </c>
      <c r="EC28" s="46">
        <f t="shared" si="39"/>
        <v>0</v>
      </c>
      <c r="ED28" s="46">
        <f t="shared" si="39"/>
        <v>0</v>
      </c>
      <c r="EE28" s="46">
        <f t="shared" si="39"/>
        <v>0</v>
      </c>
      <c r="EF28" s="46">
        <f t="shared" si="39"/>
        <v>0</v>
      </c>
      <c r="EG28" s="46">
        <f t="shared" si="39"/>
        <v>0</v>
      </c>
      <c r="EH28" s="46">
        <f t="shared" si="39"/>
        <v>0</v>
      </c>
      <c r="EI28" s="46">
        <f t="shared" si="39"/>
        <v>0</v>
      </c>
      <c r="EJ28" s="46">
        <f t="shared" si="39"/>
        <v>0</v>
      </c>
      <c r="EK28" s="46">
        <f t="shared" si="39"/>
        <v>0</v>
      </c>
      <c r="EL28" s="46">
        <f t="shared" si="39"/>
        <v>0</v>
      </c>
      <c r="EM28" s="46">
        <f t="shared" si="39"/>
        <v>0</v>
      </c>
      <c r="EN28" s="46">
        <f t="shared" si="39"/>
        <v>0</v>
      </c>
      <c r="EO28" s="46">
        <f t="shared" si="39"/>
        <v>0</v>
      </c>
      <c r="EP28" s="46">
        <f t="shared" si="39"/>
        <v>0</v>
      </c>
      <c r="EQ28" s="46">
        <f t="shared" si="39"/>
        <v>0</v>
      </c>
      <c r="ER28" s="46">
        <f t="shared" si="39"/>
        <v>0</v>
      </c>
      <c r="ES28" s="46">
        <f t="shared" ref="ES28:FX28" si="40">IF(ES$10="",0,IF(ES$1=1,SUMIFS(20:20,$1:$1,"&gt;="&amp;1,$1:$1,"&lt;="&amp;INT($N28/30))+($N28/30-INT($N28/30))*SUMIFS(20:20,$1:$1,INT($N28/30)+1),0)+($N28/30-INT($N28/30))*SUMIFS(20:20,$1:$1,ES$1+INT($N28/30)+1)+(INT($N28/30)+1-$N28/30)*SUMIFS(20:20,$1:$1,ES$1+INT($N28/30)))</f>
        <v>0</v>
      </c>
      <c r="ET28" s="46">
        <f t="shared" si="40"/>
        <v>0</v>
      </c>
      <c r="EU28" s="46">
        <f t="shared" si="40"/>
        <v>0</v>
      </c>
      <c r="EV28" s="46">
        <f t="shared" si="40"/>
        <v>0</v>
      </c>
      <c r="EW28" s="46">
        <f t="shared" si="40"/>
        <v>0</v>
      </c>
      <c r="EX28" s="46">
        <f t="shared" si="40"/>
        <v>0</v>
      </c>
      <c r="EY28" s="46">
        <f t="shared" si="40"/>
        <v>0</v>
      </c>
      <c r="EZ28" s="46">
        <f t="shared" si="40"/>
        <v>0</v>
      </c>
      <c r="FA28" s="46">
        <f t="shared" si="40"/>
        <v>0</v>
      </c>
      <c r="FB28" s="46">
        <f t="shared" si="40"/>
        <v>0</v>
      </c>
      <c r="FC28" s="46">
        <f t="shared" si="40"/>
        <v>0</v>
      </c>
      <c r="FD28" s="46">
        <f t="shared" si="40"/>
        <v>0</v>
      </c>
      <c r="FE28" s="46">
        <f t="shared" si="40"/>
        <v>0</v>
      </c>
      <c r="FF28" s="46">
        <f t="shared" si="40"/>
        <v>0</v>
      </c>
      <c r="FG28" s="46">
        <f t="shared" si="40"/>
        <v>0</v>
      </c>
      <c r="FH28" s="46">
        <f t="shared" si="40"/>
        <v>0</v>
      </c>
      <c r="FI28" s="46">
        <f t="shared" si="40"/>
        <v>0</v>
      </c>
      <c r="FJ28" s="46">
        <f t="shared" si="40"/>
        <v>0</v>
      </c>
      <c r="FK28" s="46">
        <f t="shared" si="40"/>
        <v>0</v>
      </c>
      <c r="FL28" s="46">
        <f t="shared" si="40"/>
        <v>0</v>
      </c>
      <c r="FM28" s="46">
        <f t="shared" si="40"/>
        <v>0</v>
      </c>
      <c r="FN28" s="46">
        <f t="shared" si="40"/>
        <v>0</v>
      </c>
      <c r="FO28" s="46">
        <f t="shared" si="40"/>
        <v>0</v>
      </c>
      <c r="FP28" s="46">
        <f t="shared" si="40"/>
        <v>0</v>
      </c>
      <c r="FQ28" s="46">
        <f t="shared" si="40"/>
        <v>0</v>
      </c>
      <c r="FR28" s="46">
        <f t="shared" si="40"/>
        <v>0</v>
      </c>
      <c r="FS28" s="46">
        <f t="shared" si="40"/>
        <v>0</v>
      </c>
      <c r="FT28" s="46">
        <f t="shared" si="40"/>
        <v>0</v>
      </c>
      <c r="FU28" s="46">
        <f t="shared" si="40"/>
        <v>0</v>
      </c>
      <c r="FV28" s="46">
        <f t="shared" si="40"/>
        <v>0</v>
      </c>
      <c r="FW28" s="46">
        <f t="shared" si="40"/>
        <v>0</v>
      </c>
      <c r="FX28" s="46">
        <f t="shared" si="40"/>
        <v>0</v>
      </c>
      <c r="FY28" s="46">
        <f t="shared" ref="FY28:HD28" si="41">IF(FY$10="",0,IF(FY$1=1,SUMIFS(20:20,$1:$1,"&gt;="&amp;1,$1:$1,"&lt;="&amp;INT($N28/30))+($N28/30-INT($N28/30))*SUMIFS(20:20,$1:$1,INT($N28/30)+1),0)+($N28/30-INT($N28/30))*SUMIFS(20:20,$1:$1,FY$1+INT($N28/30)+1)+(INT($N28/30)+1-$N28/30)*SUMIFS(20:20,$1:$1,FY$1+INT($N28/30)))</f>
        <v>0</v>
      </c>
      <c r="FZ28" s="46">
        <f t="shared" si="41"/>
        <v>0</v>
      </c>
      <c r="GA28" s="46">
        <f t="shared" si="41"/>
        <v>0</v>
      </c>
      <c r="GB28" s="46">
        <f t="shared" si="41"/>
        <v>0</v>
      </c>
      <c r="GC28" s="46">
        <f t="shared" si="41"/>
        <v>0</v>
      </c>
      <c r="GD28" s="46">
        <f t="shared" si="41"/>
        <v>0</v>
      </c>
      <c r="GE28" s="46">
        <f t="shared" si="41"/>
        <v>0</v>
      </c>
      <c r="GF28" s="46">
        <f t="shared" si="41"/>
        <v>0</v>
      </c>
      <c r="GG28" s="46">
        <f t="shared" si="41"/>
        <v>0</v>
      </c>
      <c r="GH28" s="46">
        <f t="shared" si="41"/>
        <v>0</v>
      </c>
      <c r="GI28" s="46">
        <f t="shared" si="41"/>
        <v>0</v>
      </c>
      <c r="GJ28" s="46">
        <f t="shared" si="41"/>
        <v>0</v>
      </c>
      <c r="GK28" s="46">
        <f t="shared" si="41"/>
        <v>0</v>
      </c>
      <c r="GL28" s="46">
        <f t="shared" si="41"/>
        <v>0</v>
      </c>
      <c r="GM28" s="46">
        <f t="shared" si="41"/>
        <v>0</v>
      </c>
      <c r="GN28" s="46">
        <f t="shared" si="41"/>
        <v>0</v>
      </c>
      <c r="GO28" s="46">
        <f t="shared" si="41"/>
        <v>0</v>
      </c>
      <c r="GP28" s="46">
        <f t="shared" si="41"/>
        <v>0</v>
      </c>
      <c r="GQ28" s="46">
        <f t="shared" si="41"/>
        <v>0</v>
      </c>
      <c r="GR28" s="46">
        <f t="shared" si="41"/>
        <v>0</v>
      </c>
      <c r="GS28" s="46">
        <f t="shared" si="41"/>
        <v>0</v>
      </c>
      <c r="GT28" s="46">
        <f t="shared" si="41"/>
        <v>0</v>
      </c>
      <c r="GU28" s="46">
        <f t="shared" si="41"/>
        <v>0</v>
      </c>
      <c r="GV28" s="46">
        <f t="shared" si="41"/>
        <v>0</v>
      </c>
      <c r="GW28" s="46">
        <f t="shared" si="41"/>
        <v>0</v>
      </c>
      <c r="GX28" s="46">
        <f t="shared" si="41"/>
        <v>0</v>
      </c>
      <c r="GY28" s="46">
        <f t="shared" si="41"/>
        <v>0</v>
      </c>
      <c r="GZ28" s="46">
        <f t="shared" si="41"/>
        <v>0</v>
      </c>
      <c r="HA28" s="46">
        <f t="shared" si="41"/>
        <v>0</v>
      </c>
      <c r="HB28" s="46">
        <f t="shared" si="41"/>
        <v>0</v>
      </c>
      <c r="HC28" s="46">
        <f t="shared" si="41"/>
        <v>0</v>
      </c>
      <c r="HD28" s="46">
        <f t="shared" si="41"/>
        <v>0</v>
      </c>
      <c r="HE28" s="46">
        <f t="shared" ref="HE28:HL28" si="42">IF(HE$10="",0,IF(HE$1=1,SUMIFS(20:20,$1:$1,"&gt;="&amp;1,$1:$1,"&lt;="&amp;INT($N28/30))+($N28/30-INT($N28/30))*SUMIFS(20:20,$1:$1,INT($N28/30)+1),0)+($N28/30-INT($N28/30))*SUMIFS(20:20,$1:$1,HE$1+INT($N28/30)+1)+(INT($N28/30)+1-$N28/30)*SUMIFS(20:20,$1:$1,HE$1+INT($N28/30)))</f>
        <v>0</v>
      </c>
      <c r="HF28" s="46">
        <f t="shared" si="42"/>
        <v>0</v>
      </c>
      <c r="HG28" s="46">
        <f t="shared" si="42"/>
        <v>0</v>
      </c>
      <c r="HH28" s="46">
        <f t="shared" si="42"/>
        <v>0</v>
      </c>
      <c r="HI28" s="46">
        <f t="shared" si="42"/>
        <v>0</v>
      </c>
      <c r="HJ28" s="46">
        <f t="shared" si="42"/>
        <v>0</v>
      </c>
      <c r="HK28" s="46">
        <f t="shared" si="42"/>
        <v>0</v>
      </c>
      <c r="HL28" s="46">
        <f t="shared" si="42"/>
        <v>0</v>
      </c>
      <c r="HM28" s="4"/>
      <c r="HN28" s="4"/>
    </row>
    <row r="29" spans="1:222" s="1" customFormat="1" ht="10.199999999999999" x14ac:dyDescent="0.2">
      <c r="A29" s="4"/>
      <c r="B29" s="4"/>
      <c r="C29" s="4"/>
      <c r="D29" s="4"/>
      <c r="E29" s="42" t="str">
        <f>E25</f>
        <v>оборачиваемость затрат</v>
      </c>
      <c r="F29" s="4"/>
      <c r="G29" s="4"/>
      <c r="H29" s="42" t="str">
        <f>списки!$K16</f>
        <v>Шифрование и защита данных</v>
      </c>
      <c r="I29" s="4"/>
      <c r="J29" s="4"/>
      <c r="K29" s="31" t="str">
        <f>IF($E29="","",INDEX(kpi!$H:$H,SUMIFS(kpi!$B:$B,kpi!$E:$E,$E29)))</f>
        <v>дни</v>
      </c>
      <c r="L29" s="4"/>
      <c r="M29" s="43" t="s">
        <v>6</v>
      </c>
      <c r="N29" s="71"/>
      <c r="O29" s="44"/>
      <c r="P29" s="4"/>
      <c r="Q29" s="4"/>
      <c r="R29" s="69">
        <f t="shared" si="21"/>
        <v>0</v>
      </c>
      <c r="S29" s="4"/>
      <c r="T29" s="4"/>
      <c r="U29" s="46">
        <f t="shared" ref="U29:AZ29" si="43">IF(U$10="",0,IF(U$1=1,SUMIFS(21:21,$1:$1,"&gt;="&amp;1,$1:$1,"&lt;="&amp;INT($N29/30))+($N29/30-INT($N29/30))*SUMIFS(21:21,$1:$1,INT($N29/30)+1),0)+($N29/30-INT($N29/30))*SUMIFS(21:21,$1:$1,U$1+INT($N29/30)+1)+(INT($N29/30)+1-$N29/30)*SUMIFS(21:21,$1:$1,U$1+INT($N29/30)))</f>
        <v>0</v>
      </c>
      <c r="V29" s="46">
        <f t="shared" si="43"/>
        <v>0</v>
      </c>
      <c r="W29" s="46">
        <f t="shared" si="43"/>
        <v>0</v>
      </c>
      <c r="X29" s="46">
        <f t="shared" si="43"/>
        <v>0</v>
      </c>
      <c r="Y29" s="46">
        <f t="shared" si="43"/>
        <v>0</v>
      </c>
      <c r="Z29" s="46">
        <f t="shared" si="43"/>
        <v>0</v>
      </c>
      <c r="AA29" s="46">
        <f t="shared" si="43"/>
        <v>0</v>
      </c>
      <c r="AB29" s="46">
        <f t="shared" si="43"/>
        <v>0</v>
      </c>
      <c r="AC29" s="46">
        <f t="shared" si="43"/>
        <v>0</v>
      </c>
      <c r="AD29" s="46">
        <f t="shared" si="43"/>
        <v>0</v>
      </c>
      <c r="AE29" s="46">
        <f t="shared" si="43"/>
        <v>0</v>
      </c>
      <c r="AF29" s="46">
        <f t="shared" si="43"/>
        <v>0</v>
      </c>
      <c r="AG29" s="46">
        <f t="shared" si="43"/>
        <v>0</v>
      </c>
      <c r="AH29" s="46">
        <f t="shared" si="43"/>
        <v>0</v>
      </c>
      <c r="AI29" s="46">
        <f t="shared" si="43"/>
        <v>0</v>
      </c>
      <c r="AJ29" s="46">
        <f t="shared" si="43"/>
        <v>0</v>
      </c>
      <c r="AK29" s="46">
        <f t="shared" si="43"/>
        <v>0</v>
      </c>
      <c r="AL29" s="46">
        <f t="shared" si="43"/>
        <v>0</v>
      </c>
      <c r="AM29" s="46">
        <f t="shared" si="43"/>
        <v>0</v>
      </c>
      <c r="AN29" s="46">
        <f t="shared" si="43"/>
        <v>0</v>
      </c>
      <c r="AO29" s="46">
        <f t="shared" si="43"/>
        <v>0</v>
      </c>
      <c r="AP29" s="46">
        <f t="shared" si="43"/>
        <v>0</v>
      </c>
      <c r="AQ29" s="46">
        <f t="shared" si="43"/>
        <v>0</v>
      </c>
      <c r="AR29" s="46">
        <f t="shared" si="43"/>
        <v>0</v>
      </c>
      <c r="AS29" s="46">
        <f t="shared" si="43"/>
        <v>0</v>
      </c>
      <c r="AT29" s="46">
        <f t="shared" si="43"/>
        <v>0</v>
      </c>
      <c r="AU29" s="46">
        <f t="shared" si="43"/>
        <v>0</v>
      </c>
      <c r="AV29" s="46">
        <f t="shared" si="43"/>
        <v>0</v>
      </c>
      <c r="AW29" s="46">
        <f t="shared" si="43"/>
        <v>0</v>
      </c>
      <c r="AX29" s="46">
        <f t="shared" si="43"/>
        <v>0</v>
      </c>
      <c r="AY29" s="46">
        <f t="shared" si="43"/>
        <v>0</v>
      </c>
      <c r="AZ29" s="46">
        <f t="shared" si="43"/>
        <v>0</v>
      </c>
      <c r="BA29" s="46">
        <f t="shared" ref="BA29:CF29" si="44">IF(BA$10="",0,IF(BA$1=1,SUMIFS(21:21,$1:$1,"&gt;="&amp;1,$1:$1,"&lt;="&amp;INT($N29/30))+($N29/30-INT($N29/30))*SUMIFS(21:21,$1:$1,INT($N29/30)+1),0)+($N29/30-INT($N29/30))*SUMIFS(21:21,$1:$1,BA$1+INT($N29/30)+1)+(INT($N29/30)+1-$N29/30)*SUMIFS(21:21,$1:$1,BA$1+INT($N29/30)))</f>
        <v>0</v>
      </c>
      <c r="BB29" s="46">
        <f t="shared" si="44"/>
        <v>0</v>
      </c>
      <c r="BC29" s="46">
        <f t="shared" si="44"/>
        <v>0</v>
      </c>
      <c r="BD29" s="46">
        <f t="shared" si="44"/>
        <v>0</v>
      </c>
      <c r="BE29" s="46">
        <f t="shared" si="44"/>
        <v>0</v>
      </c>
      <c r="BF29" s="46">
        <f t="shared" si="44"/>
        <v>0</v>
      </c>
      <c r="BG29" s="46">
        <f t="shared" si="44"/>
        <v>0</v>
      </c>
      <c r="BH29" s="46">
        <f t="shared" si="44"/>
        <v>0</v>
      </c>
      <c r="BI29" s="46">
        <f t="shared" si="44"/>
        <v>0</v>
      </c>
      <c r="BJ29" s="46">
        <f t="shared" si="44"/>
        <v>0</v>
      </c>
      <c r="BK29" s="46">
        <f t="shared" si="44"/>
        <v>0</v>
      </c>
      <c r="BL29" s="46">
        <f t="shared" si="44"/>
        <v>0</v>
      </c>
      <c r="BM29" s="46">
        <f t="shared" si="44"/>
        <v>0</v>
      </c>
      <c r="BN29" s="46">
        <f t="shared" si="44"/>
        <v>0</v>
      </c>
      <c r="BO29" s="46">
        <f t="shared" si="44"/>
        <v>0</v>
      </c>
      <c r="BP29" s="46">
        <f t="shared" si="44"/>
        <v>0</v>
      </c>
      <c r="BQ29" s="46">
        <f t="shared" si="44"/>
        <v>0</v>
      </c>
      <c r="BR29" s="46">
        <f t="shared" si="44"/>
        <v>0</v>
      </c>
      <c r="BS29" s="46">
        <f t="shared" si="44"/>
        <v>0</v>
      </c>
      <c r="BT29" s="46">
        <f t="shared" si="44"/>
        <v>0</v>
      </c>
      <c r="BU29" s="46">
        <f t="shared" si="44"/>
        <v>0</v>
      </c>
      <c r="BV29" s="46">
        <f t="shared" si="44"/>
        <v>0</v>
      </c>
      <c r="BW29" s="46">
        <f t="shared" si="44"/>
        <v>0</v>
      </c>
      <c r="BX29" s="46">
        <f t="shared" si="44"/>
        <v>0</v>
      </c>
      <c r="BY29" s="46">
        <f t="shared" si="44"/>
        <v>0</v>
      </c>
      <c r="BZ29" s="46">
        <f t="shared" si="44"/>
        <v>0</v>
      </c>
      <c r="CA29" s="46">
        <f t="shared" si="44"/>
        <v>0</v>
      </c>
      <c r="CB29" s="46">
        <f t="shared" si="44"/>
        <v>0</v>
      </c>
      <c r="CC29" s="46">
        <f t="shared" si="44"/>
        <v>0</v>
      </c>
      <c r="CD29" s="46">
        <f t="shared" si="44"/>
        <v>0</v>
      </c>
      <c r="CE29" s="46">
        <f t="shared" si="44"/>
        <v>0</v>
      </c>
      <c r="CF29" s="46">
        <f t="shared" si="44"/>
        <v>0</v>
      </c>
      <c r="CG29" s="46">
        <f t="shared" ref="CG29:DL29" si="45">IF(CG$10="",0,IF(CG$1=1,SUMIFS(21:21,$1:$1,"&gt;="&amp;1,$1:$1,"&lt;="&amp;INT($N29/30))+($N29/30-INT($N29/30))*SUMIFS(21:21,$1:$1,INT($N29/30)+1),0)+($N29/30-INT($N29/30))*SUMIFS(21:21,$1:$1,CG$1+INT($N29/30)+1)+(INT($N29/30)+1-$N29/30)*SUMIFS(21:21,$1:$1,CG$1+INT($N29/30)))</f>
        <v>0</v>
      </c>
      <c r="CH29" s="46">
        <f t="shared" si="45"/>
        <v>0</v>
      </c>
      <c r="CI29" s="46">
        <f t="shared" si="45"/>
        <v>0</v>
      </c>
      <c r="CJ29" s="46">
        <f t="shared" si="45"/>
        <v>0</v>
      </c>
      <c r="CK29" s="46">
        <f t="shared" si="45"/>
        <v>0</v>
      </c>
      <c r="CL29" s="46">
        <f t="shared" si="45"/>
        <v>0</v>
      </c>
      <c r="CM29" s="46">
        <f t="shared" si="45"/>
        <v>0</v>
      </c>
      <c r="CN29" s="46">
        <f t="shared" si="45"/>
        <v>0</v>
      </c>
      <c r="CO29" s="46">
        <f t="shared" si="45"/>
        <v>0</v>
      </c>
      <c r="CP29" s="46">
        <f t="shared" si="45"/>
        <v>0</v>
      </c>
      <c r="CQ29" s="46">
        <f t="shared" si="45"/>
        <v>0</v>
      </c>
      <c r="CR29" s="46">
        <f t="shared" si="45"/>
        <v>0</v>
      </c>
      <c r="CS29" s="46">
        <f t="shared" si="45"/>
        <v>0</v>
      </c>
      <c r="CT29" s="46">
        <f t="shared" si="45"/>
        <v>0</v>
      </c>
      <c r="CU29" s="46">
        <f t="shared" si="45"/>
        <v>0</v>
      </c>
      <c r="CV29" s="46">
        <f t="shared" si="45"/>
        <v>0</v>
      </c>
      <c r="CW29" s="46">
        <f t="shared" si="45"/>
        <v>0</v>
      </c>
      <c r="CX29" s="46">
        <f t="shared" si="45"/>
        <v>0</v>
      </c>
      <c r="CY29" s="46">
        <f t="shared" si="45"/>
        <v>0</v>
      </c>
      <c r="CZ29" s="46">
        <f t="shared" si="45"/>
        <v>0</v>
      </c>
      <c r="DA29" s="46">
        <f t="shared" si="45"/>
        <v>0</v>
      </c>
      <c r="DB29" s="46">
        <f t="shared" si="45"/>
        <v>0</v>
      </c>
      <c r="DC29" s="46">
        <f t="shared" si="45"/>
        <v>0</v>
      </c>
      <c r="DD29" s="46">
        <f t="shared" si="45"/>
        <v>0</v>
      </c>
      <c r="DE29" s="46">
        <f t="shared" si="45"/>
        <v>0</v>
      </c>
      <c r="DF29" s="46">
        <f t="shared" si="45"/>
        <v>0</v>
      </c>
      <c r="DG29" s="46">
        <f t="shared" si="45"/>
        <v>0</v>
      </c>
      <c r="DH29" s="46">
        <f t="shared" si="45"/>
        <v>0</v>
      </c>
      <c r="DI29" s="46">
        <f t="shared" si="45"/>
        <v>0</v>
      </c>
      <c r="DJ29" s="46">
        <f t="shared" si="45"/>
        <v>0</v>
      </c>
      <c r="DK29" s="46">
        <f t="shared" si="45"/>
        <v>0</v>
      </c>
      <c r="DL29" s="46">
        <f t="shared" si="45"/>
        <v>0</v>
      </c>
      <c r="DM29" s="46">
        <f t="shared" ref="DM29:ER29" si="46">IF(DM$10="",0,IF(DM$1=1,SUMIFS(21:21,$1:$1,"&gt;="&amp;1,$1:$1,"&lt;="&amp;INT($N29/30))+($N29/30-INT($N29/30))*SUMIFS(21:21,$1:$1,INT($N29/30)+1),0)+($N29/30-INT($N29/30))*SUMIFS(21:21,$1:$1,DM$1+INT($N29/30)+1)+(INT($N29/30)+1-$N29/30)*SUMIFS(21:21,$1:$1,DM$1+INT($N29/30)))</f>
        <v>0</v>
      </c>
      <c r="DN29" s="46">
        <f t="shared" si="46"/>
        <v>0</v>
      </c>
      <c r="DO29" s="46">
        <f t="shared" si="46"/>
        <v>0</v>
      </c>
      <c r="DP29" s="46">
        <f t="shared" si="46"/>
        <v>0</v>
      </c>
      <c r="DQ29" s="46">
        <f t="shared" si="46"/>
        <v>0</v>
      </c>
      <c r="DR29" s="46">
        <f t="shared" si="46"/>
        <v>0</v>
      </c>
      <c r="DS29" s="46">
        <f t="shared" si="46"/>
        <v>0</v>
      </c>
      <c r="DT29" s="46">
        <f t="shared" si="46"/>
        <v>0</v>
      </c>
      <c r="DU29" s="46">
        <f t="shared" si="46"/>
        <v>0</v>
      </c>
      <c r="DV29" s="46">
        <f t="shared" si="46"/>
        <v>0</v>
      </c>
      <c r="DW29" s="46">
        <f t="shared" si="46"/>
        <v>0</v>
      </c>
      <c r="DX29" s="46">
        <f t="shared" si="46"/>
        <v>0</v>
      </c>
      <c r="DY29" s="46">
        <f t="shared" si="46"/>
        <v>0</v>
      </c>
      <c r="DZ29" s="46">
        <f t="shared" si="46"/>
        <v>0</v>
      </c>
      <c r="EA29" s="46">
        <f t="shared" si="46"/>
        <v>0</v>
      </c>
      <c r="EB29" s="46">
        <f t="shared" si="46"/>
        <v>0</v>
      </c>
      <c r="EC29" s="46">
        <f t="shared" si="46"/>
        <v>0</v>
      </c>
      <c r="ED29" s="46">
        <f t="shared" si="46"/>
        <v>0</v>
      </c>
      <c r="EE29" s="46">
        <f t="shared" si="46"/>
        <v>0</v>
      </c>
      <c r="EF29" s="46">
        <f t="shared" si="46"/>
        <v>0</v>
      </c>
      <c r="EG29" s="46">
        <f t="shared" si="46"/>
        <v>0</v>
      </c>
      <c r="EH29" s="46">
        <f t="shared" si="46"/>
        <v>0</v>
      </c>
      <c r="EI29" s="46">
        <f t="shared" si="46"/>
        <v>0</v>
      </c>
      <c r="EJ29" s="46">
        <f t="shared" si="46"/>
        <v>0</v>
      </c>
      <c r="EK29" s="46">
        <f t="shared" si="46"/>
        <v>0</v>
      </c>
      <c r="EL29" s="46">
        <f t="shared" si="46"/>
        <v>0</v>
      </c>
      <c r="EM29" s="46">
        <f t="shared" si="46"/>
        <v>0</v>
      </c>
      <c r="EN29" s="46">
        <f t="shared" si="46"/>
        <v>0</v>
      </c>
      <c r="EO29" s="46">
        <f t="shared" si="46"/>
        <v>0</v>
      </c>
      <c r="EP29" s="46">
        <f t="shared" si="46"/>
        <v>0</v>
      </c>
      <c r="EQ29" s="46">
        <f t="shared" si="46"/>
        <v>0</v>
      </c>
      <c r="ER29" s="46">
        <f t="shared" si="46"/>
        <v>0</v>
      </c>
      <c r="ES29" s="46">
        <f t="shared" ref="ES29:FX29" si="47">IF(ES$10="",0,IF(ES$1=1,SUMIFS(21:21,$1:$1,"&gt;="&amp;1,$1:$1,"&lt;="&amp;INT($N29/30))+($N29/30-INT($N29/30))*SUMIFS(21:21,$1:$1,INT($N29/30)+1),0)+($N29/30-INT($N29/30))*SUMIFS(21:21,$1:$1,ES$1+INT($N29/30)+1)+(INT($N29/30)+1-$N29/30)*SUMIFS(21:21,$1:$1,ES$1+INT($N29/30)))</f>
        <v>0</v>
      </c>
      <c r="ET29" s="46">
        <f t="shared" si="47"/>
        <v>0</v>
      </c>
      <c r="EU29" s="46">
        <f t="shared" si="47"/>
        <v>0</v>
      </c>
      <c r="EV29" s="46">
        <f t="shared" si="47"/>
        <v>0</v>
      </c>
      <c r="EW29" s="46">
        <f t="shared" si="47"/>
        <v>0</v>
      </c>
      <c r="EX29" s="46">
        <f t="shared" si="47"/>
        <v>0</v>
      </c>
      <c r="EY29" s="46">
        <f t="shared" si="47"/>
        <v>0</v>
      </c>
      <c r="EZ29" s="46">
        <f t="shared" si="47"/>
        <v>0</v>
      </c>
      <c r="FA29" s="46">
        <f t="shared" si="47"/>
        <v>0</v>
      </c>
      <c r="FB29" s="46">
        <f t="shared" si="47"/>
        <v>0</v>
      </c>
      <c r="FC29" s="46">
        <f t="shared" si="47"/>
        <v>0</v>
      </c>
      <c r="FD29" s="46">
        <f t="shared" si="47"/>
        <v>0</v>
      </c>
      <c r="FE29" s="46">
        <f t="shared" si="47"/>
        <v>0</v>
      </c>
      <c r="FF29" s="46">
        <f t="shared" si="47"/>
        <v>0</v>
      </c>
      <c r="FG29" s="46">
        <f t="shared" si="47"/>
        <v>0</v>
      </c>
      <c r="FH29" s="46">
        <f t="shared" si="47"/>
        <v>0</v>
      </c>
      <c r="FI29" s="46">
        <f t="shared" si="47"/>
        <v>0</v>
      </c>
      <c r="FJ29" s="46">
        <f t="shared" si="47"/>
        <v>0</v>
      </c>
      <c r="FK29" s="46">
        <f t="shared" si="47"/>
        <v>0</v>
      </c>
      <c r="FL29" s="46">
        <f t="shared" si="47"/>
        <v>0</v>
      </c>
      <c r="FM29" s="46">
        <f t="shared" si="47"/>
        <v>0</v>
      </c>
      <c r="FN29" s="46">
        <f t="shared" si="47"/>
        <v>0</v>
      </c>
      <c r="FO29" s="46">
        <f t="shared" si="47"/>
        <v>0</v>
      </c>
      <c r="FP29" s="46">
        <f t="shared" si="47"/>
        <v>0</v>
      </c>
      <c r="FQ29" s="46">
        <f t="shared" si="47"/>
        <v>0</v>
      </c>
      <c r="FR29" s="46">
        <f t="shared" si="47"/>
        <v>0</v>
      </c>
      <c r="FS29" s="46">
        <f t="shared" si="47"/>
        <v>0</v>
      </c>
      <c r="FT29" s="46">
        <f t="shared" si="47"/>
        <v>0</v>
      </c>
      <c r="FU29" s="46">
        <f t="shared" si="47"/>
        <v>0</v>
      </c>
      <c r="FV29" s="46">
        <f t="shared" si="47"/>
        <v>0</v>
      </c>
      <c r="FW29" s="46">
        <f t="shared" si="47"/>
        <v>0</v>
      </c>
      <c r="FX29" s="46">
        <f t="shared" si="47"/>
        <v>0</v>
      </c>
      <c r="FY29" s="46">
        <f t="shared" ref="FY29:HD29" si="48">IF(FY$10="",0,IF(FY$1=1,SUMIFS(21:21,$1:$1,"&gt;="&amp;1,$1:$1,"&lt;="&amp;INT($N29/30))+($N29/30-INT($N29/30))*SUMIFS(21:21,$1:$1,INT($N29/30)+1),0)+($N29/30-INT($N29/30))*SUMIFS(21:21,$1:$1,FY$1+INT($N29/30)+1)+(INT($N29/30)+1-$N29/30)*SUMIFS(21:21,$1:$1,FY$1+INT($N29/30)))</f>
        <v>0</v>
      </c>
      <c r="FZ29" s="46">
        <f t="shared" si="48"/>
        <v>0</v>
      </c>
      <c r="GA29" s="46">
        <f t="shared" si="48"/>
        <v>0</v>
      </c>
      <c r="GB29" s="46">
        <f t="shared" si="48"/>
        <v>0</v>
      </c>
      <c r="GC29" s="46">
        <f t="shared" si="48"/>
        <v>0</v>
      </c>
      <c r="GD29" s="46">
        <f t="shared" si="48"/>
        <v>0</v>
      </c>
      <c r="GE29" s="46">
        <f t="shared" si="48"/>
        <v>0</v>
      </c>
      <c r="GF29" s="46">
        <f t="shared" si="48"/>
        <v>0</v>
      </c>
      <c r="GG29" s="46">
        <f t="shared" si="48"/>
        <v>0</v>
      </c>
      <c r="GH29" s="46">
        <f t="shared" si="48"/>
        <v>0</v>
      </c>
      <c r="GI29" s="46">
        <f t="shared" si="48"/>
        <v>0</v>
      </c>
      <c r="GJ29" s="46">
        <f t="shared" si="48"/>
        <v>0</v>
      </c>
      <c r="GK29" s="46">
        <f t="shared" si="48"/>
        <v>0</v>
      </c>
      <c r="GL29" s="46">
        <f t="shared" si="48"/>
        <v>0</v>
      </c>
      <c r="GM29" s="46">
        <f t="shared" si="48"/>
        <v>0</v>
      </c>
      <c r="GN29" s="46">
        <f t="shared" si="48"/>
        <v>0</v>
      </c>
      <c r="GO29" s="46">
        <f t="shared" si="48"/>
        <v>0</v>
      </c>
      <c r="GP29" s="46">
        <f t="shared" si="48"/>
        <v>0</v>
      </c>
      <c r="GQ29" s="46">
        <f t="shared" si="48"/>
        <v>0</v>
      </c>
      <c r="GR29" s="46">
        <f t="shared" si="48"/>
        <v>0</v>
      </c>
      <c r="GS29" s="46">
        <f t="shared" si="48"/>
        <v>0</v>
      </c>
      <c r="GT29" s="46">
        <f t="shared" si="48"/>
        <v>0</v>
      </c>
      <c r="GU29" s="46">
        <f t="shared" si="48"/>
        <v>0</v>
      </c>
      <c r="GV29" s="46">
        <f t="shared" si="48"/>
        <v>0</v>
      </c>
      <c r="GW29" s="46">
        <f t="shared" si="48"/>
        <v>0</v>
      </c>
      <c r="GX29" s="46">
        <f t="shared" si="48"/>
        <v>0</v>
      </c>
      <c r="GY29" s="46">
        <f t="shared" si="48"/>
        <v>0</v>
      </c>
      <c r="GZ29" s="46">
        <f t="shared" si="48"/>
        <v>0</v>
      </c>
      <c r="HA29" s="46">
        <f t="shared" si="48"/>
        <v>0</v>
      </c>
      <c r="HB29" s="46">
        <f t="shared" si="48"/>
        <v>0</v>
      </c>
      <c r="HC29" s="46">
        <f t="shared" si="48"/>
        <v>0</v>
      </c>
      <c r="HD29" s="46">
        <f t="shared" si="48"/>
        <v>0</v>
      </c>
      <c r="HE29" s="46">
        <f t="shared" ref="HE29:HL29" si="49">IF(HE$10="",0,IF(HE$1=1,SUMIFS(21:21,$1:$1,"&gt;="&amp;1,$1:$1,"&lt;="&amp;INT($N29/30))+($N29/30-INT($N29/30))*SUMIFS(21:21,$1:$1,INT($N29/30)+1),0)+($N29/30-INT($N29/30))*SUMIFS(21:21,$1:$1,HE$1+INT($N29/30)+1)+(INT($N29/30)+1-$N29/30)*SUMIFS(21:21,$1:$1,HE$1+INT($N29/30)))</f>
        <v>0</v>
      </c>
      <c r="HF29" s="46">
        <f t="shared" si="49"/>
        <v>0</v>
      </c>
      <c r="HG29" s="46">
        <f t="shared" si="49"/>
        <v>0</v>
      </c>
      <c r="HH29" s="46">
        <f t="shared" si="49"/>
        <v>0</v>
      </c>
      <c r="HI29" s="46">
        <f t="shared" si="49"/>
        <v>0</v>
      </c>
      <c r="HJ29" s="46">
        <f t="shared" si="49"/>
        <v>0</v>
      </c>
      <c r="HK29" s="46">
        <f t="shared" si="49"/>
        <v>0</v>
      </c>
      <c r="HL29" s="46">
        <f t="shared" si="49"/>
        <v>0</v>
      </c>
      <c r="HM29" s="4"/>
      <c r="HN29" s="4"/>
    </row>
    <row r="30" spans="1:222" s="1" customFormat="1" ht="10.199999999999999" x14ac:dyDescent="0.2">
      <c r="A30" s="4"/>
      <c r="B30" s="4"/>
      <c r="C30" s="4"/>
      <c r="D30" s="4"/>
      <c r="E30" s="42" t="str">
        <f>E25</f>
        <v>оборачиваемость затрат</v>
      </c>
      <c r="F30" s="4"/>
      <c r="G30" s="4"/>
      <c r="H30" s="42" t="str">
        <f>списки!$K17</f>
        <v>Тестирование и отладка</v>
      </c>
      <c r="I30" s="4"/>
      <c r="J30" s="4"/>
      <c r="K30" s="31" t="str">
        <f>IF($E30="","",INDEX(kpi!$H:$H,SUMIFS(kpi!$B:$B,kpi!$E:$E,$E30)))</f>
        <v>дни</v>
      </c>
      <c r="L30" s="4"/>
      <c r="M30" s="43" t="s">
        <v>6</v>
      </c>
      <c r="N30" s="71"/>
      <c r="O30" s="44"/>
      <c r="P30" s="4"/>
      <c r="Q30" s="4"/>
      <c r="R30" s="69">
        <f t="shared" si="21"/>
        <v>0</v>
      </c>
      <c r="S30" s="4"/>
      <c r="T30" s="4"/>
      <c r="U30" s="46">
        <f t="shared" ref="U30:AZ30" si="50">IF(U$10="",0,IF(U$1=1,SUMIFS(22:22,$1:$1,"&gt;="&amp;1,$1:$1,"&lt;="&amp;INT($N30/30))+($N30/30-INT($N30/30))*SUMIFS(22:22,$1:$1,INT($N30/30)+1),0)+($N30/30-INT($N30/30))*SUMIFS(22:22,$1:$1,U$1+INT($N30/30)+1)+(INT($N30/30)+1-$N30/30)*SUMIFS(22:22,$1:$1,U$1+INT($N30/30)))</f>
        <v>0</v>
      </c>
      <c r="V30" s="46">
        <f t="shared" si="50"/>
        <v>0</v>
      </c>
      <c r="W30" s="46">
        <f t="shared" si="50"/>
        <v>0</v>
      </c>
      <c r="X30" s="46">
        <f t="shared" si="50"/>
        <v>0</v>
      </c>
      <c r="Y30" s="46">
        <f t="shared" si="50"/>
        <v>0</v>
      </c>
      <c r="Z30" s="46">
        <f t="shared" si="50"/>
        <v>0</v>
      </c>
      <c r="AA30" s="46">
        <f t="shared" si="50"/>
        <v>0</v>
      </c>
      <c r="AB30" s="46">
        <f t="shared" si="50"/>
        <v>0</v>
      </c>
      <c r="AC30" s="46">
        <f t="shared" si="50"/>
        <v>0</v>
      </c>
      <c r="AD30" s="46">
        <f t="shared" si="50"/>
        <v>0</v>
      </c>
      <c r="AE30" s="46">
        <f t="shared" si="50"/>
        <v>0</v>
      </c>
      <c r="AF30" s="46">
        <f t="shared" si="50"/>
        <v>0</v>
      </c>
      <c r="AG30" s="46">
        <f t="shared" si="50"/>
        <v>0</v>
      </c>
      <c r="AH30" s="46">
        <f t="shared" si="50"/>
        <v>0</v>
      </c>
      <c r="AI30" s="46">
        <f t="shared" si="50"/>
        <v>0</v>
      </c>
      <c r="AJ30" s="46">
        <f t="shared" si="50"/>
        <v>0</v>
      </c>
      <c r="AK30" s="46">
        <f t="shared" si="50"/>
        <v>0</v>
      </c>
      <c r="AL30" s="46">
        <f t="shared" si="50"/>
        <v>0</v>
      </c>
      <c r="AM30" s="46">
        <f t="shared" si="50"/>
        <v>0</v>
      </c>
      <c r="AN30" s="46">
        <f t="shared" si="50"/>
        <v>0</v>
      </c>
      <c r="AO30" s="46">
        <f t="shared" si="50"/>
        <v>0</v>
      </c>
      <c r="AP30" s="46">
        <f t="shared" si="50"/>
        <v>0</v>
      </c>
      <c r="AQ30" s="46">
        <f t="shared" si="50"/>
        <v>0</v>
      </c>
      <c r="AR30" s="46">
        <f t="shared" si="50"/>
        <v>0</v>
      </c>
      <c r="AS30" s="46">
        <f t="shared" si="50"/>
        <v>0</v>
      </c>
      <c r="AT30" s="46">
        <f t="shared" si="50"/>
        <v>0</v>
      </c>
      <c r="AU30" s="46">
        <f t="shared" si="50"/>
        <v>0</v>
      </c>
      <c r="AV30" s="46">
        <f t="shared" si="50"/>
        <v>0</v>
      </c>
      <c r="AW30" s="46">
        <f t="shared" si="50"/>
        <v>0</v>
      </c>
      <c r="AX30" s="46">
        <f t="shared" si="50"/>
        <v>0</v>
      </c>
      <c r="AY30" s="46">
        <f t="shared" si="50"/>
        <v>0</v>
      </c>
      <c r="AZ30" s="46">
        <f t="shared" si="50"/>
        <v>0</v>
      </c>
      <c r="BA30" s="46">
        <f t="shared" ref="BA30:CF30" si="51">IF(BA$10="",0,IF(BA$1=1,SUMIFS(22:22,$1:$1,"&gt;="&amp;1,$1:$1,"&lt;="&amp;INT($N30/30))+($N30/30-INT($N30/30))*SUMIFS(22:22,$1:$1,INT($N30/30)+1),0)+($N30/30-INT($N30/30))*SUMIFS(22:22,$1:$1,BA$1+INT($N30/30)+1)+(INT($N30/30)+1-$N30/30)*SUMIFS(22:22,$1:$1,BA$1+INT($N30/30)))</f>
        <v>0</v>
      </c>
      <c r="BB30" s="46">
        <f t="shared" si="51"/>
        <v>0</v>
      </c>
      <c r="BC30" s="46">
        <f t="shared" si="51"/>
        <v>0</v>
      </c>
      <c r="BD30" s="46">
        <f t="shared" si="51"/>
        <v>0</v>
      </c>
      <c r="BE30" s="46">
        <f t="shared" si="51"/>
        <v>0</v>
      </c>
      <c r="BF30" s="46">
        <f t="shared" si="51"/>
        <v>0</v>
      </c>
      <c r="BG30" s="46">
        <f t="shared" si="51"/>
        <v>0</v>
      </c>
      <c r="BH30" s="46">
        <f t="shared" si="51"/>
        <v>0</v>
      </c>
      <c r="BI30" s="46">
        <f t="shared" si="51"/>
        <v>0</v>
      </c>
      <c r="BJ30" s="46">
        <f t="shared" si="51"/>
        <v>0</v>
      </c>
      <c r="BK30" s="46">
        <f t="shared" si="51"/>
        <v>0</v>
      </c>
      <c r="BL30" s="46">
        <f t="shared" si="51"/>
        <v>0</v>
      </c>
      <c r="BM30" s="46">
        <f t="shared" si="51"/>
        <v>0</v>
      </c>
      <c r="BN30" s="46">
        <f t="shared" si="51"/>
        <v>0</v>
      </c>
      <c r="BO30" s="46">
        <f t="shared" si="51"/>
        <v>0</v>
      </c>
      <c r="BP30" s="46">
        <f t="shared" si="51"/>
        <v>0</v>
      </c>
      <c r="BQ30" s="46">
        <f t="shared" si="51"/>
        <v>0</v>
      </c>
      <c r="BR30" s="46">
        <f t="shared" si="51"/>
        <v>0</v>
      </c>
      <c r="BS30" s="46">
        <f t="shared" si="51"/>
        <v>0</v>
      </c>
      <c r="BT30" s="46">
        <f t="shared" si="51"/>
        <v>0</v>
      </c>
      <c r="BU30" s="46">
        <f t="shared" si="51"/>
        <v>0</v>
      </c>
      <c r="BV30" s="46">
        <f t="shared" si="51"/>
        <v>0</v>
      </c>
      <c r="BW30" s="46">
        <f t="shared" si="51"/>
        <v>0</v>
      </c>
      <c r="BX30" s="46">
        <f t="shared" si="51"/>
        <v>0</v>
      </c>
      <c r="BY30" s="46">
        <f t="shared" si="51"/>
        <v>0</v>
      </c>
      <c r="BZ30" s="46">
        <f t="shared" si="51"/>
        <v>0</v>
      </c>
      <c r="CA30" s="46">
        <f t="shared" si="51"/>
        <v>0</v>
      </c>
      <c r="CB30" s="46">
        <f t="shared" si="51"/>
        <v>0</v>
      </c>
      <c r="CC30" s="46">
        <f t="shared" si="51"/>
        <v>0</v>
      </c>
      <c r="CD30" s="46">
        <f t="shared" si="51"/>
        <v>0</v>
      </c>
      <c r="CE30" s="46">
        <f t="shared" si="51"/>
        <v>0</v>
      </c>
      <c r="CF30" s="46">
        <f t="shared" si="51"/>
        <v>0</v>
      </c>
      <c r="CG30" s="46">
        <f t="shared" ref="CG30:DL30" si="52">IF(CG$10="",0,IF(CG$1=1,SUMIFS(22:22,$1:$1,"&gt;="&amp;1,$1:$1,"&lt;="&amp;INT($N30/30))+($N30/30-INT($N30/30))*SUMIFS(22:22,$1:$1,INT($N30/30)+1),0)+($N30/30-INT($N30/30))*SUMIFS(22:22,$1:$1,CG$1+INT($N30/30)+1)+(INT($N30/30)+1-$N30/30)*SUMIFS(22:22,$1:$1,CG$1+INT($N30/30)))</f>
        <v>0</v>
      </c>
      <c r="CH30" s="46">
        <f t="shared" si="52"/>
        <v>0</v>
      </c>
      <c r="CI30" s="46">
        <f t="shared" si="52"/>
        <v>0</v>
      </c>
      <c r="CJ30" s="46">
        <f t="shared" si="52"/>
        <v>0</v>
      </c>
      <c r="CK30" s="46">
        <f t="shared" si="52"/>
        <v>0</v>
      </c>
      <c r="CL30" s="46">
        <f t="shared" si="52"/>
        <v>0</v>
      </c>
      <c r="CM30" s="46">
        <f t="shared" si="52"/>
        <v>0</v>
      </c>
      <c r="CN30" s="46">
        <f t="shared" si="52"/>
        <v>0</v>
      </c>
      <c r="CO30" s="46">
        <f t="shared" si="52"/>
        <v>0</v>
      </c>
      <c r="CP30" s="46">
        <f t="shared" si="52"/>
        <v>0</v>
      </c>
      <c r="CQ30" s="46">
        <f t="shared" si="52"/>
        <v>0</v>
      </c>
      <c r="CR30" s="46">
        <f t="shared" si="52"/>
        <v>0</v>
      </c>
      <c r="CS30" s="46">
        <f t="shared" si="52"/>
        <v>0</v>
      </c>
      <c r="CT30" s="46">
        <f t="shared" si="52"/>
        <v>0</v>
      </c>
      <c r="CU30" s="46">
        <f t="shared" si="52"/>
        <v>0</v>
      </c>
      <c r="CV30" s="46">
        <f t="shared" si="52"/>
        <v>0</v>
      </c>
      <c r="CW30" s="46">
        <f t="shared" si="52"/>
        <v>0</v>
      </c>
      <c r="CX30" s="46">
        <f t="shared" si="52"/>
        <v>0</v>
      </c>
      <c r="CY30" s="46">
        <f t="shared" si="52"/>
        <v>0</v>
      </c>
      <c r="CZ30" s="46">
        <f t="shared" si="52"/>
        <v>0</v>
      </c>
      <c r="DA30" s="46">
        <f t="shared" si="52"/>
        <v>0</v>
      </c>
      <c r="DB30" s="46">
        <f t="shared" si="52"/>
        <v>0</v>
      </c>
      <c r="DC30" s="46">
        <f t="shared" si="52"/>
        <v>0</v>
      </c>
      <c r="DD30" s="46">
        <f t="shared" si="52"/>
        <v>0</v>
      </c>
      <c r="DE30" s="46">
        <f t="shared" si="52"/>
        <v>0</v>
      </c>
      <c r="DF30" s="46">
        <f t="shared" si="52"/>
        <v>0</v>
      </c>
      <c r="DG30" s="46">
        <f t="shared" si="52"/>
        <v>0</v>
      </c>
      <c r="DH30" s="46">
        <f t="shared" si="52"/>
        <v>0</v>
      </c>
      <c r="DI30" s="46">
        <f t="shared" si="52"/>
        <v>0</v>
      </c>
      <c r="DJ30" s="46">
        <f t="shared" si="52"/>
        <v>0</v>
      </c>
      <c r="DK30" s="46">
        <f t="shared" si="52"/>
        <v>0</v>
      </c>
      <c r="DL30" s="46">
        <f t="shared" si="52"/>
        <v>0</v>
      </c>
      <c r="DM30" s="46">
        <f t="shared" ref="DM30:ER30" si="53">IF(DM$10="",0,IF(DM$1=1,SUMIFS(22:22,$1:$1,"&gt;="&amp;1,$1:$1,"&lt;="&amp;INT($N30/30))+($N30/30-INT($N30/30))*SUMIFS(22:22,$1:$1,INT($N30/30)+1),0)+($N30/30-INT($N30/30))*SUMIFS(22:22,$1:$1,DM$1+INT($N30/30)+1)+(INT($N30/30)+1-$N30/30)*SUMIFS(22:22,$1:$1,DM$1+INT($N30/30)))</f>
        <v>0</v>
      </c>
      <c r="DN30" s="46">
        <f t="shared" si="53"/>
        <v>0</v>
      </c>
      <c r="DO30" s="46">
        <f t="shared" si="53"/>
        <v>0</v>
      </c>
      <c r="DP30" s="46">
        <f t="shared" si="53"/>
        <v>0</v>
      </c>
      <c r="DQ30" s="46">
        <f t="shared" si="53"/>
        <v>0</v>
      </c>
      <c r="DR30" s="46">
        <f t="shared" si="53"/>
        <v>0</v>
      </c>
      <c r="DS30" s="46">
        <f t="shared" si="53"/>
        <v>0</v>
      </c>
      <c r="DT30" s="46">
        <f t="shared" si="53"/>
        <v>0</v>
      </c>
      <c r="DU30" s="46">
        <f t="shared" si="53"/>
        <v>0</v>
      </c>
      <c r="DV30" s="46">
        <f t="shared" si="53"/>
        <v>0</v>
      </c>
      <c r="DW30" s="46">
        <f t="shared" si="53"/>
        <v>0</v>
      </c>
      <c r="DX30" s="46">
        <f t="shared" si="53"/>
        <v>0</v>
      </c>
      <c r="DY30" s="46">
        <f t="shared" si="53"/>
        <v>0</v>
      </c>
      <c r="DZ30" s="46">
        <f t="shared" si="53"/>
        <v>0</v>
      </c>
      <c r="EA30" s="46">
        <f t="shared" si="53"/>
        <v>0</v>
      </c>
      <c r="EB30" s="46">
        <f t="shared" si="53"/>
        <v>0</v>
      </c>
      <c r="EC30" s="46">
        <f t="shared" si="53"/>
        <v>0</v>
      </c>
      <c r="ED30" s="46">
        <f t="shared" si="53"/>
        <v>0</v>
      </c>
      <c r="EE30" s="46">
        <f t="shared" si="53"/>
        <v>0</v>
      </c>
      <c r="EF30" s="46">
        <f t="shared" si="53"/>
        <v>0</v>
      </c>
      <c r="EG30" s="46">
        <f t="shared" si="53"/>
        <v>0</v>
      </c>
      <c r="EH30" s="46">
        <f t="shared" si="53"/>
        <v>0</v>
      </c>
      <c r="EI30" s="46">
        <f t="shared" si="53"/>
        <v>0</v>
      </c>
      <c r="EJ30" s="46">
        <f t="shared" si="53"/>
        <v>0</v>
      </c>
      <c r="EK30" s="46">
        <f t="shared" si="53"/>
        <v>0</v>
      </c>
      <c r="EL30" s="46">
        <f t="shared" si="53"/>
        <v>0</v>
      </c>
      <c r="EM30" s="46">
        <f t="shared" si="53"/>
        <v>0</v>
      </c>
      <c r="EN30" s="46">
        <f t="shared" si="53"/>
        <v>0</v>
      </c>
      <c r="EO30" s="46">
        <f t="shared" si="53"/>
        <v>0</v>
      </c>
      <c r="EP30" s="46">
        <f t="shared" si="53"/>
        <v>0</v>
      </c>
      <c r="EQ30" s="46">
        <f t="shared" si="53"/>
        <v>0</v>
      </c>
      <c r="ER30" s="46">
        <f t="shared" si="53"/>
        <v>0</v>
      </c>
      <c r="ES30" s="46">
        <f t="shared" ref="ES30:FX30" si="54">IF(ES$10="",0,IF(ES$1=1,SUMIFS(22:22,$1:$1,"&gt;="&amp;1,$1:$1,"&lt;="&amp;INT($N30/30))+($N30/30-INT($N30/30))*SUMIFS(22:22,$1:$1,INT($N30/30)+1),0)+($N30/30-INT($N30/30))*SUMIFS(22:22,$1:$1,ES$1+INT($N30/30)+1)+(INT($N30/30)+1-$N30/30)*SUMIFS(22:22,$1:$1,ES$1+INT($N30/30)))</f>
        <v>0</v>
      </c>
      <c r="ET30" s="46">
        <f t="shared" si="54"/>
        <v>0</v>
      </c>
      <c r="EU30" s="46">
        <f t="shared" si="54"/>
        <v>0</v>
      </c>
      <c r="EV30" s="46">
        <f t="shared" si="54"/>
        <v>0</v>
      </c>
      <c r="EW30" s="46">
        <f t="shared" si="54"/>
        <v>0</v>
      </c>
      <c r="EX30" s="46">
        <f t="shared" si="54"/>
        <v>0</v>
      </c>
      <c r="EY30" s="46">
        <f t="shared" si="54"/>
        <v>0</v>
      </c>
      <c r="EZ30" s="46">
        <f t="shared" si="54"/>
        <v>0</v>
      </c>
      <c r="FA30" s="46">
        <f t="shared" si="54"/>
        <v>0</v>
      </c>
      <c r="FB30" s="46">
        <f t="shared" si="54"/>
        <v>0</v>
      </c>
      <c r="FC30" s="46">
        <f t="shared" si="54"/>
        <v>0</v>
      </c>
      <c r="FD30" s="46">
        <f t="shared" si="54"/>
        <v>0</v>
      </c>
      <c r="FE30" s="46">
        <f t="shared" si="54"/>
        <v>0</v>
      </c>
      <c r="FF30" s="46">
        <f t="shared" si="54"/>
        <v>0</v>
      </c>
      <c r="FG30" s="46">
        <f t="shared" si="54"/>
        <v>0</v>
      </c>
      <c r="FH30" s="46">
        <f t="shared" si="54"/>
        <v>0</v>
      </c>
      <c r="FI30" s="46">
        <f t="shared" si="54"/>
        <v>0</v>
      </c>
      <c r="FJ30" s="46">
        <f t="shared" si="54"/>
        <v>0</v>
      </c>
      <c r="FK30" s="46">
        <f t="shared" si="54"/>
        <v>0</v>
      </c>
      <c r="FL30" s="46">
        <f t="shared" si="54"/>
        <v>0</v>
      </c>
      <c r="FM30" s="46">
        <f t="shared" si="54"/>
        <v>0</v>
      </c>
      <c r="FN30" s="46">
        <f t="shared" si="54"/>
        <v>0</v>
      </c>
      <c r="FO30" s="46">
        <f t="shared" si="54"/>
        <v>0</v>
      </c>
      <c r="FP30" s="46">
        <f t="shared" si="54"/>
        <v>0</v>
      </c>
      <c r="FQ30" s="46">
        <f t="shared" si="54"/>
        <v>0</v>
      </c>
      <c r="FR30" s="46">
        <f t="shared" si="54"/>
        <v>0</v>
      </c>
      <c r="FS30" s="46">
        <f t="shared" si="54"/>
        <v>0</v>
      </c>
      <c r="FT30" s="46">
        <f t="shared" si="54"/>
        <v>0</v>
      </c>
      <c r="FU30" s="46">
        <f t="shared" si="54"/>
        <v>0</v>
      </c>
      <c r="FV30" s="46">
        <f t="shared" si="54"/>
        <v>0</v>
      </c>
      <c r="FW30" s="46">
        <f t="shared" si="54"/>
        <v>0</v>
      </c>
      <c r="FX30" s="46">
        <f t="shared" si="54"/>
        <v>0</v>
      </c>
      <c r="FY30" s="46">
        <f t="shared" ref="FY30:HD30" si="55">IF(FY$10="",0,IF(FY$1=1,SUMIFS(22:22,$1:$1,"&gt;="&amp;1,$1:$1,"&lt;="&amp;INT($N30/30))+($N30/30-INT($N30/30))*SUMIFS(22:22,$1:$1,INT($N30/30)+1),0)+($N30/30-INT($N30/30))*SUMIFS(22:22,$1:$1,FY$1+INT($N30/30)+1)+(INT($N30/30)+1-$N30/30)*SUMIFS(22:22,$1:$1,FY$1+INT($N30/30)))</f>
        <v>0</v>
      </c>
      <c r="FZ30" s="46">
        <f t="shared" si="55"/>
        <v>0</v>
      </c>
      <c r="GA30" s="46">
        <f t="shared" si="55"/>
        <v>0</v>
      </c>
      <c r="GB30" s="46">
        <f t="shared" si="55"/>
        <v>0</v>
      </c>
      <c r="GC30" s="46">
        <f t="shared" si="55"/>
        <v>0</v>
      </c>
      <c r="GD30" s="46">
        <f t="shared" si="55"/>
        <v>0</v>
      </c>
      <c r="GE30" s="46">
        <f t="shared" si="55"/>
        <v>0</v>
      </c>
      <c r="GF30" s="46">
        <f t="shared" si="55"/>
        <v>0</v>
      </c>
      <c r="GG30" s="46">
        <f t="shared" si="55"/>
        <v>0</v>
      </c>
      <c r="GH30" s="46">
        <f t="shared" si="55"/>
        <v>0</v>
      </c>
      <c r="GI30" s="46">
        <f t="shared" si="55"/>
        <v>0</v>
      </c>
      <c r="GJ30" s="46">
        <f t="shared" si="55"/>
        <v>0</v>
      </c>
      <c r="GK30" s="46">
        <f t="shared" si="55"/>
        <v>0</v>
      </c>
      <c r="GL30" s="46">
        <f t="shared" si="55"/>
        <v>0</v>
      </c>
      <c r="GM30" s="46">
        <f t="shared" si="55"/>
        <v>0</v>
      </c>
      <c r="GN30" s="46">
        <f t="shared" si="55"/>
        <v>0</v>
      </c>
      <c r="GO30" s="46">
        <f t="shared" si="55"/>
        <v>0</v>
      </c>
      <c r="GP30" s="46">
        <f t="shared" si="55"/>
        <v>0</v>
      </c>
      <c r="GQ30" s="46">
        <f t="shared" si="55"/>
        <v>0</v>
      </c>
      <c r="GR30" s="46">
        <f t="shared" si="55"/>
        <v>0</v>
      </c>
      <c r="GS30" s="46">
        <f t="shared" si="55"/>
        <v>0</v>
      </c>
      <c r="GT30" s="46">
        <f t="shared" si="55"/>
        <v>0</v>
      </c>
      <c r="GU30" s="46">
        <f t="shared" si="55"/>
        <v>0</v>
      </c>
      <c r="GV30" s="46">
        <f t="shared" si="55"/>
        <v>0</v>
      </c>
      <c r="GW30" s="46">
        <f t="shared" si="55"/>
        <v>0</v>
      </c>
      <c r="GX30" s="46">
        <f t="shared" si="55"/>
        <v>0</v>
      </c>
      <c r="GY30" s="46">
        <f t="shared" si="55"/>
        <v>0</v>
      </c>
      <c r="GZ30" s="46">
        <f t="shared" si="55"/>
        <v>0</v>
      </c>
      <c r="HA30" s="46">
        <f t="shared" si="55"/>
        <v>0</v>
      </c>
      <c r="HB30" s="46">
        <f t="shared" si="55"/>
        <v>0</v>
      </c>
      <c r="HC30" s="46">
        <f t="shared" si="55"/>
        <v>0</v>
      </c>
      <c r="HD30" s="46">
        <f t="shared" si="55"/>
        <v>0</v>
      </c>
      <c r="HE30" s="46">
        <f t="shared" ref="HE30:HL30" si="56">IF(HE$10="",0,IF(HE$1=1,SUMIFS(22:22,$1:$1,"&gt;="&amp;1,$1:$1,"&lt;="&amp;INT($N30/30))+($N30/30-INT($N30/30))*SUMIFS(22:22,$1:$1,INT($N30/30)+1),0)+($N30/30-INT($N30/30))*SUMIFS(22:22,$1:$1,HE$1+INT($N30/30)+1)+(INT($N30/30)+1-$N30/30)*SUMIFS(22:22,$1:$1,HE$1+INT($N30/30)))</f>
        <v>0</v>
      </c>
      <c r="HF30" s="46">
        <f t="shared" si="56"/>
        <v>0</v>
      </c>
      <c r="HG30" s="46">
        <f t="shared" si="56"/>
        <v>0</v>
      </c>
      <c r="HH30" s="46">
        <f t="shared" si="56"/>
        <v>0</v>
      </c>
      <c r="HI30" s="46">
        <f t="shared" si="56"/>
        <v>0</v>
      </c>
      <c r="HJ30" s="46">
        <f t="shared" si="56"/>
        <v>0</v>
      </c>
      <c r="HK30" s="46">
        <f t="shared" si="56"/>
        <v>0</v>
      </c>
      <c r="HL30" s="46">
        <f t="shared" si="56"/>
        <v>0</v>
      </c>
      <c r="HM30" s="4"/>
      <c r="HN30" s="4"/>
    </row>
    <row r="31" spans="1:222" s="1" customFormat="1" ht="10.199999999999999" x14ac:dyDescent="0.2">
      <c r="A31" s="4"/>
      <c r="B31" s="4"/>
      <c r="C31" s="4"/>
      <c r="D31" s="4"/>
      <c r="E31" s="42" t="str">
        <f>E25</f>
        <v>оборачиваемость затрат</v>
      </c>
      <c r="F31" s="4"/>
      <c r="G31" s="4"/>
      <c r="H31" s="42" t="str">
        <f>списки!$K18</f>
        <v>прочее</v>
      </c>
      <c r="I31" s="4"/>
      <c r="J31" s="4"/>
      <c r="K31" s="31" t="str">
        <f>IF($E31="","",INDEX(kpi!$H:$H,SUMIFS(kpi!$B:$B,kpi!$E:$E,$E31)))</f>
        <v>дни</v>
      </c>
      <c r="L31" s="4"/>
      <c r="M31" s="43" t="s">
        <v>6</v>
      </c>
      <c r="N31" s="71"/>
      <c r="O31" s="44"/>
      <c r="P31" s="4"/>
      <c r="Q31" s="4"/>
      <c r="R31" s="69">
        <f t="shared" si="21"/>
        <v>0</v>
      </c>
      <c r="S31" s="4"/>
      <c r="T31" s="4"/>
      <c r="U31" s="46">
        <f t="shared" ref="U31:AZ31" si="57">IF(U$10="",0,IF(U$1=1,SUMIFS(23:23,$1:$1,"&gt;="&amp;1,$1:$1,"&lt;="&amp;INT($N31/30))+($N31/30-INT($N31/30))*SUMIFS(23:23,$1:$1,INT($N31/30)+1),0)+($N31/30-INT($N31/30))*SUMIFS(23:23,$1:$1,U$1+INT($N31/30)+1)+(INT($N31/30)+1-$N31/30)*SUMIFS(23:23,$1:$1,U$1+INT($N31/30)))</f>
        <v>0</v>
      </c>
      <c r="V31" s="46">
        <f t="shared" si="57"/>
        <v>0</v>
      </c>
      <c r="W31" s="46">
        <f t="shared" si="57"/>
        <v>0</v>
      </c>
      <c r="X31" s="46">
        <f t="shared" si="57"/>
        <v>0</v>
      </c>
      <c r="Y31" s="46">
        <f t="shared" si="57"/>
        <v>0</v>
      </c>
      <c r="Z31" s="46">
        <f t="shared" si="57"/>
        <v>0</v>
      </c>
      <c r="AA31" s="46">
        <f t="shared" si="57"/>
        <v>0</v>
      </c>
      <c r="AB31" s="46">
        <f t="shared" si="57"/>
        <v>0</v>
      </c>
      <c r="AC31" s="46">
        <f t="shared" si="57"/>
        <v>0</v>
      </c>
      <c r="AD31" s="46">
        <f t="shared" si="57"/>
        <v>0</v>
      </c>
      <c r="AE31" s="46">
        <f t="shared" si="57"/>
        <v>0</v>
      </c>
      <c r="AF31" s="46">
        <f t="shared" si="57"/>
        <v>0</v>
      </c>
      <c r="AG31" s="46">
        <f t="shared" si="57"/>
        <v>0</v>
      </c>
      <c r="AH31" s="46">
        <f t="shared" si="57"/>
        <v>0</v>
      </c>
      <c r="AI31" s="46">
        <f t="shared" si="57"/>
        <v>0</v>
      </c>
      <c r="AJ31" s="46">
        <f t="shared" si="57"/>
        <v>0</v>
      </c>
      <c r="AK31" s="46">
        <f t="shared" si="57"/>
        <v>0</v>
      </c>
      <c r="AL31" s="46">
        <f t="shared" si="57"/>
        <v>0</v>
      </c>
      <c r="AM31" s="46">
        <f t="shared" si="57"/>
        <v>0</v>
      </c>
      <c r="AN31" s="46">
        <f t="shared" si="57"/>
        <v>0</v>
      </c>
      <c r="AO31" s="46">
        <f t="shared" si="57"/>
        <v>0</v>
      </c>
      <c r="AP31" s="46">
        <f t="shared" si="57"/>
        <v>0</v>
      </c>
      <c r="AQ31" s="46">
        <f t="shared" si="57"/>
        <v>0</v>
      </c>
      <c r="AR31" s="46">
        <f t="shared" si="57"/>
        <v>0</v>
      </c>
      <c r="AS31" s="46">
        <f t="shared" si="57"/>
        <v>0</v>
      </c>
      <c r="AT31" s="46">
        <f t="shared" si="57"/>
        <v>0</v>
      </c>
      <c r="AU31" s="46">
        <f t="shared" si="57"/>
        <v>0</v>
      </c>
      <c r="AV31" s="46">
        <f t="shared" si="57"/>
        <v>0</v>
      </c>
      <c r="AW31" s="46">
        <f t="shared" si="57"/>
        <v>0</v>
      </c>
      <c r="AX31" s="46">
        <f t="shared" si="57"/>
        <v>0</v>
      </c>
      <c r="AY31" s="46">
        <f t="shared" si="57"/>
        <v>0</v>
      </c>
      <c r="AZ31" s="46">
        <f t="shared" si="57"/>
        <v>0</v>
      </c>
      <c r="BA31" s="46">
        <f t="shared" ref="BA31:CF31" si="58">IF(BA$10="",0,IF(BA$1=1,SUMIFS(23:23,$1:$1,"&gt;="&amp;1,$1:$1,"&lt;="&amp;INT($N31/30))+($N31/30-INT($N31/30))*SUMIFS(23:23,$1:$1,INT($N31/30)+1),0)+($N31/30-INT($N31/30))*SUMIFS(23:23,$1:$1,BA$1+INT($N31/30)+1)+(INT($N31/30)+1-$N31/30)*SUMIFS(23:23,$1:$1,BA$1+INT($N31/30)))</f>
        <v>0</v>
      </c>
      <c r="BB31" s="46">
        <f t="shared" si="58"/>
        <v>0</v>
      </c>
      <c r="BC31" s="46">
        <f t="shared" si="58"/>
        <v>0</v>
      </c>
      <c r="BD31" s="46">
        <f t="shared" si="58"/>
        <v>0</v>
      </c>
      <c r="BE31" s="46">
        <f t="shared" si="58"/>
        <v>0</v>
      </c>
      <c r="BF31" s="46">
        <f t="shared" si="58"/>
        <v>0</v>
      </c>
      <c r="BG31" s="46">
        <f t="shared" si="58"/>
        <v>0</v>
      </c>
      <c r="BH31" s="46">
        <f t="shared" si="58"/>
        <v>0</v>
      </c>
      <c r="BI31" s="46">
        <f t="shared" si="58"/>
        <v>0</v>
      </c>
      <c r="BJ31" s="46">
        <f t="shared" si="58"/>
        <v>0</v>
      </c>
      <c r="BK31" s="46">
        <f t="shared" si="58"/>
        <v>0</v>
      </c>
      <c r="BL31" s="46">
        <f t="shared" si="58"/>
        <v>0</v>
      </c>
      <c r="BM31" s="46">
        <f t="shared" si="58"/>
        <v>0</v>
      </c>
      <c r="BN31" s="46">
        <f t="shared" si="58"/>
        <v>0</v>
      </c>
      <c r="BO31" s="46">
        <f t="shared" si="58"/>
        <v>0</v>
      </c>
      <c r="BP31" s="46">
        <f t="shared" si="58"/>
        <v>0</v>
      </c>
      <c r="BQ31" s="46">
        <f t="shared" si="58"/>
        <v>0</v>
      </c>
      <c r="BR31" s="46">
        <f t="shared" si="58"/>
        <v>0</v>
      </c>
      <c r="BS31" s="46">
        <f t="shared" si="58"/>
        <v>0</v>
      </c>
      <c r="BT31" s="46">
        <f t="shared" si="58"/>
        <v>0</v>
      </c>
      <c r="BU31" s="46">
        <f t="shared" si="58"/>
        <v>0</v>
      </c>
      <c r="BV31" s="46">
        <f t="shared" si="58"/>
        <v>0</v>
      </c>
      <c r="BW31" s="46">
        <f t="shared" si="58"/>
        <v>0</v>
      </c>
      <c r="BX31" s="46">
        <f t="shared" si="58"/>
        <v>0</v>
      </c>
      <c r="BY31" s="46">
        <f t="shared" si="58"/>
        <v>0</v>
      </c>
      <c r="BZ31" s="46">
        <f t="shared" si="58"/>
        <v>0</v>
      </c>
      <c r="CA31" s="46">
        <f t="shared" si="58"/>
        <v>0</v>
      </c>
      <c r="CB31" s="46">
        <f t="shared" si="58"/>
        <v>0</v>
      </c>
      <c r="CC31" s="46">
        <f t="shared" si="58"/>
        <v>0</v>
      </c>
      <c r="CD31" s="46">
        <f t="shared" si="58"/>
        <v>0</v>
      </c>
      <c r="CE31" s="46">
        <f t="shared" si="58"/>
        <v>0</v>
      </c>
      <c r="CF31" s="46">
        <f t="shared" si="58"/>
        <v>0</v>
      </c>
      <c r="CG31" s="46">
        <f t="shared" ref="CG31:DL31" si="59">IF(CG$10="",0,IF(CG$1=1,SUMIFS(23:23,$1:$1,"&gt;="&amp;1,$1:$1,"&lt;="&amp;INT($N31/30))+($N31/30-INT($N31/30))*SUMIFS(23:23,$1:$1,INT($N31/30)+1),0)+($N31/30-INT($N31/30))*SUMIFS(23:23,$1:$1,CG$1+INT($N31/30)+1)+(INT($N31/30)+1-$N31/30)*SUMIFS(23:23,$1:$1,CG$1+INT($N31/30)))</f>
        <v>0</v>
      </c>
      <c r="CH31" s="46">
        <f t="shared" si="59"/>
        <v>0</v>
      </c>
      <c r="CI31" s="46">
        <f t="shared" si="59"/>
        <v>0</v>
      </c>
      <c r="CJ31" s="46">
        <f t="shared" si="59"/>
        <v>0</v>
      </c>
      <c r="CK31" s="46">
        <f t="shared" si="59"/>
        <v>0</v>
      </c>
      <c r="CL31" s="46">
        <f t="shared" si="59"/>
        <v>0</v>
      </c>
      <c r="CM31" s="46">
        <f t="shared" si="59"/>
        <v>0</v>
      </c>
      <c r="CN31" s="46">
        <f t="shared" si="59"/>
        <v>0</v>
      </c>
      <c r="CO31" s="46">
        <f t="shared" si="59"/>
        <v>0</v>
      </c>
      <c r="CP31" s="46">
        <f t="shared" si="59"/>
        <v>0</v>
      </c>
      <c r="CQ31" s="46">
        <f t="shared" si="59"/>
        <v>0</v>
      </c>
      <c r="CR31" s="46">
        <f t="shared" si="59"/>
        <v>0</v>
      </c>
      <c r="CS31" s="46">
        <f t="shared" si="59"/>
        <v>0</v>
      </c>
      <c r="CT31" s="46">
        <f t="shared" si="59"/>
        <v>0</v>
      </c>
      <c r="CU31" s="46">
        <f t="shared" si="59"/>
        <v>0</v>
      </c>
      <c r="CV31" s="46">
        <f t="shared" si="59"/>
        <v>0</v>
      </c>
      <c r="CW31" s="46">
        <f t="shared" si="59"/>
        <v>0</v>
      </c>
      <c r="CX31" s="46">
        <f t="shared" si="59"/>
        <v>0</v>
      </c>
      <c r="CY31" s="46">
        <f t="shared" si="59"/>
        <v>0</v>
      </c>
      <c r="CZ31" s="46">
        <f t="shared" si="59"/>
        <v>0</v>
      </c>
      <c r="DA31" s="46">
        <f t="shared" si="59"/>
        <v>0</v>
      </c>
      <c r="DB31" s="46">
        <f t="shared" si="59"/>
        <v>0</v>
      </c>
      <c r="DC31" s="46">
        <f t="shared" si="59"/>
        <v>0</v>
      </c>
      <c r="DD31" s="46">
        <f t="shared" si="59"/>
        <v>0</v>
      </c>
      <c r="DE31" s="46">
        <f t="shared" si="59"/>
        <v>0</v>
      </c>
      <c r="DF31" s="46">
        <f t="shared" si="59"/>
        <v>0</v>
      </c>
      <c r="DG31" s="46">
        <f t="shared" si="59"/>
        <v>0</v>
      </c>
      <c r="DH31" s="46">
        <f t="shared" si="59"/>
        <v>0</v>
      </c>
      <c r="DI31" s="46">
        <f t="shared" si="59"/>
        <v>0</v>
      </c>
      <c r="DJ31" s="46">
        <f t="shared" si="59"/>
        <v>0</v>
      </c>
      <c r="DK31" s="46">
        <f t="shared" si="59"/>
        <v>0</v>
      </c>
      <c r="DL31" s="46">
        <f t="shared" si="59"/>
        <v>0</v>
      </c>
      <c r="DM31" s="46">
        <f t="shared" ref="DM31:ER31" si="60">IF(DM$10="",0,IF(DM$1=1,SUMIFS(23:23,$1:$1,"&gt;="&amp;1,$1:$1,"&lt;="&amp;INT($N31/30))+($N31/30-INT($N31/30))*SUMIFS(23:23,$1:$1,INT($N31/30)+1),0)+($N31/30-INT($N31/30))*SUMIFS(23:23,$1:$1,DM$1+INT($N31/30)+1)+(INT($N31/30)+1-$N31/30)*SUMIFS(23:23,$1:$1,DM$1+INT($N31/30)))</f>
        <v>0</v>
      </c>
      <c r="DN31" s="46">
        <f t="shared" si="60"/>
        <v>0</v>
      </c>
      <c r="DO31" s="46">
        <f t="shared" si="60"/>
        <v>0</v>
      </c>
      <c r="DP31" s="46">
        <f t="shared" si="60"/>
        <v>0</v>
      </c>
      <c r="DQ31" s="46">
        <f t="shared" si="60"/>
        <v>0</v>
      </c>
      <c r="DR31" s="46">
        <f t="shared" si="60"/>
        <v>0</v>
      </c>
      <c r="DS31" s="46">
        <f t="shared" si="60"/>
        <v>0</v>
      </c>
      <c r="DT31" s="46">
        <f t="shared" si="60"/>
        <v>0</v>
      </c>
      <c r="DU31" s="46">
        <f t="shared" si="60"/>
        <v>0</v>
      </c>
      <c r="DV31" s="46">
        <f t="shared" si="60"/>
        <v>0</v>
      </c>
      <c r="DW31" s="46">
        <f t="shared" si="60"/>
        <v>0</v>
      </c>
      <c r="DX31" s="46">
        <f t="shared" si="60"/>
        <v>0</v>
      </c>
      <c r="DY31" s="46">
        <f t="shared" si="60"/>
        <v>0</v>
      </c>
      <c r="DZ31" s="46">
        <f t="shared" si="60"/>
        <v>0</v>
      </c>
      <c r="EA31" s="46">
        <f t="shared" si="60"/>
        <v>0</v>
      </c>
      <c r="EB31" s="46">
        <f t="shared" si="60"/>
        <v>0</v>
      </c>
      <c r="EC31" s="46">
        <f t="shared" si="60"/>
        <v>0</v>
      </c>
      <c r="ED31" s="46">
        <f t="shared" si="60"/>
        <v>0</v>
      </c>
      <c r="EE31" s="46">
        <f t="shared" si="60"/>
        <v>0</v>
      </c>
      <c r="EF31" s="46">
        <f t="shared" si="60"/>
        <v>0</v>
      </c>
      <c r="EG31" s="46">
        <f t="shared" si="60"/>
        <v>0</v>
      </c>
      <c r="EH31" s="46">
        <f t="shared" si="60"/>
        <v>0</v>
      </c>
      <c r="EI31" s="46">
        <f t="shared" si="60"/>
        <v>0</v>
      </c>
      <c r="EJ31" s="46">
        <f t="shared" si="60"/>
        <v>0</v>
      </c>
      <c r="EK31" s="46">
        <f t="shared" si="60"/>
        <v>0</v>
      </c>
      <c r="EL31" s="46">
        <f t="shared" si="60"/>
        <v>0</v>
      </c>
      <c r="EM31" s="46">
        <f t="shared" si="60"/>
        <v>0</v>
      </c>
      <c r="EN31" s="46">
        <f t="shared" si="60"/>
        <v>0</v>
      </c>
      <c r="EO31" s="46">
        <f t="shared" si="60"/>
        <v>0</v>
      </c>
      <c r="EP31" s="46">
        <f t="shared" si="60"/>
        <v>0</v>
      </c>
      <c r="EQ31" s="46">
        <f t="shared" si="60"/>
        <v>0</v>
      </c>
      <c r="ER31" s="46">
        <f t="shared" si="60"/>
        <v>0</v>
      </c>
      <c r="ES31" s="46">
        <f t="shared" ref="ES31:FX31" si="61">IF(ES$10="",0,IF(ES$1=1,SUMIFS(23:23,$1:$1,"&gt;="&amp;1,$1:$1,"&lt;="&amp;INT($N31/30))+($N31/30-INT($N31/30))*SUMIFS(23:23,$1:$1,INT($N31/30)+1),0)+($N31/30-INT($N31/30))*SUMIFS(23:23,$1:$1,ES$1+INT($N31/30)+1)+(INT($N31/30)+1-$N31/30)*SUMIFS(23:23,$1:$1,ES$1+INT($N31/30)))</f>
        <v>0</v>
      </c>
      <c r="ET31" s="46">
        <f t="shared" si="61"/>
        <v>0</v>
      </c>
      <c r="EU31" s="46">
        <f t="shared" si="61"/>
        <v>0</v>
      </c>
      <c r="EV31" s="46">
        <f t="shared" si="61"/>
        <v>0</v>
      </c>
      <c r="EW31" s="46">
        <f t="shared" si="61"/>
        <v>0</v>
      </c>
      <c r="EX31" s="46">
        <f t="shared" si="61"/>
        <v>0</v>
      </c>
      <c r="EY31" s="46">
        <f t="shared" si="61"/>
        <v>0</v>
      </c>
      <c r="EZ31" s="46">
        <f t="shared" si="61"/>
        <v>0</v>
      </c>
      <c r="FA31" s="46">
        <f t="shared" si="61"/>
        <v>0</v>
      </c>
      <c r="FB31" s="46">
        <f t="shared" si="61"/>
        <v>0</v>
      </c>
      <c r="FC31" s="46">
        <f t="shared" si="61"/>
        <v>0</v>
      </c>
      <c r="FD31" s="46">
        <f t="shared" si="61"/>
        <v>0</v>
      </c>
      <c r="FE31" s="46">
        <f t="shared" si="61"/>
        <v>0</v>
      </c>
      <c r="FF31" s="46">
        <f t="shared" si="61"/>
        <v>0</v>
      </c>
      <c r="FG31" s="46">
        <f t="shared" si="61"/>
        <v>0</v>
      </c>
      <c r="FH31" s="46">
        <f t="shared" si="61"/>
        <v>0</v>
      </c>
      <c r="FI31" s="46">
        <f t="shared" si="61"/>
        <v>0</v>
      </c>
      <c r="FJ31" s="46">
        <f t="shared" si="61"/>
        <v>0</v>
      </c>
      <c r="FK31" s="46">
        <f t="shared" si="61"/>
        <v>0</v>
      </c>
      <c r="FL31" s="46">
        <f t="shared" si="61"/>
        <v>0</v>
      </c>
      <c r="FM31" s="46">
        <f t="shared" si="61"/>
        <v>0</v>
      </c>
      <c r="FN31" s="46">
        <f t="shared" si="61"/>
        <v>0</v>
      </c>
      <c r="FO31" s="46">
        <f t="shared" si="61"/>
        <v>0</v>
      </c>
      <c r="FP31" s="46">
        <f t="shared" si="61"/>
        <v>0</v>
      </c>
      <c r="FQ31" s="46">
        <f t="shared" si="61"/>
        <v>0</v>
      </c>
      <c r="FR31" s="46">
        <f t="shared" si="61"/>
        <v>0</v>
      </c>
      <c r="FS31" s="46">
        <f t="shared" si="61"/>
        <v>0</v>
      </c>
      <c r="FT31" s="46">
        <f t="shared" si="61"/>
        <v>0</v>
      </c>
      <c r="FU31" s="46">
        <f t="shared" si="61"/>
        <v>0</v>
      </c>
      <c r="FV31" s="46">
        <f t="shared" si="61"/>
        <v>0</v>
      </c>
      <c r="FW31" s="46">
        <f t="shared" si="61"/>
        <v>0</v>
      </c>
      <c r="FX31" s="46">
        <f t="shared" si="61"/>
        <v>0</v>
      </c>
      <c r="FY31" s="46">
        <f t="shared" ref="FY31:HD31" si="62">IF(FY$10="",0,IF(FY$1=1,SUMIFS(23:23,$1:$1,"&gt;="&amp;1,$1:$1,"&lt;="&amp;INT($N31/30))+($N31/30-INT($N31/30))*SUMIFS(23:23,$1:$1,INT($N31/30)+1),0)+($N31/30-INT($N31/30))*SUMIFS(23:23,$1:$1,FY$1+INT($N31/30)+1)+(INT($N31/30)+1-$N31/30)*SUMIFS(23:23,$1:$1,FY$1+INT($N31/30)))</f>
        <v>0</v>
      </c>
      <c r="FZ31" s="46">
        <f t="shared" si="62"/>
        <v>0</v>
      </c>
      <c r="GA31" s="46">
        <f t="shared" si="62"/>
        <v>0</v>
      </c>
      <c r="GB31" s="46">
        <f t="shared" si="62"/>
        <v>0</v>
      </c>
      <c r="GC31" s="46">
        <f t="shared" si="62"/>
        <v>0</v>
      </c>
      <c r="GD31" s="46">
        <f t="shared" si="62"/>
        <v>0</v>
      </c>
      <c r="GE31" s="46">
        <f t="shared" si="62"/>
        <v>0</v>
      </c>
      <c r="GF31" s="46">
        <f t="shared" si="62"/>
        <v>0</v>
      </c>
      <c r="GG31" s="46">
        <f t="shared" si="62"/>
        <v>0</v>
      </c>
      <c r="GH31" s="46">
        <f t="shared" si="62"/>
        <v>0</v>
      </c>
      <c r="GI31" s="46">
        <f t="shared" si="62"/>
        <v>0</v>
      </c>
      <c r="GJ31" s="46">
        <f t="shared" si="62"/>
        <v>0</v>
      </c>
      <c r="GK31" s="46">
        <f t="shared" si="62"/>
        <v>0</v>
      </c>
      <c r="GL31" s="46">
        <f t="shared" si="62"/>
        <v>0</v>
      </c>
      <c r="GM31" s="46">
        <f t="shared" si="62"/>
        <v>0</v>
      </c>
      <c r="GN31" s="46">
        <f t="shared" si="62"/>
        <v>0</v>
      </c>
      <c r="GO31" s="46">
        <f t="shared" si="62"/>
        <v>0</v>
      </c>
      <c r="GP31" s="46">
        <f t="shared" si="62"/>
        <v>0</v>
      </c>
      <c r="GQ31" s="46">
        <f t="shared" si="62"/>
        <v>0</v>
      </c>
      <c r="GR31" s="46">
        <f t="shared" si="62"/>
        <v>0</v>
      </c>
      <c r="GS31" s="46">
        <f t="shared" si="62"/>
        <v>0</v>
      </c>
      <c r="GT31" s="46">
        <f t="shared" si="62"/>
        <v>0</v>
      </c>
      <c r="GU31" s="46">
        <f t="shared" si="62"/>
        <v>0</v>
      </c>
      <c r="GV31" s="46">
        <f t="shared" si="62"/>
        <v>0</v>
      </c>
      <c r="GW31" s="46">
        <f t="shared" si="62"/>
        <v>0</v>
      </c>
      <c r="GX31" s="46">
        <f t="shared" si="62"/>
        <v>0</v>
      </c>
      <c r="GY31" s="46">
        <f t="shared" si="62"/>
        <v>0</v>
      </c>
      <c r="GZ31" s="46">
        <f t="shared" si="62"/>
        <v>0</v>
      </c>
      <c r="HA31" s="46">
        <f t="shared" si="62"/>
        <v>0</v>
      </c>
      <c r="HB31" s="46">
        <f t="shared" si="62"/>
        <v>0</v>
      </c>
      <c r="HC31" s="46">
        <f t="shared" si="62"/>
        <v>0</v>
      </c>
      <c r="HD31" s="46">
        <f t="shared" si="62"/>
        <v>0</v>
      </c>
      <c r="HE31" s="46">
        <f t="shared" ref="HE31:HL31" si="63">IF(HE$10="",0,IF(HE$1=1,SUMIFS(23:23,$1:$1,"&gt;="&amp;1,$1:$1,"&lt;="&amp;INT($N31/30))+($N31/30-INT($N31/30))*SUMIFS(23:23,$1:$1,INT($N31/30)+1),0)+($N31/30-INT($N31/30))*SUMIFS(23:23,$1:$1,HE$1+INT($N31/30)+1)+(INT($N31/30)+1-$N31/30)*SUMIFS(23:23,$1:$1,HE$1+INT($N31/30)))</f>
        <v>0</v>
      </c>
      <c r="HF31" s="46">
        <f t="shared" si="63"/>
        <v>0</v>
      </c>
      <c r="HG31" s="46">
        <f t="shared" si="63"/>
        <v>0</v>
      </c>
      <c r="HH31" s="46">
        <f t="shared" si="63"/>
        <v>0</v>
      </c>
      <c r="HI31" s="46">
        <f t="shared" si="63"/>
        <v>0</v>
      </c>
      <c r="HJ31" s="46">
        <f t="shared" si="63"/>
        <v>0</v>
      </c>
      <c r="HK31" s="46">
        <f t="shared" si="63"/>
        <v>0</v>
      </c>
      <c r="HL31" s="46">
        <f t="shared" si="63"/>
        <v>0</v>
      </c>
      <c r="HM31" s="4"/>
      <c r="HN31" s="4"/>
    </row>
    <row r="32" spans="1:222" s="1" customFormat="1" ht="10.199999999999999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31"/>
      <c r="L32" s="4"/>
      <c r="M32" s="43"/>
      <c r="N32" s="4"/>
      <c r="O32" s="44"/>
      <c r="P32" s="4"/>
      <c r="Q32" s="38" t="s">
        <v>12</v>
      </c>
      <c r="R32" s="72">
        <f>SUM(R26:R31)-SUM(R18:R23)</f>
        <v>0</v>
      </c>
      <c r="S32" s="4"/>
      <c r="T32" s="4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"/>
      <c r="HN32" s="4"/>
    </row>
    <row r="33" spans="1:222" x14ac:dyDescent="0.25">
      <c r="A33" s="6"/>
      <c r="B33" s="6"/>
      <c r="C33" s="6"/>
      <c r="D33" s="6"/>
      <c r="E33" s="30" t="str">
        <f>kpi!$E$32</f>
        <v>оборачиваемость кредиторской задолж-ти</v>
      </c>
      <c r="F33" s="6"/>
      <c r="G33" s="6"/>
      <c r="H33" s="6"/>
      <c r="I33" s="6"/>
      <c r="J33" s="6"/>
      <c r="K33" s="31"/>
      <c r="L33" s="6"/>
      <c r="M33" s="13"/>
      <c r="N33" s="6"/>
      <c r="O33" s="20"/>
      <c r="P33" s="6"/>
      <c r="Q33" s="6"/>
      <c r="R33" s="65"/>
      <c r="S33" s="6"/>
      <c r="T33" s="6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6"/>
      <c r="HN33" s="6"/>
    </row>
    <row r="34" spans="1:222" s="1" customFormat="1" ht="10.199999999999999" x14ac:dyDescent="0.2">
      <c r="A34" s="4"/>
      <c r="B34" s="4"/>
      <c r="C34" s="4"/>
      <c r="D34" s="4"/>
      <c r="E34" s="42" t="str">
        <f>E33</f>
        <v>оборачиваемость кредиторской задолж-ти</v>
      </c>
      <c r="F34" s="4"/>
      <c r="G34" s="4"/>
      <c r="H34" s="42" t="str">
        <f>списки!$K13</f>
        <v>Разработка концепции и архитектуры</v>
      </c>
      <c r="I34" s="4"/>
      <c r="J34" s="4"/>
      <c r="K34" s="31" t="str">
        <f>IF($E34="","",INDEX(kpi!$H:$H,SUMIFS(kpi!$B:$B,kpi!$E:$E,$E34)))</f>
        <v>дни</v>
      </c>
      <c r="L34" s="4"/>
      <c r="M34" s="43" t="s">
        <v>6</v>
      </c>
      <c r="N34" s="71"/>
      <c r="O34" s="44"/>
      <c r="P34" s="4"/>
      <c r="Q34" s="4"/>
      <c r="R34" s="69">
        <f t="shared" ref="R34:R39" si="64">SUMIFS($T34:$LI34,$T$1:$LI$1,"&lt;="&amp;MAX($1:$1),$T$1:$LI$1,"&gt;="&amp;1)</f>
        <v>0</v>
      </c>
      <c r="S34" s="4"/>
      <c r="T34" s="4"/>
      <c r="U34" s="46">
        <f>IF(U$10="",0,IF(U$1=MAX($1:$1),$R26-SUM($T34:T34),IF(U$1=1,SUMIFS(26:26,$1:$1,"&gt;="&amp;1,$1:$1,"&lt;="&amp;INT(-$N34/30))+(-$N34/30-INT(-$N34/30))*SUMIFS(26:26,$1:$1,INT(-$N34/30)+1),0)+(-$N34/30-INT(-$N34/30))*SUMIFS(26:26,$1:$1,U$1+INT(-$N34/30)+1)+(INT(-$N34/30)+1--$N34/30)*SUMIFS(26:26,$1:$1,U$1+INT(-$N34/30))))</f>
        <v>0</v>
      </c>
      <c r="V34" s="46">
        <f>IF(V$10="",0,IF(V$1=MAX($1:$1),$R26-SUM($T34:U34),IF(V$1=1,SUMIFS(26:26,$1:$1,"&gt;="&amp;1,$1:$1,"&lt;="&amp;INT(-$N34/30))+(-$N34/30-INT(-$N34/30))*SUMIFS(26:26,$1:$1,INT(-$N34/30)+1),0)+(-$N34/30-INT(-$N34/30))*SUMIFS(26:26,$1:$1,V$1+INT(-$N34/30)+1)+(INT(-$N34/30)+1--$N34/30)*SUMIFS(26:26,$1:$1,V$1+INT(-$N34/30))))</f>
        <v>0</v>
      </c>
      <c r="W34" s="46">
        <f>IF(W$10="",0,IF(W$1=MAX($1:$1),$R26-SUM($T34:V34),IF(W$1=1,SUMIFS(26:26,$1:$1,"&gt;="&amp;1,$1:$1,"&lt;="&amp;INT(-$N34/30))+(-$N34/30-INT(-$N34/30))*SUMIFS(26:26,$1:$1,INT(-$N34/30)+1),0)+(-$N34/30-INT(-$N34/30))*SUMIFS(26:26,$1:$1,W$1+INT(-$N34/30)+1)+(INT(-$N34/30)+1--$N34/30)*SUMIFS(26:26,$1:$1,W$1+INT(-$N34/30))))</f>
        <v>0</v>
      </c>
      <c r="X34" s="46">
        <f>IF(X$10="",0,IF(X$1=MAX($1:$1),$R26-SUM($T34:W34),IF(X$1=1,SUMIFS(26:26,$1:$1,"&gt;="&amp;1,$1:$1,"&lt;="&amp;INT(-$N34/30))+(-$N34/30-INT(-$N34/30))*SUMIFS(26:26,$1:$1,INT(-$N34/30)+1),0)+(-$N34/30-INT(-$N34/30))*SUMIFS(26:26,$1:$1,X$1+INT(-$N34/30)+1)+(INT(-$N34/30)+1--$N34/30)*SUMIFS(26:26,$1:$1,X$1+INT(-$N34/30))))</f>
        <v>0</v>
      </c>
      <c r="Y34" s="46">
        <f>IF(Y$10="",0,IF(Y$1=MAX($1:$1),$R26-SUM($T34:X34),IF(Y$1=1,SUMIFS(26:26,$1:$1,"&gt;="&amp;1,$1:$1,"&lt;="&amp;INT(-$N34/30))+(-$N34/30-INT(-$N34/30))*SUMIFS(26:26,$1:$1,INT(-$N34/30)+1),0)+(-$N34/30-INT(-$N34/30))*SUMIFS(26:26,$1:$1,Y$1+INT(-$N34/30)+1)+(INT(-$N34/30)+1--$N34/30)*SUMIFS(26:26,$1:$1,Y$1+INT(-$N34/30))))</f>
        <v>0</v>
      </c>
      <c r="Z34" s="46">
        <f>IF(Z$10="",0,IF(Z$1=MAX($1:$1),$R26-SUM($T34:Y34),IF(Z$1=1,SUMIFS(26:26,$1:$1,"&gt;="&amp;1,$1:$1,"&lt;="&amp;INT(-$N34/30))+(-$N34/30-INT(-$N34/30))*SUMIFS(26:26,$1:$1,INT(-$N34/30)+1),0)+(-$N34/30-INT(-$N34/30))*SUMIFS(26:26,$1:$1,Z$1+INT(-$N34/30)+1)+(INT(-$N34/30)+1--$N34/30)*SUMIFS(26:26,$1:$1,Z$1+INT(-$N34/30))))</f>
        <v>0</v>
      </c>
      <c r="AA34" s="46">
        <f>IF(AA$10="",0,IF(AA$1=MAX($1:$1),$R26-SUM($T34:Z34),IF(AA$1=1,SUMIFS(26:26,$1:$1,"&gt;="&amp;1,$1:$1,"&lt;="&amp;INT(-$N34/30))+(-$N34/30-INT(-$N34/30))*SUMIFS(26:26,$1:$1,INT(-$N34/30)+1),0)+(-$N34/30-INT(-$N34/30))*SUMIFS(26:26,$1:$1,AA$1+INT(-$N34/30)+1)+(INT(-$N34/30)+1--$N34/30)*SUMIFS(26:26,$1:$1,AA$1+INT(-$N34/30))))</f>
        <v>0</v>
      </c>
      <c r="AB34" s="46">
        <f>IF(AB$10="",0,IF(AB$1=MAX($1:$1),$R26-SUM($T34:AA34),IF(AB$1=1,SUMIFS(26:26,$1:$1,"&gt;="&amp;1,$1:$1,"&lt;="&amp;INT(-$N34/30))+(-$N34/30-INT(-$N34/30))*SUMIFS(26:26,$1:$1,INT(-$N34/30)+1),0)+(-$N34/30-INT(-$N34/30))*SUMIFS(26:26,$1:$1,AB$1+INT(-$N34/30)+1)+(INT(-$N34/30)+1--$N34/30)*SUMIFS(26:26,$1:$1,AB$1+INT(-$N34/30))))</f>
        <v>0</v>
      </c>
      <c r="AC34" s="46">
        <f>IF(AC$10="",0,IF(AC$1=MAX($1:$1),$R26-SUM($T34:AB34),IF(AC$1=1,SUMIFS(26:26,$1:$1,"&gt;="&amp;1,$1:$1,"&lt;="&amp;INT(-$N34/30))+(-$N34/30-INT(-$N34/30))*SUMIFS(26:26,$1:$1,INT(-$N34/30)+1),0)+(-$N34/30-INT(-$N34/30))*SUMIFS(26:26,$1:$1,AC$1+INT(-$N34/30)+1)+(INT(-$N34/30)+1--$N34/30)*SUMIFS(26:26,$1:$1,AC$1+INT(-$N34/30))))</f>
        <v>0</v>
      </c>
      <c r="AD34" s="46">
        <f>IF(AD$10="",0,IF(AD$1=MAX($1:$1),$R26-SUM($T34:AC34),IF(AD$1=1,SUMIFS(26:26,$1:$1,"&gt;="&amp;1,$1:$1,"&lt;="&amp;INT(-$N34/30))+(-$N34/30-INT(-$N34/30))*SUMIFS(26:26,$1:$1,INT(-$N34/30)+1),0)+(-$N34/30-INT(-$N34/30))*SUMIFS(26:26,$1:$1,AD$1+INT(-$N34/30)+1)+(INT(-$N34/30)+1--$N34/30)*SUMIFS(26:26,$1:$1,AD$1+INT(-$N34/30))))</f>
        <v>0</v>
      </c>
      <c r="AE34" s="46">
        <f>IF(AE$10="",0,IF(AE$1=MAX($1:$1),$R26-SUM($T34:AD34),IF(AE$1=1,SUMIFS(26:26,$1:$1,"&gt;="&amp;1,$1:$1,"&lt;="&amp;INT(-$N34/30))+(-$N34/30-INT(-$N34/30))*SUMIFS(26:26,$1:$1,INT(-$N34/30)+1),0)+(-$N34/30-INT(-$N34/30))*SUMIFS(26:26,$1:$1,AE$1+INT(-$N34/30)+1)+(INT(-$N34/30)+1--$N34/30)*SUMIFS(26:26,$1:$1,AE$1+INT(-$N34/30))))</f>
        <v>0</v>
      </c>
      <c r="AF34" s="46">
        <f>IF(AF$10="",0,IF(AF$1=MAX($1:$1),$R26-SUM($T34:AE34),IF(AF$1=1,SUMIFS(26:26,$1:$1,"&gt;="&amp;1,$1:$1,"&lt;="&amp;INT(-$N34/30))+(-$N34/30-INT(-$N34/30))*SUMIFS(26:26,$1:$1,INT(-$N34/30)+1),0)+(-$N34/30-INT(-$N34/30))*SUMIFS(26:26,$1:$1,AF$1+INT(-$N34/30)+1)+(INT(-$N34/30)+1--$N34/30)*SUMIFS(26:26,$1:$1,AF$1+INT(-$N34/30))))</f>
        <v>0</v>
      </c>
      <c r="AG34" s="46">
        <f>IF(AG$10="",0,IF(AG$1=MAX($1:$1),$R26-SUM($T34:AF34),IF(AG$1=1,SUMIFS(26:26,$1:$1,"&gt;="&amp;1,$1:$1,"&lt;="&amp;INT(-$N34/30))+(-$N34/30-INT(-$N34/30))*SUMIFS(26:26,$1:$1,INT(-$N34/30)+1),0)+(-$N34/30-INT(-$N34/30))*SUMIFS(26:26,$1:$1,AG$1+INT(-$N34/30)+1)+(INT(-$N34/30)+1--$N34/30)*SUMIFS(26:26,$1:$1,AG$1+INT(-$N34/30))))</f>
        <v>0</v>
      </c>
      <c r="AH34" s="46">
        <f>IF(AH$10="",0,IF(AH$1=MAX($1:$1),$R26-SUM($T34:AG34),IF(AH$1=1,SUMIFS(26:26,$1:$1,"&gt;="&amp;1,$1:$1,"&lt;="&amp;INT(-$N34/30))+(-$N34/30-INT(-$N34/30))*SUMIFS(26:26,$1:$1,INT(-$N34/30)+1),0)+(-$N34/30-INT(-$N34/30))*SUMIFS(26:26,$1:$1,AH$1+INT(-$N34/30)+1)+(INT(-$N34/30)+1--$N34/30)*SUMIFS(26:26,$1:$1,AH$1+INT(-$N34/30))))</f>
        <v>0</v>
      </c>
      <c r="AI34" s="46">
        <f>IF(AI$10="",0,IF(AI$1=MAX($1:$1),$R26-SUM($T34:AH34),IF(AI$1=1,SUMIFS(26:26,$1:$1,"&gt;="&amp;1,$1:$1,"&lt;="&amp;INT(-$N34/30))+(-$N34/30-INT(-$N34/30))*SUMIFS(26:26,$1:$1,INT(-$N34/30)+1),0)+(-$N34/30-INT(-$N34/30))*SUMIFS(26:26,$1:$1,AI$1+INT(-$N34/30)+1)+(INT(-$N34/30)+1--$N34/30)*SUMIFS(26:26,$1:$1,AI$1+INT(-$N34/30))))</f>
        <v>0</v>
      </c>
      <c r="AJ34" s="46">
        <f>IF(AJ$10="",0,IF(AJ$1=MAX($1:$1),$R26-SUM($T34:AI34),IF(AJ$1=1,SUMIFS(26:26,$1:$1,"&gt;="&amp;1,$1:$1,"&lt;="&amp;INT(-$N34/30))+(-$N34/30-INT(-$N34/30))*SUMIFS(26:26,$1:$1,INT(-$N34/30)+1),0)+(-$N34/30-INT(-$N34/30))*SUMIFS(26:26,$1:$1,AJ$1+INT(-$N34/30)+1)+(INT(-$N34/30)+1--$N34/30)*SUMIFS(26:26,$1:$1,AJ$1+INT(-$N34/30))))</f>
        <v>0</v>
      </c>
      <c r="AK34" s="46">
        <f>IF(AK$10="",0,IF(AK$1=MAX($1:$1),$R26-SUM($T34:AJ34),IF(AK$1=1,SUMIFS(26:26,$1:$1,"&gt;="&amp;1,$1:$1,"&lt;="&amp;INT(-$N34/30))+(-$N34/30-INT(-$N34/30))*SUMIFS(26:26,$1:$1,INT(-$N34/30)+1),0)+(-$N34/30-INT(-$N34/30))*SUMIFS(26:26,$1:$1,AK$1+INT(-$N34/30)+1)+(INT(-$N34/30)+1--$N34/30)*SUMIFS(26:26,$1:$1,AK$1+INT(-$N34/30))))</f>
        <v>0</v>
      </c>
      <c r="AL34" s="46">
        <f>IF(AL$10="",0,IF(AL$1=MAX($1:$1),$R26-SUM($T34:AK34),IF(AL$1=1,SUMIFS(26:26,$1:$1,"&gt;="&amp;1,$1:$1,"&lt;="&amp;INT(-$N34/30))+(-$N34/30-INT(-$N34/30))*SUMIFS(26:26,$1:$1,INT(-$N34/30)+1),0)+(-$N34/30-INT(-$N34/30))*SUMIFS(26:26,$1:$1,AL$1+INT(-$N34/30)+1)+(INT(-$N34/30)+1--$N34/30)*SUMIFS(26:26,$1:$1,AL$1+INT(-$N34/30))))</f>
        <v>0</v>
      </c>
      <c r="AM34" s="46">
        <f>IF(AM$10="",0,IF(AM$1=MAX($1:$1),$R26-SUM($T34:AL34),IF(AM$1=1,SUMIFS(26:26,$1:$1,"&gt;="&amp;1,$1:$1,"&lt;="&amp;INT(-$N34/30))+(-$N34/30-INT(-$N34/30))*SUMIFS(26:26,$1:$1,INT(-$N34/30)+1),0)+(-$N34/30-INT(-$N34/30))*SUMIFS(26:26,$1:$1,AM$1+INT(-$N34/30)+1)+(INT(-$N34/30)+1--$N34/30)*SUMIFS(26:26,$1:$1,AM$1+INT(-$N34/30))))</f>
        <v>0</v>
      </c>
      <c r="AN34" s="46">
        <f>IF(AN$10="",0,IF(AN$1=MAX($1:$1),$R26-SUM($T34:AM34),IF(AN$1=1,SUMIFS(26:26,$1:$1,"&gt;="&amp;1,$1:$1,"&lt;="&amp;INT(-$N34/30))+(-$N34/30-INT(-$N34/30))*SUMIFS(26:26,$1:$1,INT(-$N34/30)+1),0)+(-$N34/30-INT(-$N34/30))*SUMIFS(26:26,$1:$1,AN$1+INT(-$N34/30)+1)+(INT(-$N34/30)+1--$N34/30)*SUMIFS(26:26,$1:$1,AN$1+INT(-$N34/30))))</f>
        <v>0</v>
      </c>
      <c r="AO34" s="46">
        <f>IF(AO$10="",0,IF(AO$1=MAX($1:$1),$R26-SUM($T34:AN34),IF(AO$1=1,SUMIFS(26:26,$1:$1,"&gt;="&amp;1,$1:$1,"&lt;="&amp;INT(-$N34/30))+(-$N34/30-INT(-$N34/30))*SUMIFS(26:26,$1:$1,INT(-$N34/30)+1),0)+(-$N34/30-INT(-$N34/30))*SUMIFS(26:26,$1:$1,AO$1+INT(-$N34/30)+1)+(INT(-$N34/30)+1--$N34/30)*SUMIFS(26:26,$1:$1,AO$1+INT(-$N34/30))))</f>
        <v>0</v>
      </c>
      <c r="AP34" s="46">
        <f>IF(AP$10="",0,IF(AP$1=MAX($1:$1),$R26-SUM($T34:AO34),IF(AP$1=1,SUMIFS(26:26,$1:$1,"&gt;="&amp;1,$1:$1,"&lt;="&amp;INT(-$N34/30))+(-$N34/30-INT(-$N34/30))*SUMIFS(26:26,$1:$1,INT(-$N34/30)+1),0)+(-$N34/30-INT(-$N34/30))*SUMIFS(26:26,$1:$1,AP$1+INT(-$N34/30)+1)+(INT(-$N34/30)+1--$N34/30)*SUMIFS(26:26,$1:$1,AP$1+INT(-$N34/30))))</f>
        <v>0</v>
      </c>
      <c r="AQ34" s="46">
        <f>IF(AQ$10="",0,IF(AQ$1=MAX($1:$1),$R26-SUM($T34:AP34),IF(AQ$1=1,SUMIFS(26:26,$1:$1,"&gt;="&amp;1,$1:$1,"&lt;="&amp;INT(-$N34/30))+(-$N34/30-INT(-$N34/30))*SUMIFS(26:26,$1:$1,INT(-$N34/30)+1),0)+(-$N34/30-INT(-$N34/30))*SUMIFS(26:26,$1:$1,AQ$1+INT(-$N34/30)+1)+(INT(-$N34/30)+1--$N34/30)*SUMIFS(26:26,$1:$1,AQ$1+INT(-$N34/30))))</f>
        <v>0</v>
      </c>
      <c r="AR34" s="46">
        <f>IF(AR$10="",0,IF(AR$1=MAX($1:$1),$R26-SUM($T34:AQ34),IF(AR$1=1,SUMIFS(26:26,$1:$1,"&gt;="&amp;1,$1:$1,"&lt;="&amp;INT(-$N34/30))+(-$N34/30-INT(-$N34/30))*SUMIFS(26:26,$1:$1,INT(-$N34/30)+1),0)+(-$N34/30-INT(-$N34/30))*SUMIFS(26:26,$1:$1,AR$1+INT(-$N34/30)+1)+(INT(-$N34/30)+1--$N34/30)*SUMIFS(26:26,$1:$1,AR$1+INT(-$N34/30))))</f>
        <v>0</v>
      </c>
      <c r="AS34" s="46">
        <f>IF(AS$10="",0,IF(AS$1=MAX($1:$1),$R26-SUM($T34:AR34),IF(AS$1=1,SUMIFS(26:26,$1:$1,"&gt;="&amp;1,$1:$1,"&lt;="&amp;INT(-$N34/30))+(-$N34/30-INT(-$N34/30))*SUMIFS(26:26,$1:$1,INT(-$N34/30)+1),0)+(-$N34/30-INT(-$N34/30))*SUMIFS(26:26,$1:$1,AS$1+INT(-$N34/30)+1)+(INT(-$N34/30)+1--$N34/30)*SUMIFS(26:26,$1:$1,AS$1+INT(-$N34/30))))</f>
        <v>0</v>
      </c>
      <c r="AT34" s="46">
        <f>IF(AT$10="",0,IF(AT$1=MAX($1:$1),$R26-SUM($T34:AS34),IF(AT$1=1,SUMIFS(26:26,$1:$1,"&gt;="&amp;1,$1:$1,"&lt;="&amp;INT(-$N34/30))+(-$N34/30-INT(-$N34/30))*SUMIFS(26:26,$1:$1,INT(-$N34/30)+1),0)+(-$N34/30-INT(-$N34/30))*SUMIFS(26:26,$1:$1,AT$1+INT(-$N34/30)+1)+(INT(-$N34/30)+1--$N34/30)*SUMIFS(26:26,$1:$1,AT$1+INT(-$N34/30))))</f>
        <v>0</v>
      </c>
      <c r="AU34" s="46">
        <f>IF(AU$10="",0,IF(AU$1=MAX($1:$1),$R26-SUM($T34:AT34),IF(AU$1=1,SUMIFS(26:26,$1:$1,"&gt;="&amp;1,$1:$1,"&lt;="&amp;INT(-$N34/30))+(-$N34/30-INT(-$N34/30))*SUMIFS(26:26,$1:$1,INT(-$N34/30)+1),0)+(-$N34/30-INT(-$N34/30))*SUMIFS(26:26,$1:$1,AU$1+INT(-$N34/30)+1)+(INT(-$N34/30)+1--$N34/30)*SUMIFS(26:26,$1:$1,AU$1+INT(-$N34/30))))</f>
        <v>0</v>
      </c>
      <c r="AV34" s="46">
        <f>IF(AV$10="",0,IF(AV$1=MAX($1:$1),$R26-SUM($T34:AU34),IF(AV$1=1,SUMIFS(26:26,$1:$1,"&gt;="&amp;1,$1:$1,"&lt;="&amp;INT(-$N34/30))+(-$N34/30-INT(-$N34/30))*SUMIFS(26:26,$1:$1,INT(-$N34/30)+1),0)+(-$N34/30-INT(-$N34/30))*SUMIFS(26:26,$1:$1,AV$1+INT(-$N34/30)+1)+(INT(-$N34/30)+1--$N34/30)*SUMIFS(26:26,$1:$1,AV$1+INT(-$N34/30))))</f>
        <v>0</v>
      </c>
      <c r="AW34" s="46">
        <f>IF(AW$10="",0,IF(AW$1=MAX($1:$1),$R26-SUM($T34:AV34),IF(AW$1=1,SUMIFS(26:26,$1:$1,"&gt;="&amp;1,$1:$1,"&lt;="&amp;INT(-$N34/30))+(-$N34/30-INT(-$N34/30))*SUMIFS(26:26,$1:$1,INT(-$N34/30)+1),0)+(-$N34/30-INT(-$N34/30))*SUMIFS(26:26,$1:$1,AW$1+INT(-$N34/30)+1)+(INT(-$N34/30)+1--$N34/30)*SUMIFS(26:26,$1:$1,AW$1+INT(-$N34/30))))</f>
        <v>0</v>
      </c>
      <c r="AX34" s="46">
        <f>IF(AX$10="",0,IF(AX$1=MAX($1:$1),$R26-SUM($T34:AW34),IF(AX$1=1,SUMIFS(26:26,$1:$1,"&gt;="&amp;1,$1:$1,"&lt;="&amp;INT(-$N34/30))+(-$N34/30-INT(-$N34/30))*SUMIFS(26:26,$1:$1,INT(-$N34/30)+1),0)+(-$N34/30-INT(-$N34/30))*SUMIFS(26:26,$1:$1,AX$1+INT(-$N34/30)+1)+(INT(-$N34/30)+1--$N34/30)*SUMIFS(26:26,$1:$1,AX$1+INT(-$N34/30))))</f>
        <v>0</v>
      </c>
      <c r="AY34" s="46">
        <f>IF(AY$10="",0,IF(AY$1=MAX($1:$1),$R26-SUM($T34:AX34),IF(AY$1=1,SUMIFS(26:26,$1:$1,"&gt;="&amp;1,$1:$1,"&lt;="&amp;INT(-$N34/30))+(-$N34/30-INT(-$N34/30))*SUMIFS(26:26,$1:$1,INT(-$N34/30)+1),0)+(-$N34/30-INT(-$N34/30))*SUMIFS(26:26,$1:$1,AY$1+INT(-$N34/30)+1)+(INT(-$N34/30)+1--$N34/30)*SUMIFS(26:26,$1:$1,AY$1+INT(-$N34/30))))</f>
        <v>0</v>
      </c>
      <c r="AZ34" s="46">
        <f>IF(AZ$10="",0,IF(AZ$1=MAX($1:$1),$R26-SUM($T34:AY34),IF(AZ$1=1,SUMIFS(26:26,$1:$1,"&gt;="&amp;1,$1:$1,"&lt;="&amp;INT(-$N34/30))+(-$N34/30-INT(-$N34/30))*SUMIFS(26:26,$1:$1,INT(-$N34/30)+1),0)+(-$N34/30-INT(-$N34/30))*SUMIFS(26:26,$1:$1,AZ$1+INT(-$N34/30)+1)+(INT(-$N34/30)+1--$N34/30)*SUMIFS(26:26,$1:$1,AZ$1+INT(-$N34/30))))</f>
        <v>0</v>
      </c>
      <c r="BA34" s="46">
        <f>IF(BA$10="",0,IF(BA$1=MAX($1:$1),$R26-SUM($T34:AZ34),IF(BA$1=1,SUMIFS(26:26,$1:$1,"&gt;="&amp;1,$1:$1,"&lt;="&amp;INT(-$N34/30))+(-$N34/30-INT(-$N34/30))*SUMIFS(26:26,$1:$1,INT(-$N34/30)+1),0)+(-$N34/30-INT(-$N34/30))*SUMIFS(26:26,$1:$1,BA$1+INT(-$N34/30)+1)+(INT(-$N34/30)+1--$N34/30)*SUMIFS(26:26,$1:$1,BA$1+INT(-$N34/30))))</f>
        <v>0</v>
      </c>
      <c r="BB34" s="46">
        <f>IF(BB$10="",0,IF(BB$1=MAX($1:$1),$R26-SUM($T34:BA34),IF(BB$1=1,SUMIFS(26:26,$1:$1,"&gt;="&amp;1,$1:$1,"&lt;="&amp;INT(-$N34/30))+(-$N34/30-INT(-$N34/30))*SUMIFS(26:26,$1:$1,INT(-$N34/30)+1),0)+(-$N34/30-INT(-$N34/30))*SUMIFS(26:26,$1:$1,BB$1+INT(-$N34/30)+1)+(INT(-$N34/30)+1--$N34/30)*SUMIFS(26:26,$1:$1,BB$1+INT(-$N34/30))))</f>
        <v>0</v>
      </c>
      <c r="BC34" s="46">
        <f>IF(BC$10="",0,IF(BC$1=MAX($1:$1),$R26-SUM($T34:BB34),IF(BC$1=1,SUMIFS(26:26,$1:$1,"&gt;="&amp;1,$1:$1,"&lt;="&amp;INT(-$N34/30))+(-$N34/30-INT(-$N34/30))*SUMIFS(26:26,$1:$1,INT(-$N34/30)+1),0)+(-$N34/30-INT(-$N34/30))*SUMIFS(26:26,$1:$1,BC$1+INT(-$N34/30)+1)+(INT(-$N34/30)+1--$N34/30)*SUMIFS(26:26,$1:$1,BC$1+INT(-$N34/30))))</f>
        <v>0</v>
      </c>
      <c r="BD34" s="46">
        <f>IF(BD$10="",0,IF(BD$1=MAX($1:$1),$R26-SUM($T34:BC34),IF(BD$1=1,SUMIFS(26:26,$1:$1,"&gt;="&amp;1,$1:$1,"&lt;="&amp;INT(-$N34/30))+(-$N34/30-INT(-$N34/30))*SUMIFS(26:26,$1:$1,INT(-$N34/30)+1),0)+(-$N34/30-INT(-$N34/30))*SUMIFS(26:26,$1:$1,BD$1+INT(-$N34/30)+1)+(INT(-$N34/30)+1--$N34/30)*SUMIFS(26:26,$1:$1,BD$1+INT(-$N34/30))))</f>
        <v>0</v>
      </c>
      <c r="BE34" s="46">
        <f>IF(BE$10="",0,IF(BE$1=MAX($1:$1),$R26-SUM($T34:BD34),IF(BE$1=1,SUMIFS(26:26,$1:$1,"&gt;="&amp;1,$1:$1,"&lt;="&amp;INT(-$N34/30))+(-$N34/30-INT(-$N34/30))*SUMIFS(26:26,$1:$1,INT(-$N34/30)+1),0)+(-$N34/30-INT(-$N34/30))*SUMIFS(26:26,$1:$1,BE$1+INT(-$N34/30)+1)+(INT(-$N34/30)+1--$N34/30)*SUMIFS(26:26,$1:$1,BE$1+INT(-$N34/30))))</f>
        <v>0</v>
      </c>
      <c r="BF34" s="46">
        <f>IF(BF$10="",0,IF(BF$1=MAX($1:$1),$R26-SUM($T34:BE34),IF(BF$1=1,SUMIFS(26:26,$1:$1,"&gt;="&amp;1,$1:$1,"&lt;="&amp;INT(-$N34/30))+(-$N34/30-INT(-$N34/30))*SUMIFS(26:26,$1:$1,INT(-$N34/30)+1),0)+(-$N34/30-INT(-$N34/30))*SUMIFS(26:26,$1:$1,BF$1+INT(-$N34/30)+1)+(INT(-$N34/30)+1--$N34/30)*SUMIFS(26:26,$1:$1,BF$1+INT(-$N34/30))))</f>
        <v>0</v>
      </c>
      <c r="BG34" s="46">
        <f>IF(BG$10="",0,IF(BG$1=MAX($1:$1),$R26-SUM($T34:BF34),IF(BG$1=1,SUMIFS(26:26,$1:$1,"&gt;="&amp;1,$1:$1,"&lt;="&amp;INT(-$N34/30))+(-$N34/30-INT(-$N34/30))*SUMIFS(26:26,$1:$1,INT(-$N34/30)+1),0)+(-$N34/30-INT(-$N34/30))*SUMIFS(26:26,$1:$1,BG$1+INT(-$N34/30)+1)+(INT(-$N34/30)+1--$N34/30)*SUMIFS(26:26,$1:$1,BG$1+INT(-$N34/30))))</f>
        <v>0</v>
      </c>
      <c r="BH34" s="46">
        <f>IF(BH$10="",0,IF(BH$1=MAX($1:$1),$R26-SUM($T34:BG34),IF(BH$1=1,SUMIFS(26:26,$1:$1,"&gt;="&amp;1,$1:$1,"&lt;="&amp;INT(-$N34/30))+(-$N34/30-INT(-$N34/30))*SUMIFS(26:26,$1:$1,INT(-$N34/30)+1),0)+(-$N34/30-INT(-$N34/30))*SUMIFS(26:26,$1:$1,BH$1+INT(-$N34/30)+1)+(INT(-$N34/30)+1--$N34/30)*SUMIFS(26:26,$1:$1,BH$1+INT(-$N34/30))))</f>
        <v>0</v>
      </c>
      <c r="BI34" s="46">
        <f>IF(BI$10="",0,IF(BI$1=MAX($1:$1),$R26-SUM($T34:BH34),IF(BI$1=1,SUMIFS(26:26,$1:$1,"&gt;="&amp;1,$1:$1,"&lt;="&amp;INT(-$N34/30))+(-$N34/30-INT(-$N34/30))*SUMIFS(26:26,$1:$1,INT(-$N34/30)+1),0)+(-$N34/30-INT(-$N34/30))*SUMIFS(26:26,$1:$1,BI$1+INT(-$N34/30)+1)+(INT(-$N34/30)+1--$N34/30)*SUMIFS(26:26,$1:$1,BI$1+INT(-$N34/30))))</f>
        <v>0</v>
      </c>
      <c r="BJ34" s="46">
        <f>IF(BJ$10="",0,IF(BJ$1=MAX($1:$1),$R26-SUM($T34:BI34),IF(BJ$1=1,SUMIFS(26:26,$1:$1,"&gt;="&amp;1,$1:$1,"&lt;="&amp;INT(-$N34/30))+(-$N34/30-INT(-$N34/30))*SUMIFS(26:26,$1:$1,INT(-$N34/30)+1),0)+(-$N34/30-INT(-$N34/30))*SUMIFS(26:26,$1:$1,BJ$1+INT(-$N34/30)+1)+(INT(-$N34/30)+1--$N34/30)*SUMIFS(26:26,$1:$1,BJ$1+INT(-$N34/30))))</f>
        <v>0</v>
      </c>
      <c r="BK34" s="46">
        <f>IF(BK$10="",0,IF(BK$1=MAX($1:$1),$R26-SUM($T34:BJ34),IF(BK$1=1,SUMIFS(26:26,$1:$1,"&gt;="&amp;1,$1:$1,"&lt;="&amp;INT(-$N34/30))+(-$N34/30-INT(-$N34/30))*SUMIFS(26:26,$1:$1,INT(-$N34/30)+1),0)+(-$N34/30-INT(-$N34/30))*SUMIFS(26:26,$1:$1,BK$1+INT(-$N34/30)+1)+(INT(-$N34/30)+1--$N34/30)*SUMIFS(26:26,$1:$1,BK$1+INT(-$N34/30))))</f>
        <v>0</v>
      </c>
      <c r="BL34" s="46">
        <f>IF(BL$10="",0,IF(BL$1=MAX($1:$1),$R26-SUM($T34:BK34),IF(BL$1=1,SUMIFS(26:26,$1:$1,"&gt;="&amp;1,$1:$1,"&lt;="&amp;INT(-$N34/30))+(-$N34/30-INT(-$N34/30))*SUMIFS(26:26,$1:$1,INT(-$N34/30)+1),0)+(-$N34/30-INT(-$N34/30))*SUMIFS(26:26,$1:$1,BL$1+INT(-$N34/30)+1)+(INT(-$N34/30)+1--$N34/30)*SUMIFS(26:26,$1:$1,BL$1+INT(-$N34/30))))</f>
        <v>0</v>
      </c>
      <c r="BM34" s="46">
        <f>IF(BM$10="",0,IF(BM$1=MAX($1:$1),$R26-SUM($T34:BL34),IF(BM$1=1,SUMIFS(26:26,$1:$1,"&gt;="&amp;1,$1:$1,"&lt;="&amp;INT(-$N34/30))+(-$N34/30-INT(-$N34/30))*SUMIFS(26:26,$1:$1,INT(-$N34/30)+1),0)+(-$N34/30-INT(-$N34/30))*SUMIFS(26:26,$1:$1,BM$1+INT(-$N34/30)+1)+(INT(-$N34/30)+1--$N34/30)*SUMIFS(26:26,$1:$1,BM$1+INT(-$N34/30))))</f>
        <v>0</v>
      </c>
      <c r="BN34" s="46">
        <f>IF(BN$10="",0,IF(BN$1=MAX($1:$1),$R26-SUM($T34:BM34),IF(BN$1=1,SUMIFS(26:26,$1:$1,"&gt;="&amp;1,$1:$1,"&lt;="&amp;INT(-$N34/30))+(-$N34/30-INT(-$N34/30))*SUMIFS(26:26,$1:$1,INT(-$N34/30)+1),0)+(-$N34/30-INT(-$N34/30))*SUMIFS(26:26,$1:$1,BN$1+INT(-$N34/30)+1)+(INT(-$N34/30)+1--$N34/30)*SUMIFS(26:26,$1:$1,BN$1+INT(-$N34/30))))</f>
        <v>0</v>
      </c>
      <c r="BO34" s="46">
        <f>IF(BO$10="",0,IF(BO$1=MAX($1:$1),$R26-SUM($T34:BN34),IF(BO$1=1,SUMIFS(26:26,$1:$1,"&gt;="&amp;1,$1:$1,"&lt;="&amp;INT(-$N34/30))+(-$N34/30-INT(-$N34/30))*SUMIFS(26:26,$1:$1,INT(-$N34/30)+1),0)+(-$N34/30-INT(-$N34/30))*SUMIFS(26:26,$1:$1,BO$1+INT(-$N34/30)+1)+(INT(-$N34/30)+1--$N34/30)*SUMIFS(26:26,$1:$1,BO$1+INT(-$N34/30))))</f>
        <v>0</v>
      </c>
      <c r="BP34" s="46">
        <f>IF(BP$10="",0,IF(BP$1=MAX($1:$1),$R26-SUM($T34:BO34),IF(BP$1=1,SUMIFS(26:26,$1:$1,"&gt;="&amp;1,$1:$1,"&lt;="&amp;INT(-$N34/30))+(-$N34/30-INT(-$N34/30))*SUMIFS(26:26,$1:$1,INT(-$N34/30)+1),0)+(-$N34/30-INT(-$N34/30))*SUMIFS(26:26,$1:$1,BP$1+INT(-$N34/30)+1)+(INT(-$N34/30)+1--$N34/30)*SUMIFS(26:26,$1:$1,BP$1+INT(-$N34/30))))</f>
        <v>0</v>
      </c>
      <c r="BQ34" s="46">
        <f>IF(BQ$10="",0,IF(BQ$1=MAX($1:$1),$R26-SUM($T34:BP34),IF(BQ$1=1,SUMIFS(26:26,$1:$1,"&gt;="&amp;1,$1:$1,"&lt;="&amp;INT(-$N34/30))+(-$N34/30-INT(-$N34/30))*SUMIFS(26:26,$1:$1,INT(-$N34/30)+1),0)+(-$N34/30-INT(-$N34/30))*SUMIFS(26:26,$1:$1,BQ$1+INT(-$N34/30)+1)+(INT(-$N34/30)+1--$N34/30)*SUMIFS(26:26,$1:$1,BQ$1+INT(-$N34/30))))</f>
        <v>0</v>
      </c>
      <c r="BR34" s="46">
        <f>IF(BR$10="",0,IF(BR$1=MAX($1:$1),$R26-SUM($T34:BQ34),IF(BR$1=1,SUMIFS(26:26,$1:$1,"&gt;="&amp;1,$1:$1,"&lt;="&amp;INT(-$N34/30))+(-$N34/30-INT(-$N34/30))*SUMIFS(26:26,$1:$1,INT(-$N34/30)+1),0)+(-$N34/30-INT(-$N34/30))*SUMIFS(26:26,$1:$1,BR$1+INT(-$N34/30)+1)+(INT(-$N34/30)+1--$N34/30)*SUMIFS(26:26,$1:$1,BR$1+INT(-$N34/30))))</f>
        <v>0</v>
      </c>
      <c r="BS34" s="46">
        <f>IF(BS$10="",0,IF(BS$1=MAX($1:$1),$R26-SUM($T34:BR34),IF(BS$1=1,SUMIFS(26:26,$1:$1,"&gt;="&amp;1,$1:$1,"&lt;="&amp;INT(-$N34/30))+(-$N34/30-INT(-$N34/30))*SUMIFS(26:26,$1:$1,INT(-$N34/30)+1),0)+(-$N34/30-INT(-$N34/30))*SUMIFS(26:26,$1:$1,BS$1+INT(-$N34/30)+1)+(INT(-$N34/30)+1--$N34/30)*SUMIFS(26:26,$1:$1,BS$1+INT(-$N34/30))))</f>
        <v>0</v>
      </c>
      <c r="BT34" s="46">
        <f>IF(BT$10="",0,IF(BT$1=MAX($1:$1),$R26-SUM($T34:BS34),IF(BT$1=1,SUMIFS(26:26,$1:$1,"&gt;="&amp;1,$1:$1,"&lt;="&amp;INT(-$N34/30))+(-$N34/30-INT(-$N34/30))*SUMIFS(26:26,$1:$1,INT(-$N34/30)+1),0)+(-$N34/30-INT(-$N34/30))*SUMIFS(26:26,$1:$1,BT$1+INT(-$N34/30)+1)+(INT(-$N34/30)+1--$N34/30)*SUMIFS(26:26,$1:$1,BT$1+INT(-$N34/30))))</f>
        <v>0</v>
      </c>
      <c r="BU34" s="46">
        <f>IF(BU$10="",0,IF(BU$1=MAX($1:$1),$R26-SUM($T34:BT34),IF(BU$1=1,SUMIFS(26:26,$1:$1,"&gt;="&amp;1,$1:$1,"&lt;="&amp;INT(-$N34/30))+(-$N34/30-INT(-$N34/30))*SUMIFS(26:26,$1:$1,INT(-$N34/30)+1),0)+(-$N34/30-INT(-$N34/30))*SUMIFS(26:26,$1:$1,BU$1+INT(-$N34/30)+1)+(INT(-$N34/30)+1--$N34/30)*SUMIFS(26:26,$1:$1,BU$1+INT(-$N34/30))))</f>
        <v>0</v>
      </c>
      <c r="BV34" s="46">
        <f>IF(BV$10="",0,IF(BV$1=MAX($1:$1),$R26-SUM($T34:BU34),IF(BV$1=1,SUMIFS(26:26,$1:$1,"&gt;="&amp;1,$1:$1,"&lt;="&amp;INT(-$N34/30))+(-$N34/30-INT(-$N34/30))*SUMIFS(26:26,$1:$1,INT(-$N34/30)+1),0)+(-$N34/30-INT(-$N34/30))*SUMIFS(26:26,$1:$1,BV$1+INT(-$N34/30)+1)+(INT(-$N34/30)+1--$N34/30)*SUMIFS(26:26,$1:$1,BV$1+INT(-$N34/30))))</f>
        <v>0</v>
      </c>
      <c r="BW34" s="46">
        <f>IF(BW$10="",0,IF(BW$1=MAX($1:$1),$R26-SUM($T34:BV34),IF(BW$1=1,SUMIFS(26:26,$1:$1,"&gt;="&amp;1,$1:$1,"&lt;="&amp;INT(-$N34/30))+(-$N34/30-INT(-$N34/30))*SUMIFS(26:26,$1:$1,INT(-$N34/30)+1),0)+(-$N34/30-INT(-$N34/30))*SUMIFS(26:26,$1:$1,BW$1+INT(-$N34/30)+1)+(INT(-$N34/30)+1--$N34/30)*SUMIFS(26:26,$1:$1,BW$1+INT(-$N34/30))))</f>
        <v>0</v>
      </c>
      <c r="BX34" s="46">
        <f>IF(BX$10="",0,IF(BX$1=MAX($1:$1),$R26-SUM($T34:BW34),IF(BX$1=1,SUMIFS(26:26,$1:$1,"&gt;="&amp;1,$1:$1,"&lt;="&amp;INT(-$N34/30))+(-$N34/30-INT(-$N34/30))*SUMIFS(26:26,$1:$1,INT(-$N34/30)+1),0)+(-$N34/30-INT(-$N34/30))*SUMIFS(26:26,$1:$1,BX$1+INT(-$N34/30)+1)+(INT(-$N34/30)+1--$N34/30)*SUMIFS(26:26,$1:$1,BX$1+INT(-$N34/30))))</f>
        <v>0</v>
      </c>
      <c r="BY34" s="46">
        <f>IF(BY$10="",0,IF(BY$1=MAX($1:$1),$R26-SUM($T34:BX34),IF(BY$1=1,SUMIFS(26:26,$1:$1,"&gt;="&amp;1,$1:$1,"&lt;="&amp;INT(-$N34/30))+(-$N34/30-INT(-$N34/30))*SUMIFS(26:26,$1:$1,INT(-$N34/30)+1),0)+(-$N34/30-INT(-$N34/30))*SUMIFS(26:26,$1:$1,BY$1+INT(-$N34/30)+1)+(INT(-$N34/30)+1--$N34/30)*SUMIFS(26:26,$1:$1,BY$1+INT(-$N34/30))))</f>
        <v>0</v>
      </c>
      <c r="BZ34" s="46">
        <f>IF(BZ$10="",0,IF(BZ$1=MAX($1:$1),$R26-SUM($T34:BY34),IF(BZ$1=1,SUMIFS(26:26,$1:$1,"&gt;="&amp;1,$1:$1,"&lt;="&amp;INT(-$N34/30))+(-$N34/30-INT(-$N34/30))*SUMIFS(26:26,$1:$1,INT(-$N34/30)+1),0)+(-$N34/30-INT(-$N34/30))*SUMIFS(26:26,$1:$1,BZ$1+INT(-$N34/30)+1)+(INT(-$N34/30)+1--$N34/30)*SUMIFS(26:26,$1:$1,BZ$1+INT(-$N34/30))))</f>
        <v>0</v>
      </c>
      <c r="CA34" s="46">
        <f>IF(CA$10="",0,IF(CA$1=MAX($1:$1),$R26-SUM($T34:BZ34),IF(CA$1=1,SUMIFS(26:26,$1:$1,"&gt;="&amp;1,$1:$1,"&lt;="&amp;INT(-$N34/30))+(-$N34/30-INT(-$N34/30))*SUMIFS(26:26,$1:$1,INT(-$N34/30)+1),0)+(-$N34/30-INT(-$N34/30))*SUMIFS(26:26,$1:$1,CA$1+INT(-$N34/30)+1)+(INT(-$N34/30)+1--$N34/30)*SUMIFS(26:26,$1:$1,CA$1+INT(-$N34/30))))</f>
        <v>0</v>
      </c>
      <c r="CB34" s="46">
        <f>IF(CB$10="",0,IF(CB$1=MAX($1:$1),$R26-SUM($T34:CA34),IF(CB$1=1,SUMIFS(26:26,$1:$1,"&gt;="&amp;1,$1:$1,"&lt;="&amp;INT(-$N34/30))+(-$N34/30-INT(-$N34/30))*SUMIFS(26:26,$1:$1,INT(-$N34/30)+1),0)+(-$N34/30-INT(-$N34/30))*SUMIFS(26:26,$1:$1,CB$1+INT(-$N34/30)+1)+(INT(-$N34/30)+1--$N34/30)*SUMIFS(26:26,$1:$1,CB$1+INT(-$N34/30))))</f>
        <v>0</v>
      </c>
      <c r="CC34" s="46">
        <f>IF(CC$10="",0,IF(CC$1=MAX($1:$1),$R26-SUM($T34:CB34),IF(CC$1=1,SUMIFS(26:26,$1:$1,"&gt;="&amp;1,$1:$1,"&lt;="&amp;INT(-$N34/30))+(-$N34/30-INT(-$N34/30))*SUMIFS(26:26,$1:$1,INT(-$N34/30)+1),0)+(-$N34/30-INT(-$N34/30))*SUMIFS(26:26,$1:$1,CC$1+INT(-$N34/30)+1)+(INT(-$N34/30)+1--$N34/30)*SUMIFS(26:26,$1:$1,CC$1+INT(-$N34/30))))</f>
        <v>0</v>
      </c>
      <c r="CD34" s="46">
        <f>IF(CD$10="",0,IF(CD$1=MAX($1:$1),$R26-SUM($T34:CC34),IF(CD$1=1,SUMIFS(26:26,$1:$1,"&gt;="&amp;1,$1:$1,"&lt;="&amp;INT(-$N34/30))+(-$N34/30-INT(-$N34/30))*SUMIFS(26:26,$1:$1,INT(-$N34/30)+1),0)+(-$N34/30-INT(-$N34/30))*SUMIFS(26:26,$1:$1,CD$1+INT(-$N34/30)+1)+(INT(-$N34/30)+1--$N34/30)*SUMIFS(26:26,$1:$1,CD$1+INT(-$N34/30))))</f>
        <v>0</v>
      </c>
      <c r="CE34" s="46">
        <f>IF(CE$10="",0,IF(CE$1=MAX($1:$1),$R26-SUM($T34:CD34),IF(CE$1=1,SUMIFS(26:26,$1:$1,"&gt;="&amp;1,$1:$1,"&lt;="&amp;INT(-$N34/30))+(-$N34/30-INT(-$N34/30))*SUMIFS(26:26,$1:$1,INT(-$N34/30)+1),0)+(-$N34/30-INT(-$N34/30))*SUMIFS(26:26,$1:$1,CE$1+INT(-$N34/30)+1)+(INT(-$N34/30)+1--$N34/30)*SUMIFS(26:26,$1:$1,CE$1+INT(-$N34/30))))</f>
        <v>0</v>
      </c>
      <c r="CF34" s="46">
        <f>IF(CF$10="",0,IF(CF$1=MAX($1:$1),$R26-SUM($T34:CE34),IF(CF$1=1,SUMIFS(26:26,$1:$1,"&gt;="&amp;1,$1:$1,"&lt;="&amp;INT(-$N34/30))+(-$N34/30-INT(-$N34/30))*SUMIFS(26:26,$1:$1,INT(-$N34/30)+1),0)+(-$N34/30-INT(-$N34/30))*SUMIFS(26:26,$1:$1,CF$1+INT(-$N34/30)+1)+(INT(-$N34/30)+1--$N34/30)*SUMIFS(26:26,$1:$1,CF$1+INT(-$N34/30))))</f>
        <v>0</v>
      </c>
      <c r="CG34" s="46">
        <f>IF(CG$10="",0,IF(CG$1=MAX($1:$1),$R26-SUM($T34:CF34),IF(CG$1=1,SUMIFS(26:26,$1:$1,"&gt;="&amp;1,$1:$1,"&lt;="&amp;INT(-$N34/30))+(-$N34/30-INT(-$N34/30))*SUMIFS(26:26,$1:$1,INT(-$N34/30)+1),0)+(-$N34/30-INT(-$N34/30))*SUMIFS(26:26,$1:$1,CG$1+INT(-$N34/30)+1)+(INT(-$N34/30)+1--$N34/30)*SUMIFS(26:26,$1:$1,CG$1+INT(-$N34/30))))</f>
        <v>0</v>
      </c>
      <c r="CH34" s="46">
        <f>IF(CH$10="",0,IF(CH$1=MAX($1:$1),$R26-SUM($T34:CG34),IF(CH$1=1,SUMIFS(26:26,$1:$1,"&gt;="&amp;1,$1:$1,"&lt;="&amp;INT(-$N34/30))+(-$N34/30-INT(-$N34/30))*SUMIFS(26:26,$1:$1,INT(-$N34/30)+1),0)+(-$N34/30-INT(-$N34/30))*SUMIFS(26:26,$1:$1,CH$1+INT(-$N34/30)+1)+(INT(-$N34/30)+1--$N34/30)*SUMIFS(26:26,$1:$1,CH$1+INT(-$N34/30))))</f>
        <v>0</v>
      </c>
      <c r="CI34" s="46">
        <f>IF(CI$10="",0,IF(CI$1=MAX($1:$1),$R26-SUM($T34:CH34),IF(CI$1=1,SUMIFS(26:26,$1:$1,"&gt;="&amp;1,$1:$1,"&lt;="&amp;INT(-$N34/30))+(-$N34/30-INT(-$N34/30))*SUMIFS(26:26,$1:$1,INT(-$N34/30)+1),0)+(-$N34/30-INT(-$N34/30))*SUMIFS(26:26,$1:$1,CI$1+INT(-$N34/30)+1)+(INT(-$N34/30)+1--$N34/30)*SUMIFS(26:26,$1:$1,CI$1+INT(-$N34/30))))</f>
        <v>0</v>
      </c>
      <c r="CJ34" s="46">
        <f>IF(CJ$10="",0,IF(CJ$1=MAX($1:$1),$R26-SUM($T34:CI34),IF(CJ$1=1,SUMIFS(26:26,$1:$1,"&gt;="&amp;1,$1:$1,"&lt;="&amp;INT(-$N34/30))+(-$N34/30-INT(-$N34/30))*SUMIFS(26:26,$1:$1,INT(-$N34/30)+1),0)+(-$N34/30-INT(-$N34/30))*SUMIFS(26:26,$1:$1,CJ$1+INT(-$N34/30)+1)+(INT(-$N34/30)+1--$N34/30)*SUMIFS(26:26,$1:$1,CJ$1+INT(-$N34/30))))</f>
        <v>0</v>
      </c>
      <c r="CK34" s="46">
        <f>IF(CK$10="",0,IF(CK$1=MAX($1:$1),$R26-SUM($T34:CJ34),IF(CK$1=1,SUMIFS(26:26,$1:$1,"&gt;="&amp;1,$1:$1,"&lt;="&amp;INT(-$N34/30))+(-$N34/30-INT(-$N34/30))*SUMIFS(26:26,$1:$1,INT(-$N34/30)+1),0)+(-$N34/30-INT(-$N34/30))*SUMIFS(26:26,$1:$1,CK$1+INT(-$N34/30)+1)+(INT(-$N34/30)+1--$N34/30)*SUMIFS(26:26,$1:$1,CK$1+INT(-$N34/30))))</f>
        <v>0</v>
      </c>
      <c r="CL34" s="46">
        <f>IF(CL$10="",0,IF(CL$1=MAX($1:$1),$R26-SUM($T34:CK34),IF(CL$1=1,SUMIFS(26:26,$1:$1,"&gt;="&amp;1,$1:$1,"&lt;="&amp;INT(-$N34/30))+(-$N34/30-INT(-$N34/30))*SUMIFS(26:26,$1:$1,INT(-$N34/30)+1),0)+(-$N34/30-INT(-$N34/30))*SUMIFS(26:26,$1:$1,CL$1+INT(-$N34/30)+1)+(INT(-$N34/30)+1--$N34/30)*SUMIFS(26:26,$1:$1,CL$1+INT(-$N34/30))))</f>
        <v>0</v>
      </c>
      <c r="CM34" s="46">
        <f>IF(CM$10="",0,IF(CM$1=MAX($1:$1),$R26-SUM($T34:CL34),IF(CM$1=1,SUMIFS(26:26,$1:$1,"&gt;="&amp;1,$1:$1,"&lt;="&amp;INT(-$N34/30))+(-$N34/30-INT(-$N34/30))*SUMIFS(26:26,$1:$1,INT(-$N34/30)+1),0)+(-$N34/30-INT(-$N34/30))*SUMIFS(26:26,$1:$1,CM$1+INT(-$N34/30)+1)+(INT(-$N34/30)+1--$N34/30)*SUMIFS(26:26,$1:$1,CM$1+INT(-$N34/30))))</f>
        <v>0</v>
      </c>
      <c r="CN34" s="46">
        <f>IF(CN$10="",0,IF(CN$1=MAX($1:$1),$R26-SUM($T34:CM34),IF(CN$1=1,SUMIFS(26:26,$1:$1,"&gt;="&amp;1,$1:$1,"&lt;="&amp;INT(-$N34/30))+(-$N34/30-INT(-$N34/30))*SUMIFS(26:26,$1:$1,INT(-$N34/30)+1),0)+(-$N34/30-INT(-$N34/30))*SUMIFS(26:26,$1:$1,CN$1+INT(-$N34/30)+1)+(INT(-$N34/30)+1--$N34/30)*SUMIFS(26:26,$1:$1,CN$1+INT(-$N34/30))))</f>
        <v>0</v>
      </c>
      <c r="CO34" s="46">
        <f>IF(CO$10="",0,IF(CO$1=MAX($1:$1),$R26-SUM($T34:CN34),IF(CO$1=1,SUMIFS(26:26,$1:$1,"&gt;="&amp;1,$1:$1,"&lt;="&amp;INT(-$N34/30))+(-$N34/30-INT(-$N34/30))*SUMIFS(26:26,$1:$1,INT(-$N34/30)+1),0)+(-$N34/30-INT(-$N34/30))*SUMIFS(26:26,$1:$1,CO$1+INT(-$N34/30)+1)+(INT(-$N34/30)+1--$N34/30)*SUMIFS(26:26,$1:$1,CO$1+INT(-$N34/30))))</f>
        <v>0</v>
      </c>
      <c r="CP34" s="46">
        <f>IF(CP$10="",0,IF(CP$1=MAX($1:$1),$R26-SUM($T34:CO34),IF(CP$1=1,SUMIFS(26:26,$1:$1,"&gt;="&amp;1,$1:$1,"&lt;="&amp;INT(-$N34/30))+(-$N34/30-INT(-$N34/30))*SUMIFS(26:26,$1:$1,INT(-$N34/30)+1),0)+(-$N34/30-INT(-$N34/30))*SUMIFS(26:26,$1:$1,CP$1+INT(-$N34/30)+1)+(INT(-$N34/30)+1--$N34/30)*SUMIFS(26:26,$1:$1,CP$1+INT(-$N34/30))))</f>
        <v>0</v>
      </c>
      <c r="CQ34" s="46">
        <f>IF(CQ$10="",0,IF(CQ$1=MAX($1:$1),$R26-SUM($T34:CP34),IF(CQ$1=1,SUMIFS(26:26,$1:$1,"&gt;="&amp;1,$1:$1,"&lt;="&amp;INT(-$N34/30))+(-$N34/30-INT(-$N34/30))*SUMIFS(26:26,$1:$1,INT(-$N34/30)+1),0)+(-$N34/30-INT(-$N34/30))*SUMIFS(26:26,$1:$1,CQ$1+INT(-$N34/30)+1)+(INT(-$N34/30)+1--$N34/30)*SUMIFS(26:26,$1:$1,CQ$1+INT(-$N34/30))))</f>
        <v>0</v>
      </c>
      <c r="CR34" s="46">
        <f>IF(CR$10="",0,IF(CR$1=MAX($1:$1),$R26-SUM($T34:CQ34),IF(CR$1=1,SUMIFS(26:26,$1:$1,"&gt;="&amp;1,$1:$1,"&lt;="&amp;INT(-$N34/30))+(-$N34/30-INT(-$N34/30))*SUMIFS(26:26,$1:$1,INT(-$N34/30)+1),0)+(-$N34/30-INT(-$N34/30))*SUMIFS(26:26,$1:$1,CR$1+INT(-$N34/30)+1)+(INT(-$N34/30)+1--$N34/30)*SUMIFS(26:26,$1:$1,CR$1+INT(-$N34/30))))</f>
        <v>0</v>
      </c>
      <c r="CS34" s="46">
        <f>IF(CS$10="",0,IF(CS$1=MAX($1:$1),$R26-SUM($T34:CR34),IF(CS$1=1,SUMIFS(26:26,$1:$1,"&gt;="&amp;1,$1:$1,"&lt;="&amp;INT(-$N34/30))+(-$N34/30-INT(-$N34/30))*SUMIFS(26:26,$1:$1,INT(-$N34/30)+1),0)+(-$N34/30-INT(-$N34/30))*SUMIFS(26:26,$1:$1,CS$1+INT(-$N34/30)+1)+(INT(-$N34/30)+1--$N34/30)*SUMIFS(26:26,$1:$1,CS$1+INT(-$N34/30))))</f>
        <v>0</v>
      </c>
      <c r="CT34" s="46">
        <f>IF(CT$10="",0,IF(CT$1=MAX($1:$1),$R26-SUM($T34:CS34),IF(CT$1=1,SUMIFS(26:26,$1:$1,"&gt;="&amp;1,$1:$1,"&lt;="&amp;INT(-$N34/30))+(-$N34/30-INT(-$N34/30))*SUMIFS(26:26,$1:$1,INT(-$N34/30)+1),0)+(-$N34/30-INT(-$N34/30))*SUMIFS(26:26,$1:$1,CT$1+INT(-$N34/30)+1)+(INT(-$N34/30)+1--$N34/30)*SUMIFS(26:26,$1:$1,CT$1+INT(-$N34/30))))</f>
        <v>0</v>
      </c>
      <c r="CU34" s="46">
        <f>IF(CU$10="",0,IF(CU$1=MAX($1:$1),$R26-SUM($T34:CT34),IF(CU$1=1,SUMIFS(26:26,$1:$1,"&gt;="&amp;1,$1:$1,"&lt;="&amp;INT(-$N34/30))+(-$N34/30-INT(-$N34/30))*SUMIFS(26:26,$1:$1,INT(-$N34/30)+1),0)+(-$N34/30-INT(-$N34/30))*SUMIFS(26:26,$1:$1,CU$1+INT(-$N34/30)+1)+(INT(-$N34/30)+1--$N34/30)*SUMIFS(26:26,$1:$1,CU$1+INT(-$N34/30))))</f>
        <v>0</v>
      </c>
      <c r="CV34" s="46">
        <f>IF(CV$10="",0,IF(CV$1=MAX($1:$1),$R26-SUM($T34:CU34),IF(CV$1=1,SUMIFS(26:26,$1:$1,"&gt;="&amp;1,$1:$1,"&lt;="&amp;INT(-$N34/30))+(-$N34/30-INT(-$N34/30))*SUMIFS(26:26,$1:$1,INT(-$N34/30)+1),0)+(-$N34/30-INT(-$N34/30))*SUMIFS(26:26,$1:$1,CV$1+INT(-$N34/30)+1)+(INT(-$N34/30)+1--$N34/30)*SUMIFS(26:26,$1:$1,CV$1+INT(-$N34/30))))</f>
        <v>0</v>
      </c>
      <c r="CW34" s="46">
        <f>IF(CW$10="",0,IF(CW$1=MAX($1:$1),$R26-SUM($T34:CV34),IF(CW$1=1,SUMIFS(26:26,$1:$1,"&gt;="&amp;1,$1:$1,"&lt;="&amp;INT(-$N34/30))+(-$N34/30-INT(-$N34/30))*SUMIFS(26:26,$1:$1,INT(-$N34/30)+1),0)+(-$N34/30-INT(-$N34/30))*SUMIFS(26:26,$1:$1,CW$1+INT(-$N34/30)+1)+(INT(-$N34/30)+1--$N34/30)*SUMIFS(26:26,$1:$1,CW$1+INT(-$N34/30))))</f>
        <v>0</v>
      </c>
      <c r="CX34" s="46">
        <f>IF(CX$10="",0,IF(CX$1=MAX($1:$1),$R26-SUM($T34:CW34),IF(CX$1=1,SUMIFS(26:26,$1:$1,"&gt;="&amp;1,$1:$1,"&lt;="&amp;INT(-$N34/30))+(-$N34/30-INT(-$N34/30))*SUMIFS(26:26,$1:$1,INT(-$N34/30)+1),0)+(-$N34/30-INT(-$N34/30))*SUMIFS(26:26,$1:$1,CX$1+INT(-$N34/30)+1)+(INT(-$N34/30)+1--$N34/30)*SUMIFS(26:26,$1:$1,CX$1+INT(-$N34/30))))</f>
        <v>0</v>
      </c>
      <c r="CY34" s="46">
        <f>IF(CY$10="",0,IF(CY$1=MAX($1:$1),$R26-SUM($T34:CX34),IF(CY$1=1,SUMIFS(26:26,$1:$1,"&gt;="&amp;1,$1:$1,"&lt;="&amp;INT(-$N34/30))+(-$N34/30-INT(-$N34/30))*SUMIFS(26:26,$1:$1,INT(-$N34/30)+1),0)+(-$N34/30-INT(-$N34/30))*SUMIFS(26:26,$1:$1,CY$1+INT(-$N34/30)+1)+(INT(-$N34/30)+1--$N34/30)*SUMIFS(26:26,$1:$1,CY$1+INT(-$N34/30))))</f>
        <v>0</v>
      </c>
      <c r="CZ34" s="46">
        <f>IF(CZ$10="",0,IF(CZ$1=MAX($1:$1),$R26-SUM($T34:CY34),IF(CZ$1=1,SUMIFS(26:26,$1:$1,"&gt;="&amp;1,$1:$1,"&lt;="&amp;INT(-$N34/30))+(-$N34/30-INT(-$N34/30))*SUMIFS(26:26,$1:$1,INT(-$N34/30)+1),0)+(-$N34/30-INT(-$N34/30))*SUMIFS(26:26,$1:$1,CZ$1+INT(-$N34/30)+1)+(INT(-$N34/30)+1--$N34/30)*SUMIFS(26:26,$1:$1,CZ$1+INT(-$N34/30))))</f>
        <v>0</v>
      </c>
      <c r="DA34" s="46">
        <f>IF(DA$10="",0,IF(DA$1=MAX($1:$1),$R26-SUM($T34:CZ34),IF(DA$1=1,SUMIFS(26:26,$1:$1,"&gt;="&amp;1,$1:$1,"&lt;="&amp;INT(-$N34/30))+(-$N34/30-INT(-$N34/30))*SUMIFS(26:26,$1:$1,INT(-$N34/30)+1),0)+(-$N34/30-INT(-$N34/30))*SUMIFS(26:26,$1:$1,DA$1+INT(-$N34/30)+1)+(INT(-$N34/30)+1--$N34/30)*SUMIFS(26:26,$1:$1,DA$1+INT(-$N34/30))))</f>
        <v>0</v>
      </c>
      <c r="DB34" s="46">
        <f>IF(DB$10="",0,IF(DB$1=MAX($1:$1),$R26-SUM($T34:DA34),IF(DB$1=1,SUMIFS(26:26,$1:$1,"&gt;="&amp;1,$1:$1,"&lt;="&amp;INT(-$N34/30))+(-$N34/30-INT(-$N34/30))*SUMIFS(26:26,$1:$1,INT(-$N34/30)+1),0)+(-$N34/30-INT(-$N34/30))*SUMIFS(26:26,$1:$1,DB$1+INT(-$N34/30)+1)+(INT(-$N34/30)+1--$N34/30)*SUMIFS(26:26,$1:$1,DB$1+INT(-$N34/30))))</f>
        <v>0</v>
      </c>
      <c r="DC34" s="46">
        <f>IF(DC$10="",0,IF(DC$1=MAX($1:$1),$R26-SUM($T34:DB34),IF(DC$1=1,SUMIFS(26:26,$1:$1,"&gt;="&amp;1,$1:$1,"&lt;="&amp;INT(-$N34/30))+(-$N34/30-INT(-$N34/30))*SUMIFS(26:26,$1:$1,INT(-$N34/30)+1),0)+(-$N34/30-INT(-$N34/30))*SUMIFS(26:26,$1:$1,DC$1+INT(-$N34/30)+1)+(INT(-$N34/30)+1--$N34/30)*SUMIFS(26:26,$1:$1,DC$1+INT(-$N34/30))))</f>
        <v>0</v>
      </c>
      <c r="DD34" s="46">
        <f>IF(DD$10="",0,IF(DD$1=MAX($1:$1),$R26-SUM($T34:DC34),IF(DD$1=1,SUMIFS(26:26,$1:$1,"&gt;="&amp;1,$1:$1,"&lt;="&amp;INT(-$N34/30))+(-$N34/30-INT(-$N34/30))*SUMIFS(26:26,$1:$1,INT(-$N34/30)+1),0)+(-$N34/30-INT(-$N34/30))*SUMIFS(26:26,$1:$1,DD$1+INT(-$N34/30)+1)+(INT(-$N34/30)+1--$N34/30)*SUMIFS(26:26,$1:$1,DD$1+INT(-$N34/30))))</f>
        <v>0</v>
      </c>
      <c r="DE34" s="46">
        <f>IF(DE$10="",0,IF(DE$1=MAX($1:$1),$R26-SUM($T34:DD34),IF(DE$1=1,SUMIFS(26:26,$1:$1,"&gt;="&amp;1,$1:$1,"&lt;="&amp;INT(-$N34/30))+(-$N34/30-INT(-$N34/30))*SUMIFS(26:26,$1:$1,INT(-$N34/30)+1),0)+(-$N34/30-INT(-$N34/30))*SUMIFS(26:26,$1:$1,DE$1+INT(-$N34/30)+1)+(INT(-$N34/30)+1--$N34/30)*SUMIFS(26:26,$1:$1,DE$1+INT(-$N34/30))))</f>
        <v>0</v>
      </c>
      <c r="DF34" s="46">
        <f>IF(DF$10="",0,IF(DF$1=MAX($1:$1),$R26-SUM($T34:DE34),IF(DF$1=1,SUMIFS(26:26,$1:$1,"&gt;="&amp;1,$1:$1,"&lt;="&amp;INT(-$N34/30))+(-$N34/30-INT(-$N34/30))*SUMIFS(26:26,$1:$1,INT(-$N34/30)+1),0)+(-$N34/30-INT(-$N34/30))*SUMIFS(26:26,$1:$1,DF$1+INT(-$N34/30)+1)+(INT(-$N34/30)+1--$N34/30)*SUMIFS(26:26,$1:$1,DF$1+INT(-$N34/30))))</f>
        <v>0</v>
      </c>
      <c r="DG34" s="46">
        <f>IF(DG$10="",0,IF(DG$1=MAX($1:$1),$R26-SUM($T34:DF34),IF(DG$1=1,SUMIFS(26:26,$1:$1,"&gt;="&amp;1,$1:$1,"&lt;="&amp;INT(-$N34/30))+(-$N34/30-INT(-$N34/30))*SUMIFS(26:26,$1:$1,INT(-$N34/30)+1),0)+(-$N34/30-INT(-$N34/30))*SUMIFS(26:26,$1:$1,DG$1+INT(-$N34/30)+1)+(INT(-$N34/30)+1--$N34/30)*SUMIFS(26:26,$1:$1,DG$1+INT(-$N34/30))))</f>
        <v>0</v>
      </c>
      <c r="DH34" s="46">
        <f>IF(DH$10="",0,IF(DH$1=MAX($1:$1),$R26-SUM($T34:DG34),IF(DH$1=1,SUMIFS(26:26,$1:$1,"&gt;="&amp;1,$1:$1,"&lt;="&amp;INT(-$N34/30))+(-$N34/30-INT(-$N34/30))*SUMIFS(26:26,$1:$1,INT(-$N34/30)+1),0)+(-$N34/30-INT(-$N34/30))*SUMIFS(26:26,$1:$1,DH$1+INT(-$N34/30)+1)+(INT(-$N34/30)+1--$N34/30)*SUMIFS(26:26,$1:$1,DH$1+INT(-$N34/30))))</f>
        <v>0</v>
      </c>
      <c r="DI34" s="46">
        <f>IF(DI$10="",0,IF(DI$1=MAX($1:$1),$R26-SUM($T34:DH34),IF(DI$1=1,SUMIFS(26:26,$1:$1,"&gt;="&amp;1,$1:$1,"&lt;="&amp;INT(-$N34/30))+(-$N34/30-INT(-$N34/30))*SUMIFS(26:26,$1:$1,INT(-$N34/30)+1),0)+(-$N34/30-INT(-$N34/30))*SUMIFS(26:26,$1:$1,DI$1+INT(-$N34/30)+1)+(INT(-$N34/30)+1--$N34/30)*SUMIFS(26:26,$1:$1,DI$1+INT(-$N34/30))))</f>
        <v>0</v>
      </c>
      <c r="DJ34" s="46">
        <f>IF(DJ$10="",0,IF(DJ$1=MAX($1:$1),$R26-SUM($T34:DI34),IF(DJ$1=1,SUMIFS(26:26,$1:$1,"&gt;="&amp;1,$1:$1,"&lt;="&amp;INT(-$N34/30))+(-$N34/30-INT(-$N34/30))*SUMIFS(26:26,$1:$1,INT(-$N34/30)+1),0)+(-$N34/30-INT(-$N34/30))*SUMIFS(26:26,$1:$1,DJ$1+INT(-$N34/30)+1)+(INT(-$N34/30)+1--$N34/30)*SUMIFS(26:26,$1:$1,DJ$1+INT(-$N34/30))))</f>
        <v>0</v>
      </c>
      <c r="DK34" s="46">
        <f>IF(DK$10="",0,IF(DK$1=MAX($1:$1),$R26-SUM($T34:DJ34),IF(DK$1=1,SUMIFS(26:26,$1:$1,"&gt;="&amp;1,$1:$1,"&lt;="&amp;INT(-$N34/30))+(-$N34/30-INT(-$N34/30))*SUMIFS(26:26,$1:$1,INT(-$N34/30)+1),0)+(-$N34/30-INT(-$N34/30))*SUMIFS(26:26,$1:$1,DK$1+INT(-$N34/30)+1)+(INT(-$N34/30)+1--$N34/30)*SUMIFS(26:26,$1:$1,DK$1+INT(-$N34/30))))</f>
        <v>0</v>
      </c>
      <c r="DL34" s="46">
        <f>IF(DL$10="",0,IF(DL$1=MAX($1:$1),$R26-SUM($T34:DK34),IF(DL$1=1,SUMIFS(26:26,$1:$1,"&gt;="&amp;1,$1:$1,"&lt;="&amp;INT(-$N34/30))+(-$N34/30-INT(-$N34/30))*SUMIFS(26:26,$1:$1,INT(-$N34/30)+1),0)+(-$N34/30-INT(-$N34/30))*SUMIFS(26:26,$1:$1,DL$1+INT(-$N34/30)+1)+(INT(-$N34/30)+1--$N34/30)*SUMIFS(26:26,$1:$1,DL$1+INT(-$N34/30))))</f>
        <v>0</v>
      </c>
      <c r="DM34" s="46">
        <f>IF(DM$10="",0,IF(DM$1=MAX($1:$1),$R26-SUM($T34:DL34),IF(DM$1=1,SUMIFS(26:26,$1:$1,"&gt;="&amp;1,$1:$1,"&lt;="&amp;INT(-$N34/30))+(-$N34/30-INT(-$N34/30))*SUMIFS(26:26,$1:$1,INT(-$N34/30)+1),0)+(-$N34/30-INT(-$N34/30))*SUMIFS(26:26,$1:$1,DM$1+INT(-$N34/30)+1)+(INT(-$N34/30)+1--$N34/30)*SUMIFS(26:26,$1:$1,DM$1+INT(-$N34/30))))</f>
        <v>0</v>
      </c>
      <c r="DN34" s="46">
        <f>IF(DN$10="",0,IF(DN$1=MAX($1:$1),$R26-SUM($T34:DM34),IF(DN$1=1,SUMIFS(26:26,$1:$1,"&gt;="&amp;1,$1:$1,"&lt;="&amp;INT(-$N34/30))+(-$N34/30-INT(-$N34/30))*SUMIFS(26:26,$1:$1,INT(-$N34/30)+1),0)+(-$N34/30-INT(-$N34/30))*SUMIFS(26:26,$1:$1,DN$1+INT(-$N34/30)+1)+(INT(-$N34/30)+1--$N34/30)*SUMIFS(26:26,$1:$1,DN$1+INT(-$N34/30))))</f>
        <v>0</v>
      </c>
      <c r="DO34" s="46">
        <f>IF(DO$10="",0,IF(DO$1=MAX($1:$1),$R26-SUM($T34:DN34),IF(DO$1=1,SUMIFS(26:26,$1:$1,"&gt;="&amp;1,$1:$1,"&lt;="&amp;INT(-$N34/30))+(-$N34/30-INT(-$N34/30))*SUMIFS(26:26,$1:$1,INT(-$N34/30)+1),0)+(-$N34/30-INT(-$N34/30))*SUMIFS(26:26,$1:$1,DO$1+INT(-$N34/30)+1)+(INT(-$N34/30)+1--$N34/30)*SUMIFS(26:26,$1:$1,DO$1+INT(-$N34/30))))</f>
        <v>0</v>
      </c>
      <c r="DP34" s="46">
        <f>IF(DP$10="",0,IF(DP$1=MAX($1:$1),$R26-SUM($T34:DO34),IF(DP$1=1,SUMIFS(26:26,$1:$1,"&gt;="&amp;1,$1:$1,"&lt;="&amp;INT(-$N34/30))+(-$N34/30-INT(-$N34/30))*SUMIFS(26:26,$1:$1,INT(-$N34/30)+1),0)+(-$N34/30-INT(-$N34/30))*SUMIFS(26:26,$1:$1,DP$1+INT(-$N34/30)+1)+(INT(-$N34/30)+1--$N34/30)*SUMIFS(26:26,$1:$1,DP$1+INT(-$N34/30))))</f>
        <v>0</v>
      </c>
      <c r="DQ34" s="46">
        <f>IF(DQ$10="",0,IF(DQ$1=MAX($1:$1),$R26-SUM($T34:DP34),IF(DQ$1=1,SUMIFS(26:26,$1:$1,"&gt;="&amp;1,$1:$1,"&lt;="&amp;INT(-$N34/30))+(-$N34/30-INT(-$N34/30))*SUMIFS(26:26,$1:$1,INT(-$N34/30)+1),0)+(-$N34/30-INT(-$N34/30))*SUMIFS(26:26,$1:$1,DQ$1+INT(-$N34/30)+1)+(INT(-$N34/30)+1--$N34/30)*SUMIFS(26:26,$1:$1,DQ$1+INT(-$N34/30))))</f>
        <v>0</v>
      </c>
      <c r="DR34" s="46">
        <f>IF(DR$10="",0,IF(DR$1=MAX($1:$1),$R26-SUM($T34:DQ34),IF(DR$1=1,SUMIFS(26:26,$1:$1,"&gt;="&amp;1,$1:$1,"&lt;="&amp;INT(-$N34/30))+(-$N34/30-INT(-$N34/30))*SUMIFS(26:26,$1:$1,INT(-$N34/30)+1),0)+(-$N34/30-INT(-$N34/30))*SUMIFS(26:26,$1:$1,DR$1+INT(-$N34/30)+1)+(INT(-$N34/30)+1--$N34/30)*SUMIFS(26:26,$1:$1,DR$1+INT(-$N34/30))))</f>
        <v>0</v>
      </c>
      <c r="DS34" s="46">
        <f>IF(DS$10="",0,IF(DS$1=MAX($1:$1),$R26-SUM($T34:DR34),IF(DS$1=1,SUMIFS(26:26,$1:$1,"&gt;="&amp;1,$1:$1,"&lt;="&amp;INT(-$N34/30))+(-$N34/30-INT(-$N34/30))*SUMIFS(26:26,$1:$1,INT(-$N34/30)+1),0)+(-$N34/30-INT(-$N34/30))*SUMIFS(26:26,$1:$1,DS$1+INT(-$N34/30)+1)+(INT(-$N34/30)+1--$N34/30)*SUMIFS(26:26,$1:$1,DS$1+INT(-$N34/30))))</f>
        <v>0</v>
      </c>
      <c r="DT34" s="46">
        <f>IF(DT$10="",0,IF(DT$1=MAX($1:$1),$R26-SUM($T34:DS34),IF(DT$1=1,SUMIFS(26:26,$1:$1,"&gt;="&amp;1,$1:$1,"&lt;="&amp;INT(-$N34/30))+(-$N34/30-INT(-$N34/30))*SUMIFS(26:26,$1:$1,INT(-$N34/30)+1),0)+(-$N34/30-INT(-$N34/30))*SUMIFS(26:26,$1:$1,DT$1+INT(-$N34/30)+1)+(INT(-$N34/30)+1--$N34/30)*SUMIFS(26:26,$1:$1,DT$1+INT(-$N34/30))))</f>
        <v>0</v>
      </c>
      <c r="DU34" s="46">
        <f>IF(DU$10="",0,IF(DU$1=MAX($1:$1),$R26-SUM($T34:DT34),IF(DU$1=1,SUMIFS(26:26,$1:$1,"&gt;="&amp;1,$1:$1,"&lt;="&amp;INT(-$N34/30))+(-$N34/30-INT(-$N34/30))*SUMIFS(26:26,$1:$1,INT(-$N34/30)+1),0)+(-$N34/30-INT(-$N34/30))*SUMIFS(26:26,$1:$1,DU$1+INT(-$N34/30)+1)+(INT(-$N34/30)+1--$N34/30)*SUMIFS(26:26,$1:$1,DU$1+INT(-$N34/30))))</f>
        <v>0</v>
      </c>
      <c r="DV34" s="46">
        <f>IF(DV$10="",0,IF(DV$1=MAX($1:$1),$R26-SUM($T34:DU34),IF(DV$1=1,SUMIFS(26:26,$1:$1,"&gt;="&amp;1,$1:$1,"&lt;="&amp;INT(-$N34/30))+(-$N34/30-INT(-$N34/30))*SUMIFS(26:26,$1:$1,INT(-$N34/30)+1),0)+(-$N34/30-INT(-$N34/30))*SUMIFS(26:26,$1:$1,DV$1+INT(-$N34/30)+1)+(INT(-$N34/30)+1--$N34/30)*SUMIFS(26:26,$1:$1,DV$1+INT(-$N34/30))))</f>
        <v>0</v>
      </c>
      <c r="DW34" s="46">
        <f>IF(DW$10="",0,IF(DW$1=MAX($1:$1),$R26-SUM($T34:DV34),IF(DW$1=1,SUMIFS(26:26,$1:$1,"&gt;="&amp;1,$1:$1,"&lt;="&amp;INT(-$N34/30))+(-$N34/30-INT(-$N34/30))*SUMIFS(26:26,$1:$1,INT(-$N34/30)+1),0)+(-$N34/30-INT(-$N34/30))*SUMIFS(26:26,$1:$1,DW$1+INT(-$N34/30)+1)+(INT(-$N34/30)+1--$N34/30)*SUMIFS(26:26,$1:$1,DW$1+INT(-$N34/30))))</f>
        <v>0</v>
      </c>
      <c r="DX34" s="46">
        <f>IF(DX$10="",0,IF(DX$1=MAX($1:$1),$R26-SUM($T34:DW34),IF(DX$1=1,SUMIFS(26:26,$1:$1,"&gt;="&amp;1,$1:$1,"&lt;="&amp;INT(-$N34/30))+(-$N34/30-INT(-$N34/30))*SUMIFS(26:26,$1:$1,INT(-$N34/30)+1),0)+(-$N34/30-INT(-$N34/30))*SUMIFS(26:26,$1:$1,DX$1+INT(-$N34/30)+1)+(INT(-$N34/30)+1--$N34/30)*SUMIFS(26:26,$1:$1,DX$1+INT(-$N34/30))))</f>
        <v>0</v>
      </c>
      <c r="DY34" s="46">
        <f>IF(DY$10="",0,IF(DY$1=MAX($1:$1),$R26-SUM($T34:DX34),IF(DY$1=1,SUMIFS(26:26,$1:$1,"&gt;="&amp;1,$1:$1,"&lt;="&amp;INT(-$N34/30))+(-$N34/30-INT(-$N34/30))*SUMIFS(26:26,$1:$1,INT(-$N34/30)+1),0)+(-$N34/30-INT(-$N34/30))*SUMIFS(26:26,$1:$1,DY$1+INT(-$N34/30)+1)+(INT(-$N34/30)+1--$N34/30)*SUMIFS(26:26,$1:$1,DY$1+INT(-$N34/30))))</f>
        <v>0</v>
      </c>
      <c r="DZ34" s="46">
        <f>IF(DZ$10="",0,IF(DZ$1=MAX($1:$1),$R26-SUM($T34:DY34),IF(DZ$1=1,SUMIFS(26:26,$1:$1,"&gt;="&amp;1,$1:$1,"&lt;="&amp;INT(-$N34/30))+(-$N34/30-INT(-$N34/30))*SUMIFS(26:26,$1:$1,INT(-$N34/30)+1),0)+(-$N34/30-INT(-$N34/30))*SUMIFS(26:26,$1:$1,DZ$1+INT(-$N34/30)+1)+(INT(-$N34/30)+1--$N34/30)*SUMIFS(26:26,$1:$1,DZ$1+INT(-$N34/30))))</f>
        <v>0</v>
      </c>
      <c r="EA34" s="46">
        <f>IF(EA$10="",0,IF(EA$1=MAX($1:$1),$R26-SUM($T34:DZ34),IF(EA$1=1,SUMIFS(26:26,$1:$1,"&gt;="&amp;1,$1:$1,"&lt;="&amp;INT(-$N34/30))+(-$N34/30-INT(-$N34/30))*SUMIFS(26:26,$1:$1,INT(-$N34/30)+1),0)+(-$N34/30-INT(-$N34/30))*SUMIFS(26:26,$1:$1,EA$1+INT(-$N34/30)+1)+(INT(-$N34/30)+1--$N34/30)*SUMIFS(26:26,$1:$1,EA$1+INT(-$N34/30))))</f>
        <v>0</v>
      </c>
      <c r="EB34" s="46">
        <f>IF(EB$10="",0,IF(EB$1=MAX($1:$1),$R26-SUM($T34:EA34),IF(EB$1=1,SUMIFS(26:26,$1:$1,"&gt;="&amp;1,$1:$1,"&lt;="&amp;INT(-$N34/30))+(-$N34/30-INT(-$N34/30))*SUMIFS(26:26,$1:$1,INT(-$N34/30)+1),0)+(-$N34/30-INT(-$N34/30))*SUMIFS(26:26,$1:$1,EB$1+INT(-$N34/30)+1)+(INT(-$N34/30)+1--$N34/30)*SUMIFS(26:26,$1:$1,EB$1+INT(-$N34/30))))</f>
        <v>0</v>
      </c>
      <c r="EC34" s="46">
        <f>IF(EC$10="",0,IF(EC$1=MAX($1:$1),$R26-SUM($T34:EB34),IF(EC$1=1,SUMIFS(26:26,$1:$1,"&gt;="&amp;1,$1:$1,"&lt;="&amp;INT(-$N34/30))+(-$N34/30-INT(-$N34/30))*SUMIFS(26:26,$1:$1,INT(-$N34/30)+1),0)+(-$N34/30-INT(-$N34/30))*SUMIFS(26:26,$1:$1,EC$1+INT(-$N34/30)+1)+(INT(-$N34/30)+1--$N34/30)*SUMIFS(26:26,$1:$1,EC$1+INT(-$N34/30))))</f>
        <v>0</v>
      </c>
      <c r="ED34" s="46">
        <f>IF(ED$10="",0,IF(ED$1=MAX($1:$1),$R26-SUM($T34:EC34),IF(ED$1=1,SUMIFS(26:26,$1:$1,"&gt;="&amp;1,$1:$1,"&lt;="&amp;INT(-$N34/30))+(-$N34/30-INT(-$N34/30))*SUMIFS(26:26,$1:$1,INT(-$N34/30)+1),0)+(-$N34/30-INT(-$N34/30))*SUMIFS(26:26,$1:$1,ED$1+INT(-$N34/30)+1)+(INT(-$N34/30)+1--$N34/30)*SUMIFS(26:26,$1:$1,ED$1+INT(-$N34/30))))</f>
        <v>0</v>
      </c>
      <c r="EE34" s="46">
        <f>IF(EE$10="",0,IF(EE$1=MAX($1:$1),$R26-SUM($T34:ED34),IF(EE$1=1,SUMIFS(26:26,$1:$1,"&gt;="&amp;1,$1:$1,"&lt;="&amp;INT(-$N34/30))+(-$N34/30-INT(-$N34/30))*SUMIFS(26:26,$1:$1,INT(-$N34/30)+1),0)+(-$N34/30-INT(-$N34/30))*SUMIFS(26:26,$1:$1,EE$1+INT(-$N34/30)+1)+(INT(-$N34/30)+1--$N34/30)*SUMIFS(26:26,$1:$1,EE$1+INT(-$N34/30))))</f>
        <v>0</v>
      </c>
      <c r="EF34" s="46">
        <f>IF(EF$10="",0,IF(EF$1=MAX($1:$1),$R26-SUM($T34:EE34),IF(EF$1=1,SUMIFS(26:26,$1:$1,"&gt;="&amp;1,$1:$1,"&lt;="&amp;INT(-$N34/30))+(-$N34/30-INT(-$N34/30))*SUMIFS(26:26,$1:$1,INT(-$N34/30)+1),0)+(-$N34/30-INT(-$N34/30))*SUMIFS(26:26,$1:$1,EF$1+INT(-$N34/30)+1)+(INT(-$N34/30)+1--$N34/30)*SUMIFS(26:26,$1:$1,EF$1+INT(-$N34/30))))</f>
        <v>0</v>
      </c>
      <c r="EG34" s="46">
        <f>IF(EG$10="",0,IF(EG$1=MAX($1:$1),$R26-SUM($T34:EF34),IF(EG$1=1,SUMIFS(26:26,$1:$1,"&gt;="&amp;1,$1:$1,"&lt;="&amp;INT(-$N34/30))+(-$N34/30-INT(-$N34/30))*SUMIFS(26:26,$1:$1,INT(-$N34/30)+1),0)+(-$N34/30-INT(-$N34/30))*SUMIFS(26:26,$1:$1,EG$1+INT(-$N34/30)+1)+(INT(-$N34/30)+1--$N34/30)*SUMIFS(26:26,$1:$1,EG$1+INT(-$N34/30))))</f>
        <v>0</v>
      </c>
      <c r="EH34" s="46">
        <f>IF(EH$10="",0,IF(EH$1=MAX($1:$1),$R26-SUM($T34:EG34),IF(EH$1=1,SUMIFS(26:26,$1:$1,"&gt;="&amp;1,$1:$1,"&lt;="&amp;INT(-$N34/30))+(-$N34/30-INT(-$N34/30))*SUMIFS(26:26,$1:$1,INT(-$N34/30)+1),0)+(-$N34/30-INT(-$N34/30))*SUMIFS(26:26,$1:$1,EH$1+INT(-$N34/30)+1)+(INT(-$N34/30)+1--$N34/30)*SUMIFS(26:26,$1:$1,EH$1+INT(-$N34/30))))</f>
        <v>0</v>
      </c>
      <c r="EI34" s="46">
        <f>IF(EI$10="",0,IF(EI$1=MAX($1:$1),$R26-SUM($T34:EH34),IF(EI$1=1,SUMIFS(26:26,$1:$1,"&gt;="&amp;1,$1:$1,"&lt;="&amp;INT(-$N34/30))+(-$N34/30-INT(-$N34/30))*SUMIFS(26:26,$1:$1,INT(-$N34/30)+1),0)+(-$N34/30-INT(-$N34/30))*SUMIFS(26:26,$1:$1,EI$1+INT(-$N34/30)+1)+(INT(-$N34/30)+1--$N34/30)*SUMIFS(26:26,$1:$1,EI$1+INT(-$N34/30))))</f>
        <v>0</v>
      </c>
      <c r="EJ34" s="46">
        <f>IF(EJ$10="",0,IF(EJ$1=MAX($1:$1),$R26-SUM($T34:EI34),IF(EJ$1=1,SUMIFS(26:26,$1:$1,"&gt;="&amp;1,$1:$1,"&lt;="&amp;INT(-$N34/30))+(-$N34/30-INT(-$N34/30))*SUMIFS(26:26,$1:$1,INT(-$N34/30)+1),0)+(-$N34/30-INT(-$N34/30))*SUMIFS(26:26,$1:$1,EJ$1+INT(-$N34/30)+1)+(INT(-$N34/30)+1--$N34/30)*SUMIFS(26:26,$1:$1,EJ$1+INT(-$N34/30))))</f>
        <v>0</v>
      </c>
      <c r="EK34" s="46">
        <f>IF(EK$10="",0,IF(EK$1=MAX($1:$1),$R26-SUM($T34:EJ34),IF(EK$1=1,SUMIFS(26:26,$1:$1,"&gt;="&amp;1,$1:$1,"&lt;="&amp;INT(-$N34/30))+(-$N34/30-INT(-$N34/30))*SUMIFS(26:26,$1:$1,INT(-$N34/30)+1),0)+(-$N34/30-INT(-$N34/30))*SUMIFS(26:26,$1:$1,EK$1+INT(-$N34/30)+1)+(INT(-$N34/30)+1--$N34/30)*SUMIFS(26:26,$1:$1,EK$1+INT(-$N34/30))))</f>
        <v>0</v>
      </c>
      <c r="EL34" s="46">
        <f>IF(EL$10="",0,IF(EL$1=MAX($1:$1),$R26-SUM($T34:EK34),IF(EL$1=1,SUMIFS(26:26,$1:$1,"&gt;="&amp;1,$1:$1,"&lt;="&amp;INT(-$N34/30))+(-$N34/30-INT(-$N34/30))*SUMIFS(26:26,$1:$1,INT(-$N34/30)+1),0)+(-$N34/30-INT(-$N34/30))*SUMIFS(26:26,$1:$1,EL$1+INT(-$N34/30)+1)+(INT(-$N34/30)+1--$N34/30)*SUMIFS(26:26,$1:$1,EL$1+INT(-$N34/30))))</f>
        <v>0</v>
      </c>
      <c r="EM34" s="46">
        <f>IF(EM$10="",0,IF(EM$1=MAX($1:$1),$R26-SUM($T34:EL34),IF(EM$1=1,SUMIFS(26:26,$1:$1,"&gt;="&amp;1,$1:$1,"&lt;="&amp;INT(-$N34/30))+(-$N34/30-INT(-$N34/30))*SUMIFS(26:26,$1:$1,INT(-$N34/30)+1),0)+(-$N34/30-INT(-$N34/30))*SUMIFS(26:26,$1:$1,EM$1+INT(-$N34/30)+1)+(INT(-$N34/30)+1--$N34/30)*SUMIFS(26:26,$1:$1,EM$1+INT(-$N34/30))))</f>
        <v>0</v>
      </c>
      <c r="EN34" s="46">
        <f>IF(EN$10="",0,IF(EN$1=MAX($1:$1),$R26-SUM($T34:EM34),IF(EN$1=1,SUMIFS(26:26,$1:$1,"&gt;="&amp;1,$1:$1,"&lt;="&amp;INT(-$N34/30))+(-$N34/30-INT(-$N34/30))*SUMIFS(26:26,$1:$1,INT(-$N34/30)+1),0)+(-$N34/30-INT(-$N34/30))*SUMIFS(26:26,$1:$1,EN$1+INT(-$N34/30)+1)+(INT(-$N34/30)+1--$N34/30)*SUMIFS(26:26,$1:$1,EN$1+INT(-$N34/30))))</f>
        <v>0</v>
      </c>
      <c r="EO34" s="46">
        <f>IF(EO$10="",0,IF(EO$1=MAX($1:$1),$R26-SUM($T34:EN34),IF(EO$1=1,SUMIFS(26:26,$1:$1,"&gt;="&amp;1,$1:$1,"&lt;="&amp;INT(-$N34/30))+(-$N34/30-INT(-$N34/30))*SUMIFS(26:26,$1:$1,INT(-$N34/30)+1),0)+(-$N34/30-INT(-$N34/30))*SUMIFS(26:26,$1:$1,EO$1+INT(-$N34/30)+1)+(INT(-$N34/30)+1--$N34/30)*SUMIFS(26:26,$1:$1,EO$1+INT(-$N34/30))))</f>
        <v>0</v>
      </c>
      <c r="EP34" s="46">
        <f>IF(EP$10="",0,IF(EP$1=MAX($1:$1),$R26-SUM($T34:EO34),IF(EP$1=1,SUMIFS(26:26,$1:$1,"&gt;="&amp;1,$1:$1,"&lt;="&amp;INT(-$N34/30))+(-$N34/30-INT(-$N34/30))*SUMIFS(26:26,$1:$1,INT(-$N34/30)+1),0)+(-$N34/30-INT(-$N34/30))*SUMIFS(26:26,$1:$1,EP$1+INT(-$N34/30)+1)+(INT(-$N34/30)+1--$N34/30)*SUMIFS(26:26,$1:$1,EP$1+INT(-$N34/30))))</f>
        <v>0</v>
      </c>
      <c r="EQ34" s="46">
        <f>IF(EQ$10="",0,IF(EQ$1=MAX($1:$1),$R26-SUM($T34:EP34),IF(EQ$1=1,SUMIFS(26:26,$1:$1,"&gt;="&amp;1,$1:$1,"&lt;="&amp;INT(-$N34/30))+(-$N34/30-INT(-$N34/30))*SUMIFS(26:26,$1:$1,INT(-$N34/30)+1),0)+(-$N34/30-INT(-$N34/30))*SUMIFS(26:26,$1:$1,EQ$1+INT(-$N34/30)+1)+(INT(-$N34/30)+1--$N34/30)*SUMIFS(26:26,$1:$1,EQ$1+INT(-$N34/30))))</f>
        <v>0</v>
      </c>
      <c r="ER34" s="46">
        <f>IF(ER$10="",0,IF(ER$1=MAX($1:$1),$R26-SUM($T34:EQ34),IF(ER$1=1,SUMIFS(26:26,$1:$1,"&gt;="&amp;1,$1:$1,"&lt;="&amp;INT(-$N34/30))+(-$N34/30-INT(-$N34/30))*SUMIFS(26:26,$1:$1,INT(-$N34/30)+1),0)+(-$N34/30-INT(-$N34/30))*SUMIFS(26:26,$1:$1,ER$1+INT(-$N34/30)+1)+(INT(-$N34/30)+1--$N34/30)*SUMIFS(26:26,$1:$1,ER$1+INT(-$N34/30))))</f>
        <v>0</v>
      </c>
      <c r="ES34" s="46">
        <f>IF(ES$10="",0,IF(ES$1=MAX($1:$1),$R26-SUM($T34:ER34),IF(ES$1=1,SUMIFS(26:26,$1:$1,"&gt;="&amp;1,$1:$1,"&lt;="&amp;INT(-$N34/30))+(-$N34/30-INT(-$N34/30))*SUMIFS(26:26,$1:$1,INT(-$N34/30)+1),0)+(-$N34/30-INT(-$N34/30))*SUMIFS(26:26,$1:$1,ES$1+INT(-$N34/30)+1)+(INT(-$N34/30)+1--$N34/30)*SUMIFS(26:26,$1:$1,ES$1+INT(-$N34/30))))</f>
        <v>0</v>
      </c>
      <c r="ET34" s="46">
        <f>IF(ET$10="",0,IF(ET$1=MAX($1:$1),$R26-SUM($T34:ES34),IF(ET$1=1,SUMIFS(26:26,$1:$1,"&gt;="&amp;1,$1:$1,"&lt;="&amp;INT(-$N34/30))+(-$N34/30-INT(-$N34/30))*SUMIFS(26:26,$1:$1,INT(-$N34/30)+1),0)+(-$N34/30-INT(-$N34/30))*SUMIFS(26:26,$1:$1,ET$1+INT(-$N34/30)+1)+(INT(-$N34/30)+1--$N34/30)*SUMIFS(26:26,$1:$1,ET$1+INT(-$N34/30))))</f>
        <v>0</v>
      </c>
      <c r="EU34" s="46">
        <f>IF(EU$10="",0,IF(EU$1=MAX($1:$1),$R26-SUM($T34:ET34),IF(EU$1=1,SUMIFS(26:26,$1:$1,"&gt;="&amp;1,$1:$1,"&lt;="&amp;INT(-$N34/30))+(-$N34/30-INT(-$N34/30))*SUMIFS(26:26,$1:$1,INT(-$N34/30)+1),0)+(-$N34/30-INT(-$N34/30))*SUMIFS(26:26,$1:$1,EU$1+INT(-$N34/30)+1)+(INT(-$N34/30)+1--$N34/30)*SUMIFS(26:26,$1:$1,EU$1+INT(-$N34/30))))</f>
        <v>0</v>
      </c>
      <c r="EV34" s="46">
        <f>IF(EV$10="",0,IF(EV$1=MAX($1:$1),$R26-SUM($T34:EU34),IF(EV$1=1,SUMIFS(26:26,$1:$1,"&gt;="&amp;1,$1:$1,"&lt;="&amp;INT(-$N34/30))+(-$N34/30-INT(-$N34/30))*SUMIFS(26:26,$1:$1,INT(-$N34/30)+1),0)+(-$N34/30-INT(-$N34/30))*SUMIFS(26:26,$1:$1,EV$1+INT(-$N34/30)+1)+(INT(-$N34/30)+1--$N34/30)*SUMIFS(26:26,$1:$1,EV$1+INT(-$N34/30))))</f>
        <v>0</v>
      </c>
      <c r="EW34" s="46">
        <f>IF(EW$10="",0,IF(EW$1=MAX($1:$1),$R26-SUM($T34:EV34),IF(EW$1=1,SUMIFS(26:26,$1:$1,"&gt;="&amp;1,$1:$1,"&lt;="&amp;INT(-$N34/30))+(-$N34/30-INT(-$N34/30))*SUMIFS(26:26,$1:$1,INT(-$N34/30)+1),0)+(-$N34/30-INT(-$N34/30))*SUMIFS(26:26,$1:$1,EW$1+INT(-$N34/30)+1)+(INT(-$N34/30)+1--$N34/30)*SUMIFS(26:26,$1:$1,EW$1+INT(-$N34/30))))</f>
        <v>0</v>
      </c>
      <c r="EX34" s="46">
        <f>IF(EX$10="",0,IF(EX$1=MAX($1:$1),$R26-SUM($T34:EW34),IF(EX$1=1,SUMIFS(26:26,$1:$1,"&gt;="&amp;1,$1:$1,"&lt;="&amp;INT(-$N34/30))+(-$N34/30-INT(-$N34/30))*SUMIFS(26:26,$1:$1,INT(-$N34/30)+1),0)+(-$N34/30-INT(-$N34/30))*SUMIFS(26:26,$1:$1,EX$1+INT(-$N34/30)+1)+(INT(-$N34/30)+1--$N34/30)*SUMIFS(26:26,$1:$1,EX$1+INT(-$N34/30))))</f>
        <v>0</v>
      </c>
      <c r="EY34" s="46">
        <f>IF(EY$10="",0,IF(EY$1=MAX($1:$1),$R26-SUM($T34:EX34),IF(EY$1=1,SUMIFS(26:26,$1:$1,"&gt;="&amp;1,$1:$1,"&lt;="&amp;INT(-$N34/30))+(-$N34/30-INT(-$N34/30))*SUMIFS(26:26,$1:$1,INT(-$N34/30)+1),0)+(-$N34/30-INT(-$N34/30))*SUMIFS(26:26,$1:$1,EY$1+INT(-$N34/30)+1)+(INT(-$N34/30)+1--$N34/30)*SUMIFS(26:26,$1:$1,EY$1+INT(-$N34/30))))</f>
        <v>0</v>
      </c>
      <c r="EZ34" s="46">
        <f>IF(EZ$10="",0,IF(EZ$1=MAX($1:$1),$R26-SUM($T34:EY34),IF(EZ$1=1,SUMIFS(26:26,$1:$1,"&gt;="&amp;1,$1:$1,"&lt;="&amp;INT(-$N34/30))+(-$N34/30-INT(-$N34/30))*SUMIFS(26:26,$1:$1,INT(-$N34/30)+1),0)+(-$N34/30-INT(-$N34/30))*SUMIFS(26:26,$1:$1,EZ$1+INT(-$N34/30)+1)+(INT(-$N34/30)+1--$N34/30)*SUMIFS(26:26,$1:$1,EZ$1+INT(-$N34/30))))</f>
        <v>0</v>
      </c>
      <c r="FA34" s="46">
        <f>IF(FA$10="",0,IF(FA$1=MAX($1:$1),$R26-SUM($T34:EZ34),IF(FA$1=1,SUMIFS(26:26,$1:$1,"&gt;="&amp;1,$1:$1,"&lt;="&amp;INT(-$N34/30))+(-$N34/30-INT(-$N34/30))*SUMIFS(26:26,$1:$1,INT(-$N34/30)+1),0)+(-$N34/30-INT(-$N34/30))*SUMIFS(26:26,$1:$1,FA$1+INT(-$N34/30)+1)+(INT(-$N34/30)+1--$N34/30)*SUMIFS(26:26,$1:$1,FA$1+INT(-$N34/30))))</f>
        <v>0</v>
      </c>
      <c r="FB34" s="46">
        <f>IF(FB$10="",0,IF(FB$1=MAX($1:$1),$R26-SUM($T34:FA34),IF(FB$1=1,SUMIFS(26:26,$1:$1,"&gt;="&amp;1,$1:$1,"&lt;="&amp;INT(-$N34/30))+(-$N34/30-INT(-$N34/30))*SUMIFS(26:26,$1:$1,INT(-$N34/30)+1),0)+(-$N34/30-INT(-$N34/30))*SUMIFS(26:26,$1:$1,FB$1+INT(-$N34/30)+1)+(INT(-$N34/30)+1--$N34/30)*SUMIFS(26:26,$1:$1,FB$1+INT(-$N34/30))))</f>
        <v>0</v>
      </c>
      <c r="FC34" s="46">
        <f>IF(FC$10="",0,IF(FC$1=MAX($1:$1),$R26-SUM($T34:FB34),IF(FC$1=1,SUMIFS(26:26,$1:$1,"&gt;="&amp;1,$1:$1,"&lt;="&amp;INT(-$N34/30))+(-$N34/30-INT(-$N34/30))*SUMIFS(26:26,$1:$1,INT(-$N34/30)+1),0)+(-$N34/30-INT(-$N34/30))*SUMIFS(26:26,$1:$1,FC$1+INT(-$N34/30)+1)+(INT(-$N34/30)+1--$N34/30)*SUMIFS(26:26,$1:$1,FC$1+INT(-$N34/30))))</f>
        <v>0</v>
      </c>
      <c r="FD34" s="46">
        <f>IF(FD$10="",0,IF(FD$1=MAX($1:$1),$R26-SUM($T34:FC34),IF(FD$1=1,SUMIFS(26:26,$1:$1,"&gt;="&amp;1,$1:$1,"&lt;="&amp;INT(-$N34/30))+(-$N34/30-INT(-$N34/30))*SUMIFS(26:26,$1:$1,INT(-$N34/30)+1),0)+(-$N34/30-INT(-$N34/30))*SUMIFS(26:26,$1:$1,FD$1+INT(-$N34/30)+1)+(INT(-$N34/30)+1--$N34/30)*SUMIFS(26:26,$1:$1,FD$1+INT(-$N34/30))))</f>
        <v>0</v>
      </c>
      <c r="FE34" s="46">
        <f>IF(FE$10="",0,IF(FE$1=MAX($1:$1),$R26-SUM($T34:FD34),IF(FE$1=1,SUMIFS(26:26,$1:$1,"&gt;="&amp;1,$1:$1,"&lt;="&amp;INT(-$N34/30))+(-$N34/30-INT(-$N34/30))*SUMIFS(26:26,$1:$1,INT(-$N34/30)+1),0)+(-$N34/30-INT(-$N34/30))*SUMIFS(26:26,$1:$1,FE$1+INT(-$N34/30)+1)+(INT(-$N34/30)+1--$N34/30)*SUMIFS(26:26,$1:$1,FE$1+INT(-$N34/30))))</f>
        <v>0</v>
      </c>
      <c r="FF34" s="46">
        <f>IF(FF$10="",0,IF(FF$1=MAX($1:$1),$R26-SUM($T34:FE34),IF(FF$1=1,SUMIFS(26:26,$1:$1,"&gt;="&amp;1,$1:$1,"&lt;="&amp;INT(-$N34/30))+(-$N34/30-INT(-$N34/30))*SUMIFS(26:26,$1:$1,INT(-$N34/30)+1),0)+(-$N34/30-INT(-$N34/30))*SUMIFS(26:26,$1:$1,FF$1+INT(-$N34/30)+1)+(INT(-$N34/30)+1--$N34/30)*SUMIFS(26:26,$1:$1,FF$1+INT(-$N34/30))))</f>
        <v>0</v>
      </c>
      <c r="FG34" s="46">
        <f>IF(FG$10="",0,IF(FG$1=MAX($1:$1),$R26-SUM($T34:FF34),IF(FG$1=1,SUMIFS(26:26,$1:$1,"&gt;="&amp;1,$1:$1,"&lt;="&amp;INT(-$N34/30))+(-$N34/30-INT(-$N34/30))*SUMIFS(26:26,$1:$1,INT(-$N34/30)+1),0)+(-$N34/30-INT(-$N34/30))*SUMIFS(26:26,$1:$1,FG$1+INT(-$N34/30)+1)+(INT(-$N34/30)+1--$N34/30)*SUMIFS(26:26,$1:$1,FG$1+INT(-$N34/30))))</f>
        <v>0</v>
      </c>
      <c r="FH34" s="46">
        <f>IF(FH$10="",0,IF(FH$1=MAX($1:$1),$R26-SUM($T34:FG34),IF(FH$1=1,SUMIFS(26:26,$1:$1,"&gt;="&amp;1,$1:$1,"&lt;="&amp;INT(-$N34/30))+(-$N34/30-INT(-$N34/30))*SUMIFS(26:26,$1:$1,INT(-$N34/30)+1),0)+(-$N34/30-INT(-$N34/30))*SUMIFS(26:26,$1:$1,FH$1+INT(-$N34/30)+1)+(INT(-$N34/30)+1--$N34/30)*SUMIFS(26:26,$1:$1,FH$1+INT(-$N34/30))))</f>
        <v>0</v>
      </c>
      <c r="FI34" s="46">
        <f>IF(FI$10="",0,IF(FI$1=MAX($1:$1),$R26-SUM($T34:FH34),IF(FI$1=1,SUMIFS(26:26,$1:$1,"&gt;="&amp;1,$1:$1,"&lt;="&amp;INT(-$N34/30))+(-$N34/30-INT(-$N34/30))*SUMIFS(26:26,$1:$1,INT(-$N34/30)+1),0)+(-$N34/30-INT(-$N34/30))*SUMIFS(26:26,$1:$1,FI$1+INT(-$N34/30)+1)+(INT(-$N34/30)+1--$N34/30)*SUMIFS(26:26,$1:$1,FI$1+INT(-$N34/30))))</f>
        <v>0</v>
      </c>
      <c r="FJ34" s="46">
        <f>IF(FJ$10="",0,IF(FJ$1=MAX($1:$1),$R26-SUM($T34:FI34),IF(FJ$1=1,SUMIFS(26:26,$1:$1,"&gt;="&amp;1,$1:$1,"&lt;="&amp;INT(-$N34/30))+(-$N34/30-INT(-$N34/30))*SUMIFS(26:26,$1:$1,INT(-$N34/30)+1),0)+(-$N34/30-INT(-$N34/30))*SUMIFS(26:26,$1:$1,FJ$1+INT(-$N34/30)+1)+(INT(-$N34/30)+1--$N34/30)*SUMIFS(26:26,$1:$1,FJ$1+INT(-$N34/30))))</f>
        <v>0</v>
      </c>
      <c r="FK34" s="46">
        <f>IF(FK$10="",0,IF(FK$1=MAX($1:$1),$R26-SUM($T34:FJ34),IF(FK$1=1,SUMIFS(26:26,$1:$1,"&gt;="&amp;1,$1:$1,"&lt;="&amp;INT(-$N34/30))+(-$N34/30-INT(-$N34/30))*SUMIFS(26:26,$1:$1,INT(-$N34/30)+1),0)+(-$N34/30-INT(-$N34/30))*SUMIFS(26:26,$1:$1,FK$1+INT(-$N34/30)+1)+(INT(-$N34/30)+1--$N34/30)*SUMIFS(26:26,$1:$1,FK$1+INT(-$N34/30))))</f>
        <v>0</v>
      </c>
      <c r="FL34" s="46">
        <f>IF(FL$10="",0,IF(FL$1=MAX($1:$1),$R26-SUM($T34:FK34),IF(FL$1=1,SUMIFS(26:26,$1:$1,"&gt;="&amp;1,$1:$1,"&lt;="&amp;INT(-$N34/30))+(-$N34/30-INT(-$N34/30))*SUMIFS(26:26,$1:$1,INT(-$N34/30)+1),0)+(-$N34/30-INT(-$N34/30))*SUMIFS(26:26,$1:$1,FL$1+INT(-$N34/30)+1)+(INT(-$N34/30)+1--$N34/30)*SUMIFS(26:26,$1:$1,FL$1+INT(-$N34/30))))</f>
        <v>0</v>
      </c>
      <c r="FM34" s="46">
        <f>IF(FM$10="",0,IF(FM$1=MAX($1:$1),$R26-SUM($T34:FL34),IF(FM$1=1,SUMIFS(26:26,$1:$1,"&gt;="&amp;1,$1:$1,"&lt;="&amp;INT(-$N34/30))+(-$N34/30-INT(-$N34/30))*SUMIFS(26:26,$1:$1,INT(-$N34/30)+1),0)+(-$N34/30-INT(-$N34/30))*SUMIFS(26:26,$1:$1,FM$1+INT(-$N34/30)+1)+(INT(-$N34/30)+1--$N34/30)*SUMIFS(26:26,$1:$1,FM$1+INT(-$N34/30))))</f>
        <v>0</v>
      </c>
      <c r="FN34" s="46">
        <f>IF(FN$10="",0,IF(FN$1=MAX($1:$1),$R26-SUM($T34:FM34),IF(FN$1=1,SUMIFS(26:26,$1:$1,"&gt;="&amp;1,$1:$1,"&lt;="&amp;INT(-$N34/30))+(-$N34/30-INT(-$N34/30))*SUMIFS(26:26,$1:$1,INT(-$N34/30)+1),0)+(-$N34/30-INT(-$N34/30))*SUMIFS(26:26,$1:$1,FN$1+INT(-$N34/30)+1)+(INT(-$N34/30)+1--$N34/30)*SUMIFS(26:26,$1:$1,FN$1+INT(-$N34/30))))</f>
        <v>0</v>
      </c>
      <c r="FO34" s="46">
        <f>IF(FO$10="",0,IF(FO$1=MAX($1:$1),$R26-SUM($T34:FN34),IF(FO$1=1,SUMIFS(26:26,$1:$1,"&gt;="&amp;1,$1:$1,"&lt;="&amp;INT(-$N34/30))+(-$N34/30-INT(-$N34/30))*SUMIFS(26:26,$1:$1,INT(-$N34/30)+1),0)+(-$N34/30-INT(-$N34/30))*SUMIFS(26:26,$1:$1,FO$1+INT(-$N34/30)+1)+(INT(-$N34/30)+1--$N34/30)*SUMIFS(26:26,$1:$1,FO$1+INT(-$N34/30))))</f>
        <v>0</v>
      </c>
      <c r="FP34" s="46">
        <f>IF(FP$10="",0,IF(FP$1=MAX($1:$1),$R26-SUM($T34:FO34),IF(FP$1=1,SUMIFS(26:26,$1:$1,"&gt;="&amp;1,$1:$1,"&lt;="&amp;INT(-$N34/30))+(-$N34/30-INT(-$N34/30))*SUMIFS(26:26,$1:$1,INT(-$N34/30)+1),0)+(-$N34/30-INT(-$N34/30))*SUMIFS(26:26,$1:$1,FP$1+INT(-$N34/30)+1)+(INT(-$N34/30)+1--$N34/30)*SUMIFS(26:26,$1:$1,FP$1+INT(-$N34/30))))</f>
        <v>0</v>
      </c>
      <c r="FQ34" s="46">
        <f>IF(FQ$10="",0,IF(FQ$1=MAX($1:$1),$R26-SUM($T34:FP34),IF(FQ$1=1,SUMIFS(26:26,$1:$1,"&gt;="&amp;1,$1:$1,"&lt;="&amp;INT(-$N34/30))+(-$N34/30-INT(-$N34/30))*SUMIFS(26:26,$1:$1,INT(-$N34/30)+1),0)+(-$N34/30-INT(-$N34/30))*SUMIFS(26:26,$1:$1,FQ$1+INT(-$N34/30)+1)+(INT(-$N34/30)+1--$N34/30)*SUMIFS(26:26,$1:$1,FQ$1+INT(-$N34/30))))</f>
        <v>0</v>
      </c>
      <c r="FR34" s="46">
        <f>IF(FR$10="",0,IF(FR$1=MAX($1:$1),$R26-SUM($T34:FQ34),IF(FR$1=1,SUMIFS(26:26,$1:$1,"&gt;="&amp;1,$1:$1,"&lt;="&amp;INT(-$N34/30))+(-$N34/30-INT(-$N34/30))*SUMIFS(26:26,$1:$1,INT(-$N34/30)+1),0)+(-$N34/30-INT(-$N34/30))*SUMIFS(26:26,$1:$1,FR$1+INT(-$N34/30)+1)+(INT(-$N34/30)+1--$N34/30)*SUMIFS(26:26,$1:$1,FR$1+INT(-$N34/30))))</f>
        <v>0</v>
      </c>
      <c r="FS34" s="46">
        <f>IF(FS$10="",0,IF(FS$1=MAX($1:$1),$R26-SUM($T34:FR34),IF(FS$1=1,SUMIFS(26:26,$1:$1,"&gt;="&amp;1,$1:$1,"&lt;="&amp;INT(-$N34/30))+(-$N34/30-INT(-$N34/30))*SUMIFS(26:26,$1:$1,INT(-$N34/30)+1),0)+(-$N34/30-INT(-$N34/30))*SUMIFS(26:26,$1:$1,FS$1+INT(-$N34/30)+1)+(INT(-$N34/30)+1--$N34/30)*SUMIFS(26:26,$1:$1,FS$1+INT(-$N34/30))))</f>
        <v>0</v>
      </c>
      <c r="FT34" s="46">
        <f>IF(FT$10="",0,IF(FT$1=MAX($1:$1),$R26-SUM($T34:FS34),IF(FT$1=1,SUMIFS(26:26,$1:$1,"&gt;="&amp;1,$1:$1,"&lt;="&amp;INT(-$N34/30))+(-$N34/30-INT(-$N34/30))*SUMIFS(26:26,$1:$1,INT(-$N34/30)+1),0)+(-$N34/30-INT(-$N34/30))*SUMIFS(26:26,$1:$1,FT$1+INT(-$N34/30)+1)+(INT(-$N34/30)+1--$N34/30)*SUMIFS(26:26,$1:$1,FT$1+INT(-$N34/30))))</f>
        <v>0</v>
      </c>
      <c r="FU34" s="46">
        <f>IF(FU$10="",0,IF(FU$1=MAX($1:$1),$R26-SUM($T34:FT34),IF(FU$1=1,SUMIFS(26:26,$1:$1,"&gt;="&amp;1,$1:$1,"&lt;="&amp;INT(-$N34/30))+(-$N34/30-INT(-$N34/30))*SUMIFS(26:26,$1:$1,INT(-$N34/30)+1),0)+(-$N34/30-INT(-$N34/30))*SUMIFS(26:26,$1:$1,FU$1+INT(-$N34/30)+1)+(INT(-$N34/30)+1--$N34/30)*SUMIFS(26:26,$1:$1,FU$1+INT(-$N34/30))))</f>
        <v>0</v>
      </c>
      <c r="FV34" s="46">
        <f>IF(FV$10="",0,IF(FV$1=MAX($1:$1),$R26-SUM($T34:FU34),IF(FV$1=1,SUMIFS(26:26,$1:$1,"&gt;="&amp;1,$1:$1,"&lt;="&amp;INT(-$N34/30))+(-$N34/30-INT(-$N34/30))*SUMIFS(26:26,$1:$1,INT(-$N34/30)+1),0)+(-$N34/30-INT(-$N34/30))*SUMIFS(26:26,$1:$1,FV$1+INT(-$N34/30)+1)+(INT(-$N34/30)+1--$N34/30)*SUMIFS(26:26,$1:$1,FV$1+INT(-$N34/30))))</f>
        <v>0</v>
      </c>
      <c r="FW34" s="46">
        <f>IF(FW$10="",0,IF(FW$1=MAX($1:$1),$R26-SUM($T34:FV34),IF(FW$1=1,SUMIFS(26:26,$1:$1,"&gt;="&amp;1,$1:$1,"&lt;="&amp;INT(-$N34/30))+(-$N34/30-INT(-$N34/30))*SUMIFS(26:26,$1:$1,INT(-$N34/30)+1),0)+(-$N34/30-INT(-$N34/30))*SUMIFS(26:26,$1:$1,FW$1+INT(-$N34/30)+1)+(INT(-$N34/30)+1--$N34/30)*SUMIFS(26:26,$1:$1,FW$1+INT(-$N34/30))))</f>
        <v>0</v>
      </c>
      <c r="FX34" s="46">
        <f>IF(FX$10="",0,IF(FX$1=MAX($1:$1),$R26-SUM($T34:FW34),IF(FX$1=1,SUMIFS(26:26,$1:$1,"&gt;="&amp;1,$1:$1,"&lt;="&amp;INT(-$N34/30))+(-$N34/30-INT(-$N34/30))*SUMIFS(26:26,$1:$1,INT(-$N34/30)+1),0)+(-$N34/30-INT(-$N34/30))*SUMIFS(26:26,$1:$1,FX$1+INT(-$N34/30)+1)+(INT(-$N34/30)+1--$N34/30)*SUMIFS(26:26,$1:$1,FX$1+INT(-$N34/30))))</f>
        <v>0</v>
      </c>
      <c r="FY34" s="46">
        <f>IF(FY$10="",0,IF(FY$1=MAX($1:$1),$R26-SUM($T34:FX34),IF(FY$1=1,SUMIFS(26:26,$1:$1,"&gt;="&amp;1,$1:$1,"&lt;="&amp;INT(-$N34/30))+(-$N34/30-INT(-$N34/30))*SUMIFS(26:26,$1:$1,INT(-$N34/30)+1),0)+(-$N34/30-INT(-$N34/30))*SUMIFS(26:26,$1:$1,FY$1+INT(-$N34/30)+1)+(INT(-$N34/30)+1--$N34/30)*SUMIFS(26:26,$1:$1,FY$1+INT(-$N34/30))))</f>
        <v>0</v>
      </c>
      <c r="FZ34" s="46">
        <f>IF(FZ$10="",0,IF(FZ$1=MAX($1:$1),$R26-SUM($T34:FY34),IF(FZ$1=1,SUMIFS(26:26,$1:$1,"&gt;="&amp;1,$1:$1,"&lt;="&amp;INT(-$N34/30))+(-$N34/30-INT(-$N34/30))*SUMIFS(26:26,$1:$1,INT(-$N34/30)+1),0)+(-$N34/30-INT(-$N34/30))*SUMIFS(26:26,$1:$1,FZ$1+INT(-$N34/30)+1)+(INT(-$N34/30)+1--$N34/30)*SUMIFS(26:26,$1:$1,FZ$1+INT(-$N34/30))))</f>
        <v>0</v>
      </c>
      <c r="GA34" s="46">
        <f>IF(GA$10="",0,IF(GA$1=MAX($1:$1),$R26-SUM($T34:FZ34),IF(GA$1=1,SUMIFS(26:26,$1:$1,"&gt;="&amp;1,$1:$1,"&lt;="&amp;INT(-$N34/30))+(-$N34/30-INT(-$N34/30))*SUMIFS(26:26,$1:$1,INT(-$N34/30)+1),0)+(-$N34/30-INT(-$N34/30))*SUMIFS(26:26,$1:$1,GA$1+INT(-$N34/30)+1)+(INT(-$N34/30)+1--$N34/30)*SUMIFS(26:26,$1:$1,GA$1+INT(-$N34/30))))</f>
        <v>0</v>
      </c>
      <c r="GB34" s="46">
        <f>IF(GB$10="",0,IF(GB$1=MAX($1:$1),$R26-SUM($T34:GA34),IF(GB$1=1,SUMIFS(26:26,$1:$1,"&gt;="&amp;1,$1:$1,"&lt;="&amp;INT(-$N34/30))+(-$N34/30-INT(-$N34/30))*SUMIFS(26:26,$1:$1,INT(-$N34/30)+1),0)+(-$N34/30-INT(-$N34/30))*SUMIFS(26:26,$1:$1,GB$1+INT(-$N34/30)+1)+(INT(-$N34/30)+1--$N34/30)*SUMIFS(26:26,$1:$1,GB$1+INT(-$N34/30))))</f>
        <v>0</v>
      </c>
      <c r="GC34" s="46">
        <f>IF(GC$10="",0,IF(GC$1=MAX($1:$1),$R26-SUM($T34:GB34),IF(GC$1=1,SUMIFS(26:26,$1:$1,"&gt;="&amp;1,$1:$1,"&lt;="&amp;INT(-$N34/30))+(-$N34/30-INT(-$N34/30))*SUMIFS(26:26,$1:$1,INT(-$N34/30)+1),0)+(-$N34/30-INT(-$N34/30))*SUMIFS(26:26,$1:$1,GC$1+INT(-$N34/30)+1)+(INT(-$N34/30)+1--$N34/30)*SUMIFS(26:26,$1:$1,GC$1+INT(-$N34/30))))</f>
        <v>0</v>
      </c>
      <c r="GD34" s="46">
        <f>IF(GD$10="",0,IF(GD$1=MAX($1:$1),$R26-SUM($T34:GC34),IF(GD$1=1,SUMIFS(26:26,$1:$1,"&gt;="&amp;1,$1:$1,"&lt;="&amp;INT(-$N34/30))+(-$N34/30-INT(-$N34/30))*SUMIFS(26:26,$1:$1,INT(-$N34/30)+1),0)+(-$N34/30-INT(-$N34/30))*SUMIFS(26:26,$1:$1,GD$1+INT(-$N34/30)+1)+(INT(-$N34/30)+1--$N34/30)*SUMIFS(26:26,$1:$1,GD$1+INT(-$N34/30))))</f>
        <v>0</v>
      </c>
      <c r="GE34" s="46">
        <f>IF(GE$10="",0,IF(GE$1=MAX($1:$1),$R26-SUM($T34:GD34),IF(GE$1=1,SUMIFS(26:26,$1:$1,"&gt;="&amp;1,$1:$1,"&lt;="&amp;INT(-$N34/30))+(-$N34/30-INT(-$N34/30))*SUMIFS(26:26,$1:$1,INT(-$N34/30)+1),0)+(-$N34/30-INT(-$N34/30))*SUMIFS(26:26,$1:$1,GE$1+INT(-$N34/30)+1)+(INT(-$N34/30)+1--$N34/30)*SUMIFS(26:26,$1:$1,GE$1+INT(-$N34/30))))</f>
        <v>0</v>
      </c>
      <c r="GF34" s="46">
        <f>IF(GF$10="",0,IF(GF$1=MAX($1:$1),$R26-SUM($T34:GE34),IF(GF$1=1,SUMIFS(26:26,$1:$1,"&gt;="&amp;1,$1:$1,"&lt;="&amp;INT(-$N34/30))+(-$N34/30-INT(-$N34/30))*SUMIFS(26:26,$1:$1,INT(-$N34/30)+1),0)+(-$N34/30-INT(-$N34/30))*SUMIFS(26:26,$1:$1,GF$1+INT(-$N34/30)+1)+(INT(-$N34/30)+1--$N34/30)*SUMIFS(26:26,$1:$1,GF$1+INT(-$N34/30))))</f>
        <v>0</v>
      </c>
      <c r="GG34" s="46">
        <f>IF(GG$10="",0,IF(GG$1=MAX($1:$1),$R26-SUM($T34:GF34),IF(GG$1=1,SUMIFS(26:26,$1:$1,"&gt;="&amp;1,$1:$1,"&lt;="&amp;INT(-$N34/30))+(-$N34/30-INT(-$N34/30))*SUMIFS(26:26,$1:$1,INT(-$N34/30)+1),0)+(-$N34/30-INT(-$N34/30))*SUMIFS(26:26,$1:$1,GG$1+INT(-$N34/30)+1)+(INT(-$N34/30)+1--$N34/30)*SUMIFS(26:26,$1:$1,GG$1+INT(-$N34/30))))</f>
        <v>0</v>
      </c>
      <c r="GH34" s="46">
        <f>IF(GH$10="",0,IF(GH$1=MAX($1:$1),$R26-SUM($T34:GG34),IF(GH$1=1,SUMIFS(26:26,$1:$1,"&gt;="&amp;1,$1:$1,"&lt;="&amp;INT(-$N34/30))+(-$N34/30-INT(-$N34/30))*SUMIFS(26:26,$1:$1,INT(-$N34/30)+1),0)+(-$N34/30-INT(-$N34/30))*SUMIFS(26:26,$1:$1,GH$1+INT(-$N34/30)+1)+(INT(-$N34/30)+1--$N34/30)*SUMIFS(26:26,$1:$1,GH$1+INT(-$N34/30))))</f>
        <v>0</v>
      </c>
      <c r="GI34" s="46">
        <f>IF(GI$10="",0,IF(GI$1=MAX($1:$1),$R26-SUM($T34:GH34),IF(GI$1=1,SUMIFS(26:26,$1:$1,"&gt;="&amp;1,$1:$1,"&lt;="&amp;INT(-$N34/30))+(-$N34/30-INT(-$N34/30))*SUMIFS(26:26,$1:$1,INT(-$N34/30)+1),0)+(-$N34/30-INT(-$N34/30))*SUMIFS(26:26,$1:$1,GI$1+INT(-$N34/30)+1)+(INT(-$N34/30)+1--$N34/30)*SUMIFS(26:26,$1:$1,GI$1+INT(-$N34/30))))</f>
        <v>0</v>
      </c>
      <c r="GJ34" s="46">
        <f>IF(GJ$10="",0,IF(GJ$1=MAX($1:$1),$R26-SUM($T34:GI34),IF(GJ$1=1,SUMIFS(26:26,$1:$1,"&gt;="&amp;1,$1:$1,"&lt;="&amp;INT(-$N34/30))+(-$N34/30-INT(-$N34/30))*SUMIFS(26:26,$1:$1,INT(-$N34/30)+1),0)+(-$N34/30-INT(-$N34/30))*SUMIFS(26:26,$1:$1,GJ$1+INT(-$N34/30)+1)+(INT(-$N34/30)+1--$N34/30)*SUMIFS(26:26,$1:$1,GJ$1+INT(-$N34/30))))</f>
        <v>0</v>
      </c>
      <c r="GK34" s="46">
        <f>IF(GK$10="",0,IF(GK$1=MAX($1:$1),$R26-SUM($T34:GJ34),IF(GK$1=1,SUMIFS(26:26,$1:$1,"&gt;="&amp;1,$1:$1,"&lt;="&amp;INT(-$N34/30))+(-$N34/30-INT(-$N34/30))*SUMIFS(26:26,$1:$1,INT(-$N34/30)+1),0)+(-$N34/30-INT(-$N34/30))*SUMIFS(26:26,$1:$1,GK$1+INT(-$N34/30)+1)+(INT(-$N34/30)+1--$N34/30)*SUMIFS(26:26,$1:$1,GK$1+INT(-$N34/30))))</f>
        <v>0</v>
      </c>
      <c r="GL34" s="46">
        <f>IF(GL$10="",0,IF(GL$1=MAX($1:$1),$R26-SUM($T34:GK34),IF(GL$1=1,SUMIFS(26:26,$1:$1,"&gt;="&amp;1,$1:$1,"&lt;="&amp;INT(-$N34/30))+(-$N34/30-INT(-$N34/30))*SUMIFS(26:26,$1:$1,INT(-$N34/30)+1),0)+(-$N34/30-INT(-$N34/30))*SUMIFS(26:26,$1:$1,GL$1+INT(-$N34/30)+1)+(INT(-$N34/30)+1--$N34/30)*SUMIFS(26:26,$1:$1,GL$1+INT(-$N34/30))))</f>
        <v>0</v>
      </c>
      <c r="GM34" s="46">
        <f>IF(GM$10="",0,IF(GM$1=MAX($1:$1),$R26-SUM($T34:GL34),IF(GM$1=1,SUMIFS(26:26,$1:$1,"&gt;="&amp;1,$1:$1,"&lt;="&amp;INT(-$N34/30))+(-$N34/30-INT(-$N34/30))*SUMIFS(26:26,$1:$1,INT(-$N34/30)+1),0)+(-$N34/30-INT(-$N34/30))*SUMIFS(26:26,$1:$1,GM$1+INT(-$N34/30)+1)+(INT(-$N34/30)+1--$N34/30)*SUMIFS(26:26,$1:$1,GM$1+INT(-$N34/30))))</f>
        <v>0</v>
      </c>
      <c r="GN34" s="46">
        <f>IF(GN$10="",0,IF(GN$1=MAX($1:$1),$R26-SUM($T34:GM34),IF(GN$1=1,SUMIFS(26:26,$1:$1,"&gt;="&amp;1,$1:$1,"&lt;="&amp;INT(-$N34/30))+(-$N34/30-INT(-$N34/30))*SUMIFS(26:26,$1:$1,INT(-$N34/30)+1),0)+(-$N34/30-INT(-$N34/30))*SUMIFS(26:26,$1:$1,GN$1+INT(-$N34/30)+1)+(INT(-$N34/30)+1--$N34/30)*SUMIFS(26:26,$1:$1,GN$1+INT(-$N34/30))))</f>
        <v>0</v>
      </c>
      <c r="GO34" s="46">
        <f>IF(GO$10="",0,IF(GO$1=MAX($1:$1),$R26-SUM($T34:GN34),IF(GO$1=1,SUMIFS(26:26,$1:$1,"&gt;="&amp;1,$1:$1,"&lt;="&amp;INT(-$N34/30))+(-$N34/30-INT(-$N34/30))*SUMIFS(26:26,$1:$1,INT(-$N34/30)+1),0)+(-$N34/30-INT(-$N34/30))*SUMIFS(26:26,$1:$1,GO$1+INT(-$N34/30)+1)+(INT(-$N34/30)+1--$N34/30)*SUMIFS(26:26,$1:$1,GO$1+INT(-$N34/30))))</f>
        <v>0</v>
      </c>
      <c r="GP34" s="46">
        <f>IF(GP$10="",0,IF(GP$1=MAX($1:$1),$R26-SUM($T34:GO34),IF(GP$1=1,SUMIFS(26:26,$1:$1,"&gt;="&amp;1,$1:$1,"&lt;="&amp;INT(-$N34/30))+(-$N34/30-INT(-$N34/30))*SUMIFS(26:26,$1:$1,INT(-$N34/30)+1),0)+(-$N34/30-INT(-$N34/30))*SUMIFS(26:26,$1:$1,GP$1+INT(-$N34/30)+1)+(INT(-$N34/30)+1--$N34/30)*SUMIFS(26:26,$1:$1,GP$1+INT(-$N34/30))))</f>
        <v>0</v>
      </c>
      <c r="GQ34" s="46">
        <f>IF(GQ$10="",0,IF(GQ$1=MAX($1:$1),$R26-SUM($T34:GP34),IF(GQ$1=1,SUMIFS(26:26,$1:$1,"&gt;="&amp;1,$1:$1,"&lt;="&amp;INT(-$N34/30))+(-$N34/30-INT(-$N34/30))*SUMIFS(26:26,$1:$1,INT(-$N34/30)+1),0)+(-$N34/30-INT(-$N34/30))*SUMIFS(26:26,$1:$1,GQ$1+INT(-$N34/30)+1)+(INT(-$N34/30)+1--$N34/30)*SUMIFS(26:26,$1:$1,GQ$1+INT(-$N34/30))))</f>
        <v>0</v>
      </c>
      <c r="GR34" s="46">
        <f>IF(GR$10="",0,IF(GR$1=MAX($1:$1),$R26-SUM($T34:GQ34),IF(GR$1=1,SUMIFS(26:26,$1:$1,"&gt;="&amp;1,$1:$1,"&lt;="&amp;INT(-$N34/30))+(-$N34/30-INT(-$N34/30))*SUMIFS(26:26,$1:$1,INT(-$N34/30)+1),0)+(-$N34/30-INT(-$N34/30))*SUMIFS(26:26,$1:$1,GR$1+INT(-$N34/30)+1)+(INT(-$N34/30)+1--$N34/30)*SUMIFS(26:26,$1:$1,GR$1+INT(-$N34/30))))</f>
        <v>0</v>
      </c>
      <c r="GS34" s="46">
        <f>IF(GS$10="",0,IF(GS$1=MAX($1:$1),$R26-SUM($T34:GR34),IF(GS$1=1,SUMIFS(26:26,$1:$1,"&gt;="&amp;1,$1:$1,"&lt;="&amp;INT(-$N34/30))+(-$N34/30-INT(-$N34/30))*SUMIFS(26:26,$1:$1,INT(-$N34/30)+1),0)+(-$N34/30-INT(-$N34/30))*SUMIFS(26:26,$1:$1,GS$1+INT(-$N34/30)+1)+(INT(-$N34/30)+1--$N34/30)*SUMIFS(26:26,$1:$1,GS$1+INT(-$N34/30))))</f>
        <v>0</v>
      </c>
      <c r="GT34" s="46">
        <f>IF(GT$10="",0,IF(GT$1=MAX($1:$1),$R26-SUM($T34:GS34),IF(GT$1=1,SUMIFS(26:26,$1:$1,"&gt;="&amp;1,$1:$1,"&lt;="&amp;INT(-$N34/30))+(-$N34/30-INT(-$N34/30))*SUMIFS(26:26,$1:$1,INT(-$N34/30)+1),0)+(-$N34/30-INT(-$N34/30))*SUMIFS(26:26,$1:$1,GT$1+INT(-$N34/30)+1)+(INT(-$N34/30)+1--$N34/30)*SUMIFS(26:26,$1:$1,GT$1+INT(-$N34/30))))</f>
        <v>0</v>
      </c>
      <c r="GU34" s="46">
        <f>IF(GU$10="",0,IF(GU$1=MAX($1:$1),$R26-SUM($T34:GT34),IF(GU$1=1,SUMIFS(26:26,$1:$1,"&gt;="&amp;1,$1:$1,"&lt;="&amp;INT(-$N34/30))+(-$N34/30-INT(-$N34/30))*SUMIFS(26:26,$1:$1,INT(-$N34/30)+1),0)+(-$N34/30-INT(-$N34/30))*SUMIFS(26:26,$1:$1,GU$1+INT(-$N34/30)+1)+(INT(-$N34/30)+1--$N34/30)*SUMIFS(26:26,$1:$1,GU$1+INT(-$N34/30))))</f>
        <v>0</v>
      </c>
      <c r="GV34" s="46">
        <f>IF(GV$10="",0,IF(GV$1=MAX($1:$1),$R26-SUM($T34:GU34),IF(GV$1=1,SUMIFS(26:26,$1:$1,"&gt;="&amp;1,$1:$1,"&lt;="&amp;INT(-$N34/30))+(-$N34/30-INT(-$N34/30))*SUMIFS(26:26,$1:$1,INT(-$N34/30)+1),0)+(-$N34/30-INT(-$N34/30))*SUMIFS(26:26,$1:$1,GV$1+INT(-$N34/30)+1)+(INT(-$N34/30)+1--$N34/30)*SUMIFS(26:26,$1:$1,GV$1+INT(-$N34/30))))</f>
        <v>0</v>
      </c>
      <c r="GW34" s="46">
        <f>IF(GW$10="",0,IF(GW$1=MAX($1:$1),$R26-SUM($T34:GV34),IF(GW$1=1,SUMIFS(26:26,$1:$1,"&gt;="&amp;1,$1:$1,"&lt;="&amp;INT(-$N34/30))+(-$N34/30-INT(-$N34/30))*SUMIFS(26:26,$1:$1,INT(-$N34/30)+1),0)+(-$N34/30-INT(-$N34/30))*SUMIFS(26:26,$1:$1,GW$1+INT(-$N34/30)+1)+(INT(-$N34/30)+1--$N34/30)*SUMIFS(26:26,$1:$1,GW$1+INT(-$N34/30))))</f>
        <v>0</v>
      </c>
      <c r="GX34" s="46">
        <f>IF(GX$10="",0,IF(GX$1=MAX($1:$1),$R26-SUM($T34:GW34),IF(GX$1=1,SUMIFS(26:26,$1:$1,"&gt;="&amp;1,$1:$1,"&lt;="&amp;INT(-$N34/30))+(-$N34/30-INT(-$N34/30))*SUMIFS(26:26,$1:$1,INT(-$N34/30)+1),0)+(-$N34/30-INT(-$N34/30))*SUMIFS(26:26,$1:$1,GX$1+INT(-$N34/30)+1)+(INT(-$N34/30)+1--$N34/30)*SUMIFS(26:26,$1:$1,GX$1+INT(-$N34/30))))</f>
        <v>0</v>
      </c>
      <c r="GY34" s="46">
        <f>IF(GY$10="",0,IF(GY$1=MAX($1:$1),$R26-SUM($T34:GX34),IF(GY$1=1,SUMIFS(26:26,$1:$1,"&gt;="&amp;1,$1:$1,"&lt;="&amp;INT(-$N34/30))+(-$N34/30-INT(-$N34/30))*SUMIFS(26:26,$1:$1,INT(-$N34/30)+1),0)+(-$N34/30-INT(-$N34/30))*SUMIFS(26:26,$1:$1,GY$1+INT(-$N34/30)+1)+(INT(-$N34/30)+1--$N34/30)*SUMIFS(26:26,$1:$1,GY$1+INT(-$N34/30))))</f>
        <v>0</v>
      </c>
      <c r="GZ34" s="46">
        <f>IF(GZ$10="",0,IF(GZ$1=MAX($1:$1),$R26-SUM($T34:GY34),IF(GZ$1=1,SUMIFS(26:26,$1:$1,"&gt;="&amp;1,$1:$1,"&lt;="&amp;INT(-$N34/30))+(-$N34/30-INT(-$N34/30))*SUMIFS(26:26,$1:$1,INT(-$N34/30)+1),0)+(-$N34/30-INT(-$N34/30))*SUMIFS(26:26,$1:$1,GZ$1+INT(-$N34/30)+1)+(INT(-$N34/30)+1--$N34/30)*SUMIFS(26:26,$1:$1,GZ$1+INT(-$N34/30))))</f>
        <v>0</v>
      </c>
      <c r="HA34" s="46">
        <f>IF(HA$10="",0,IF(HA$1=MAX($1:$1),$R26-SUM($T34:GZ34),IF(HA$1=1,SUMIFS(26:26,$1:$1,"&gt;="&amp;1,$1:$1,"&lt;="&amp;INT(-$N34/30))+(-$N34/30-INT(-$N34/30))*SUMIFS(26:26,$1:$1,INT(-$N34/30)+1),0)+(-$N34/30-INT(-$N34/30))*SUMIFS(26:26,$1:$1,HA$1+INT(-$N34/30)+1)+(INT(-$N34/30)+1--$N34/30)*SUMIFS(26:26,$1:$1,HA$1+INT(-$N34/30))))</f>
        <v>0</v>
      </c>
      <c r="HB34" s="46">
        <f>IF(HB$10="",0,IF(HB$1=MAX($1:$1),$R26-SUM($T34:HA34),IF(HB$1=1,SUMIFS(26:26,$1:$1,"&gt;="&amp;1,$1:$1,"&lt;="&amp;INT(-$N34/30))+(-$N34/30-INT(-$N34/30))*SUMIFS(26:26,$1:$1,INT(-$N34/30)+1),0)+(-$N34/30-INT(-$N34/30))*SUMIFS(26:26,$1:$1,HB$1+INT(-$N34/30)+1)+(INT(-$N34/30)+1--$N34/30)*SUMIFS(26:26,$1:$1,HB$1+INT(-$N34/30))))</f>
        <v>0</v>
      </c>
      <c r="HC34" s="46">
        <f>IF(HC$10="",0,IF(HC$1=MAX($1:$1),$R26-SUM($T34:HB34),IF(HC$1=1,SUMIFS(26:26,$1:$1,"&gt;="&amp;1,$1:$1,"&lt;="&amp;INT(-$N34/30))+(-$N34/30-INT(-$N34/30))*SUMIFS(26:26,$1:$1,INT(-$N34/30)+1),0)+(-$N34/30-INT(-$N34/30))*SUMIFS(26:26,$1:$1,HC$1+INT(-$N34/30)+1)+(INT(-$N34/30)+1--$N34/30)*SUMIFS(26:26,$1:$1,HC$1+INT(-$N34/30))))</f>
        <v>0</v>
      </c>
      <c r="HD34" s="46">
        <f>IF(HD$10="",0,IF(HD$1=MAX($1:$1),$R26-SUM($T34:HC34),IF(HD$1=1,SUMIFS(26:26,$1:$1,"&gt;="&amp;1,$1:$1,"&lt;="&amp;INT(-$N34/30))+(-$N34/30-INT(-$N34/30))*SUMIFS(26:26,$1:$1,INT(-$N34/30)+1),0)+(-$N34/30-INT(-$N34/30))*SUMIFS(26:26,$1:$1,HD$1+INT(-$N34/30)+1)+(INT(-$N34/30)+1--$N34/30)*SUMIFS(26:26,$1:$1,HD$1+INT(-$N34/30))))</f>
        <v>0</v>
      </c>
      <c r="HE34" s="46">
        <f>IF(HE$10="",0,IF(HE$1=MAX($1:$1),$R26-SUM($T34:HD34),IF(HE$1=1,SUMIFS(26:26,$1:$1,"&gt;="&amp;1,$1:$1,"&lt;="&amp;INT(-$N34/30))+(-$N34/30-INT(-$N34/30))*SUMIFS(26:26,$1:$1,INT(-$N34/30)+1),0)+(-$N34/30-INT(-$N34/30))*SUMIFS(26:26,$1:$1,HE$1+INT(-$N34/30)+1)+(INT(-$N34/30)+1--$N34/30)*SUMIFS(26:26,$1:$1,HE$1+INT(-$N34/30))))</f>
        <v>0</v>
      </c>
      <c r="HF34" s="46">
        <f>IF(HF$10="",0,IF(HF$1=MAX($1:$1),$R26-SUM($T34:HE34),IF(HF$1=1,SUMIFS(26:26,$1:$1,"&gt;="&amp;1,$1:$1,"&lt;="&amp;INT(-$N34/30))+(-$N34/30-INT(-$N34/30))*SUMIFS(26:26,$1:$1,INT(-$N34/30)+1),0)+(-$N34/30-INT(-$N34/30))*SUMIFS(26:26,$1:$1,HF$1+INT(-$N34/30)+1)+(INT(-$N34/30)+1--$N34/30)*SUMIFS(26:26,$1:$1,HF$1+INT(-$N34/30))))</f>
        <v>0</v>
      </c>
      <c r="HG34" s="46">
        <f>IF(HG$10="",0,IF(HG$1=MAX($1:$1),$R26-SUM($T34:HF34),IF(HG$1=1,SUMIFS(26:26,$1:$1,"&gt;="&amp;1,$1:$1,"&lt;="&amp;INT(-$N34/30))+(-$N34/30-INT(-$N34/30))*SUMIFS(26:26,$1:$1,INT(-$N34/30)+1),0)+(-$N34/30-INT(-$N34/30))*SUMIFS(26:26,$1:$1,HG$1+INT(-$N34/30)+1)+(INT(-$N34/30)+1--$N34/30)*SUMIFS(26:26,$1:$1,HG$1+INT(-$N34/30))))</f>
        <v>0</v>
      </c>
      <c r="HH34" s="46">
        <f>IF(HH$10="",0,IF(HH$1=MAX($1:$1),$R26-SUM($T34:HG34),IF(HH$1=1,SUMIFS(26:26,$1:$1,"&gt;="&amp;1,$1:$1,"&lt;="&amp;INT(-$N34/30))+(-$N34/30-INT(-$N34/30))*SUMIFS(26:26,$1:$1,INT(-$N34/30)+1),0)+(-$N34/30-INT(-$N34/30))*SUMIFS(26:26,$1:$1,HH$1+INT(-$N34/30)+1)+(INT(-$N34/30)+1--$N34/30)*SUMIFS(26:26,$1:$1,HH$1+INT(-$N34/30))))</f>
        <v>0</v>
      </c>
      <c r="HI34" s="46">
        <f>IF(HI$10="",0,IF(HI$1=MAX($1:$1),$R26-SUM($T34:HH34),IF(HI$1=1,SUMIFS(26:26,$1:$1,"&gt;="&amp;1,$1:$1,"&lt;="&amp;INT(-$N34/30))+(-$N34/30-INT(-$N34/30))*SUMIFS(26:26,$1:$1,INT(-$N34/30)+1),0)+(-$N34/30-INT(-$N34/30))*SUMIFS(26:26,$1:$1,HI$1+INT(-$N34/30)+1)+(INT(-$N34/30)+1--$N34/30)*SUMIFS(26:26,$1:$1,HI$1+INT(-$N34/30))))</f>
        <v>0</v>
      </c>
      <c r="HJ34" s="46">
        <f>IF(HJ$10="",0,IF(HJ$1=MAX($1:$1),$R26-SUM($T34:HI34),IF(HJ$1=1,SUMIFS(26:26,$1:$1,"&gt;="&amp;1,$1:$1,"&lt;="&amp;INT(-$N34/30))+(-$N34/30-INT(-$N34/30))*SUMIFS(26:26,$1:$1,INT(-$N34/30)+1),0)+(-$N34/30-INT(-$N34/30))*SUMIFS(26:26,$1:$1,HJ$1+INT(-$N34/30)+1)+(INT(-$N34/30)+1--$N34/30)*SUMIFS(26:26,$1:$1,HJ$1+INT(-$N34/30))))</f>
        <v>0</v>
      </c>
      <c r="HK34" s="46">
        <f>IF(HK$10="",0,IF(HK$1=MAX($1:$1),$R26-SUM($T34:HJ34),IF(HK$1=1,SUMIFS(26:26,$1:$1,"&gt;="&amp;1,$1:$1,"&lt;="&amp;INT(-$N34/30))+(-$N34/30-INT(-$N34/30))*SUMIFS(26:26,$1:$1,INT(-$N34/30)+1),0)+(-$N34/30-INT(-$N34/30))*SUMIFS(26:26,$1:$1,HK$1+INT(-$N34/30)+1)+(INT(-$N34/30)+1--$N34/30)*SUMIFS(26:26,$1:$1,HK$1+INT(-$N34/30))))</f>
        <v>0</v>
      </c>
      <c r="HL34" s="46">
        <f>IF(HL$10="",0,IF(HL$1=MAX($1:$1),$R26-SUM($T34:HK34),IF(HL$1=1,SUMIFS(26:26,$1:$1,"&gt;="&amp;1,$1:$1,"&lt;="&amp;INT(-$N34/30))+(-$N34/30-INT(-$N34/30))*SUMIFS(26:26,$1:$1,INT(-$N34/30)+1),0)+(-$N34/30-INT(-$N34/30))*SUMIFS(26:26,$1:$1,HL$1+INT(-$N34/30)+1)+(INT(-$N34/30)+1--$N34/30)*SUMIFS(26:26,$1:$1,HL$1+INT(-$N34/30))))</f>
        <v>0</v>
      </c>
      <c r="HM34" s="4"/>
      <c r="HN34" s="4"/>
    </row>
    <row r="35" spans="1:222" s="1" customFormat="1" ht="10.199999999999999" x14ac:dyDescent="0.2">
      <c r="A35" s="4"/>
      <c r="B35" s="4"/>
      <c r="C35" s="4"/>
      <c r="D35" s="4"/>
      <c r="E35" s="42" t="str">
        <f>E33</f>
        <v>оборачиваемость кредиторской задолж-ти</v>
      </c>
      <c r="F35" s="4"/>
      <c r="G35" s="4"/>
      <c r="H35" s="42" t="str">
        <f>списки!$K14</f>
        <v>Разработка Веб платформы</v>
      </c>
      <c r="I35" s="4"/>
      <c r="J35" s="4"/>
      <c r="K35" s="31" t="str">
        <f>IF($E35="","",INDEX(kpi!$H:$H,SUMIFS(kpi!$B:$B,kpi!$E:$E,$E35)))</f>
        <v>дни</v>
      </c>
      <c r="L35" s="4"/>
      <c r="M35" s="43" t="s">
        <v>6</v>
      </c>
      <c r="N35" s="71"/>
      <c r="O35" s="44"/>
      <c r="P35" s="4"/>
      <c r="Q35" s="4"/>
      <c r="R35" s="69">
        <f t="shared" si="64"/>
        <v>0</v>
      </c>
      <c r="S35" s="4"/>
      <c r="T35" s="4"/>
      <c r="U35" s="46">
        <f>IF(U$10="",0,IF(U$1=MAX($1:$1),$R27-SUM($T35:T35),IF(U$1=1,SUMIFS(27:27,$1:$1,"&gt;="&amp;1,$1:$1,"&lt;="&amp;INT(-$N35/30))+(-$N35/30-INT(-$N35/30))*SUMIFS(27:27,$1:$1,INT(-$N35/30)+1),0)+(-$N35/30-INT(-$N35/30))*SUMIFS(27:27,$1:$1,U$1+INT(-$N35/30)+1)+(INT(-$N35/30)+1--$N35/30)*SUMIFS(27:27,$1:$1,U$1+INT(-$N35/30))))</f>
        <v>0</v>
      </c>
      <c r="V35" s="46">
        <f>IF(V$10="",0,IF(V$1=MAX($1:$1),$R27-SUM($T35:U35),IF(V$1=1,SUMIFS(27:27,$1:$1,"&gt;="&amp;1,$1:$1,"&lt;="&amp;INT(-$N35/30))+(-$N35/30-INT(-$N35/30))*SUMIFS(27:27,$1:$1,INT(-$N35/30)+1),0)+(-$N35/30-INT(-$N35/30))*SUMIFS(27:27,$1:$1,V$1+INT(-$N35/30)+1)+(INT(-$N35/30)+1--$N35/30)*SUMIFS(27:27,$1:$1,V$1+INT(-$N35/30))))</f>
        <v>0</v>
      </c>
      <c r="W35" s="46">
        <f>IF(W$10="",0,IF(W$1=MAX($1:$1),$R27-SUM($T35:V35),IF(W$1=1,SUMIFS(27:27,$1:$1,"&gt;="&amp;1,$1:$1,"&lt;="&amp;INT(-$N35/30))+(-$N35/30-INT(-$N35/30))*SUMIFS(27:27,$1:$1,INT(-$N35/30)+1),0)+(-$N35/30-INT(-$N35/30))*SUMIFS(27:27,$1:$1,W$1+INT(-$N35/30)+1)+(INT(-$N35/30)+1--$N35/30)*SUMIFS(27:27,$1:$1,W$1+INT(-$N35/30))))</f>
        <v>0</v>
      </c>
      <c r="X35" s="46">
        <f>IF(X$10="",0,IF(X$1=MAX($1:$1),$R27-SUM($T35:W35),IF(X$1=1,SUMIFS(27:27,$1:$1,"&gt;="&amp;1,$1:$1,"&lt;="&amp;INT(-$N35/30))+(-$N35/30-INT(-$N35/30))*SUMIFS(27:27,$1:$1,INT(-$N35/30)+1),0)+(-$N35/30-INT(-$N35/30))*SUMIFS(27:27,$1:$1,X$1+INT(-$N35/30)+1)+(INT(-$N35/30)+1--$N35/30)*SUMIFS(27:27,$1:$1,X$1+INT(-$N35/30))))</f>
        <v>0</v>
      </c>
      <c r="Y35" s="46">
        <f>IF(Y$10="",0,IF(Y$1=MAX($1:$1),$R27-SUM($T35:X35),IF(Y$1=1,SUMIFS(27:27,$1:$1,"&gt;="&amp;1,$1:$1,"&lt;="&amp;INT(-$N35/30))+(-$N35/30-INT(-$N35/30))*SUMIFS(27:27,$1:$1,INT(-$N35/30)+1),0)+(-$N35/30-INT(-$N35/30))*SUMIFS(27:27,$1:$1,Y$1+INT(-$N35/30)+1)+(INT(-$N35/30)+1--$N35/30)*SUMIFS(27:27,$1:$1,Y$1+INT(-$N35/30))))</f>
        <v>0</v>
      </c>
      <c r="Z35" s="46">
        <f>IF(Z$10="",0,IF(Z$1=MAX($1:$1),$R27-SUM($T35:Y35),IF(Z$1=1,SUMIFS(27:27,$1:$1,"&gt;="&amp;1,$1:$1,"&lt;="&amp;INT(-$N35/30))+(-$N35/30-INT(-$N35/30))*SUMIFS(27:27,$1:$1,INT(-$N35/30)+1),0)+(-$N35/30-INT(-$N35/30))*SUMIFS(27:27,$1:$1,Z$1+INT(-$N35/30)+1)+(INT(-$N35/30)+1--$N35/30)*SUMIFS(27:27,$1:$1,Z$1+INT(-$N35/30))))</f>
        <v>0</v>
      </c>
      <c r="AA35" s="46">
        <f>IF(AA$10="",0,IF(AA$1=MAX($1:$1),$R27-SUM($T35:Z35),IF(AA$1=1,SUMIFS(27:27,$1:$1,"&gt;="&amp;1,$1:$1,"&lt;="&amp;INT(-$N35/30))+(-$N35/30-INT(-$N35/30))*SUMIFS(27:27,$1:$1,INT(-$N35/30)+1),0)+(-$N35/30-INT(-$N35/30))*SUMIFS(27:27,$1:$1,AA$1+INT(-$N35/30)+1)+(INT(-$N35/30)+1--$N35/30)*SUMIFS(27:27,$1:$1,AA$1+INT(-$N35/30))))</f>
        <v>0</v>
      </c>
      <c r="AB35" s="46">
        <f>IF(AB$10="",0,IF(AB$1=MAX($1:$1),$R27-SUM($T35:AA35),IF(AB$1=1,SUMIFS(27:27,$1:$1,"&gt;="&amp;1,$1:$1,"&lt;="&amp;INT(-$N35/30))+(-$N35/30-INT(-$N35/30))*SUMIFS(27:27,$1:$1,INT(-$N35/30)+1),0)+(-$N35/30-INT(-$N35/30))*SUMIFS(27:27,$1:$1,AB$1+INT(-$N35/30)+1)+(INT(-$N35/30)+1--$N35/30)*SUMIFS(27:27,$1:$1,AB$1+INT(-$N35/30))))</f>
        <v>0</v>
      </c>
      <c r="AC35" s="46">
        <f>IF(AC$10="",0,IF(AC$1=MAX($1:$1),$R27-SUM($T35:AB35),IF(AC$1=1,SUMIFS(27:27,$1:$1,"&gt;="&amp;1,$1:$1,"&lt;="&amp;INT(-$N35/30))+(-$N35/30-INT(-$N35/30))*SUMIFS(27:27,$1:$1,INT(-$N35/30)+1),0)+(-$N35/30-INT(-$N35/30))*SUMIFS(27:27,$1:$1,AC$1+INT(-$N35/30)+1)+(INT(-$N35/30)+1--$N35/30)*SUMIFS(27:27,$1:$1,AC$1+INT(-$N35/30))))</f>
        <v>0</v>
      </c>
      <c r="AD35" s="46">
        <f>IF(AD$10="",0,IF(AD$1=MAX($1:$1),$R27-SUM($T35:AC35),IF(AD$1=1,SUMIFS(27:27,$1:$1,"&gt;="&amp;1,$1:$1,"&lt;="&amp;INT(-$N35/30))+(-$N35/30-INT(-$N35/30))*SUMIFS(27:27,$1:$1,INT(-$N35/30)+1),0)+(-$N35/30-INT(-$N35/30))*SUMIFS(27:27,$1:$1,AD$1+INT(-$N35/30)+1)+(INT(-$N35/30)+1--$N35/30)*SUMIFS(27:27,$1:$1,AD$1+INT(-$N35/30))))</f>
        <v>0</v>
      </c>
      <c r="AE35" s="46">
        <f>IF(AE$10="",0,IF(AE$1=MAX($1:$1),$R27-SUM($T35:AD35),IF(AE$1=1,SUMIFS(27:27,$1:$1,"&gt;="&amp;1,$1:$1,"&lt;="&amp;INT(-$N35/30))+(-$N35/30-INT(-$N35/30))*SUMIFS(27:27,$1:$1,INT(-$N35/30)+1),0)+(-$N35/30-INT(-$N35/30))*SUMIFS(27:27,$1:$1,AE$1+INT(-$N35/30)+1)+(INT(-$N35/30)+1--$N35/30)*SUMIFS(27:27,$1:$1,AE$1+INT(-$N35/30))))</f>
        <v>0</v>
      </c>
      <c r="AF35" s="46">
        <f>IF(AF$10="",0,IF(AF$1=MAX($1:$1),$R27-SUM($T35:AE35),IF(AF$1=1,SUMIFS(27:27,$1:$1,"&gt;="&amp;1,$1:$1,"&lt;="&amp;INT(-$N35/30))+(-$N35/30-INT(-$N35/30))*SUMIFS(27:27,$1:$1,INT(-$N35/30)+1),0)+(-$N35/30-INT(-$N35/30))*SUMIFS(27:27,$1:$1,AF$1+INT(-$N35/30)+1)+(INT(-$N35/30)+1--$N35/30)*SUMIFS(27:27,$1:$1,AF$1+INT(-$N35/30))))</f>
        <v>0</v>
      </c>
      <c r="AG35" s="46">
        <f>IF(AG$10="",0,IF(AG$1=MAX($1:$1),$R27-SUM($T35:AF35),IF(AG$1=1,SUMIFS(27:27,$1:$1,"&gt;="&amp;1,$1:$1,"&lt;="&amp;INT(-$N35/30))+(-$N35/30-INT(-$N35/30))*SUMIFS(27:27,$1:$1,INT(-$N35/30)+1),0)+(-$N35/30-INT(-$N35/30))*SUMIFS(27:27,$1:$1,AG$1+INT(-$N35/30)+1)+(INT(-$N35/30)+1--$N35/30)*SUMIFS(27:27,$1:$1,AG$1+INT(-$N35/30))))</f>
        <v>0</v>
      </c>
      <c r="AH35" s="46">
        <f>IF(AH$10="",0,IF(AH$1=MAX($1:$1),$R27-SUM($T35:AG35),IF(AH$1=1,SUMIFS(27:27,$1:$1,"&gt;="&amp;1,$1:$1,"&lt;="&amp;INT(-$N35/30))+(-$N35/30-INT(-$N35/30))*SUMIFS(27:27,$1:$1,INT(-$N35/30)+1),0)+(-$N35/30-INT(-$N35/30))*SUMIFS(27:27,$1:$1,AH$1+INT(-$N35/30)+1)+(INT(-$N35/30)+1--$N35/30)*SUMIFS(27:27,$1:$1,AH$1+INT(-$N35/30))))</f>
        <v>0</v>
      </c>
      <c r="AI35" s="46">
        <f>IF(AI$10="",0,IF(AI$1=MAX($1:$1),$R27-SUM($T35:AH35),IF(AI$1=1,SUMIFS(27:27,$1:$1,"&gt;="&amp;1,$1:$1,"&lt;="&amp;INT(-$N35/30))+(-$N35/30-INT(-$N35/30))*SUMIFS(27:27,$1:$1,INT(-$N35/30)+1),0)+(-$N35/30-INT(-$N35/30))*SUMIFS(27:27,$1:$1,AI$1+INT(-$N35/30)+1)+(INT(-$N35/30)+1--$N35/30)*SUMIFS(27:27,$1:$1,AI$1+INT(-$N35/30))))</f>
        <v>0</v>
      </c>
      <c r="AJ35" s="46">
        <f>IF(AJ$10="",0,IF(AJ$1=MAX($1:$1),$R27-SUM($T35:AI35),IF(AJ$1=1,SUMIFS(27:27,$1:$1,"&gt;="&amp;1,$1:$1,"&lt;="&amp;INT(-$N35/30))+(-$N35/30-INT(-$N35/30))*SUMIFS(27:27,$1:$1,INT(-$N35/30)+1),0)+(-$N35/30-INT(-$N35/30))*SUMIFS(27:27,$1:$1,AJ$1+INT(-$N35/30)+1)+(INT(-$N35/30)+1--$N35/30)*SUMIFS(27:27,$1:$1,AJ$1+INT(-$N35/30))))</f>
        <v>0</v>
      </c>
      <c r="AK35" s="46">
        <f>IF(AK$10="",0,IF(AK$1=MAX($1:$1),$R27-SUM($T35:AJ35),IF(AK$1=1,SUMIFS(27:27,$1:$1,"&gt;="&amp;1,$1:$1,"&lt;="&amp;INT(-$N35/30))+(-$N35/30-INT(-$N35/30))*SUMIFS(27:27,$1:$1,INT(-$N35/30)+1),0)+(-$N35/30-INT(-$N35/30))*SUMIFS(27:27,$1:$1,AK$1+INT(-$N35/30)+1)+(INT(-$N35/30)+1--$N35/30)*SUMIFS(27:27,$1:$1,AK$1+INT(-$N35/30))))</f>
        <v>0</v>
      </c>
      <c r="AL35" s="46">
        <f>IF(AL$10="",0,IF(AL$1=MAX($1:$1),$R27-SUM($T35:AK35),IF(AL$1=1,SUMIFS(27:27,$1:$1,"&gt;="&amp;1,$1:$1,"&lt;="&amp;INT(-$N35/30))+(-$N35/30-INT(-$N35/30))*SUMIFS(27:27,$1:$1,INT(-$N35/30)+1),0)+(-$N35/30-INT(-$N35/30))*SUMIFS(27:27,$1:$1,AL$1+INT(-$N35/30)+1)+(INT(-$N35/30)+1--$N35/30)*SUMIFS(27:27,$1:$1,AL$1+INT(-$N35/30))))</f>
        <v>0</v>
      </c>
      <c r="AM35" s="46">
        <f>IF(AM$10="",0,IF(AM$1=MAX($1:$1),$R27-SUM($T35:AL35),IF(AM$1=1,SUMIFS(27:27,$1:$1,"&gt;="&amp;1,$1:$1,"&lt;="&amp;INT(-$N35/30))+(-$N35/30-INT(-$N35/30))*SUMIFS(27:27,$1:$1,INT(-$N35/30)+1),0)+(-$N35/30-INT(-$N35/30))*SUMIFS(27:27,$1:$1,AM$1+INT(-$N35/30)+1)+(INT(-$N35/30)+1--$N35/30)*SUMIFS(27:27,$1:$1,AM$1+INT(-$N35/30))))</f>
        <v>0</v>
      </c>
      <c r="AN35" s="46">
        <f>IF(AN$10="",0,IF(AN$1=MAX($1:$1),$R27-SUM($T35:AM35),IF(AN$1=1,SUMIFS(27:27,$1:$1,"&gt;="&amp;1,$1:$1,"&lt;="&amp;INT(-$N35/30))+(-$N35/30-INT(-$N35/30))*SUMIFS(27:27,$1:$1,INT(-$N35/30)+1),0)+(-$N35/30-INT(-$N35/30))*SUMIFS(27:27,$1:$1,AN$1+INT(-$N35/30)+1)+(INT(-$N35/30)+1--$N35/30)*SUMIFS(27:27,$1:$1,AN$1+INT(-$N35/30))))</f>
        <v>0</v>
      </c>
      <c r="AO35" s="46">
        <f>IF(AO$10="",0,IF(AO$1=MAX($1:$1),$R27-SUM($T35:AN35),IF(AO$1=1,SUMIFS(27:27,$1:$1,"&gt;="&amp;1,$1:$1,"&lt;="&amp;INT(-$N35/30))+(-$N35/30-INT(-$N35/30))*SUMIFS(27:27,$1:$1,INT(-$N35/30)+1),0)+(-$N35/30-INT(-$N35/30))*SUMIFS(27:27,$1:$1,AO$1+INT(-$N35/30)+1)+(INT(-$N35/30)+1--$N35/30)*SUMIFS(27:27,$1:$1,AO$1+INT(-$N35/30))))</f>
        <v>0</v>
      </c>
      <c r="AP35" s="46">
        <f>IF(AP$10="",0,IF(AP$1=MAX($1:$1),$R27-SUM($T35:AO35),IF(AP$1=1,SUMIFS(27:27,$1:$1,"&gt;="&amp;1,$1:$1,"&lt;="&amp;INT(-$N35/30))+(-$N35/30-INT(-$N35/30))*SUMIFS(27:27,$1:$1,INT(-$N35/30)+1),0)+(-$N35/30-INT(-$N35/30))*SUMIFS(27:27,$1:$1,AP$1+INT(-$N35/30)+1)+(INT(-$N35/30)+1--$N35/30)*SUMIFS(27:27,$1:$1,AP$1+INT(-$N35/30))))</f>
        <v>0</v>
      </c>
      <c r="AQ35" s="46">
        <f>IF(AQ$10="",0,IF(AQ$1=MAX($1:$1),$R27-SUM($T35:AP35),IF(AQ$1=1,SUMIFS(27:27,$1:$1,"&gt;="&amp;1,$1:$1,"&lt;="&amp;INT(-$N35/30))+(-$N35/30-INT(-$N35/30))*SUMIFS(27:27,$1:$1,INT(-$N35/30)+1),0)+(-$N35/30-INT(-$N35/30))*SUMIFS(27:27,$1:$1,AQ$1+INT(-$N35/30)+1)+(INT(-$N35/30)+1--$N35/30)*SUMIFS(27:27,$1:$1,AQ$1+INT(-$N35/30))))</f>
        <v>0</v>
      </c>
      <c r="AR35" s="46">
        <f>IF(AR$10="",0,IF(AR$1=MAX($1:$1),$R27-SUM($T35:AQ35),IF(AR$1=1,SUMIFS(27:27,$1:$1,"&gt;="&amp;1,$1:$1,"&lt;="&amp;INT(-$N35/30))+(-$N35/30-INT(-$N35/30))*SUMIFS(27:27,$1:$1,INT(-$N35/30)+1),0)+(-$N35/30-INT(-$N35/30))*SUMIFS(27:27,$1:$1,AR$1+INT(-$N35/30)+1)+(INT(-$N35/30)+1--$N35/30)*SUMIFS(27:27,$1:$1,AR$1+INT(-$N35/30))))</f>
        <v>0</v>
      </c>
      <c r="AS35" s="46">
        <f>IF(AS$10="",0,IF(AS$1=MAX($1:$1),$R27-SUM($T35:AR35),IF(AS$1=1,SUMIFS(27:27,$1:$1,"&gt;="&amp;1,$1:$1,"&lt;="&amp;INT(-$N35/30))+(-$N35/30-INT(-$N35/30))*SUMIFS(27:27,$1:$1,INT(-$N35/30)+1),0)+(-$N35/30-INT(-$N35/30))*SUMIFS(27:27,$1:$1,AS$1+INT(-$N35/30)+1)+(INT(-$N35/30)+1--$N35/30)*SUMIFS(27:27,$1:$1,AS$1+INT(-$N35/30))))</f>
        <v>0</v>
      </c>
      <c r="AT35" s="46">
        <f>IF(AT$10="",0,IF(AT$1=MAX($1:$1),$R27-SUM($T35:AS35),IF(AT$1=1,SUMIFS(27:27,$1:$1,"&gt;="&amp;1,$1:$1,"&lt;="&amp;INT(-$N35/30))+(-$N35/30-INT(-$N35/30))*SUMIFS(27:27,$1:$1,INT(-$N35/30)+1),0)+(-$N35/30-INT(-$N35/30))*SUMIFS(27:27,$1:$1,AT$1+INT(-$N35/30)+1)+(INT(-$N35/30)+1--$N35/30)*SUMIFS(27:27,$1:$1,AT$1+INT(-$N35/30))))</f>
        <v>0</v>
      </c>
      <c r="AU35" s="46">
        <f>IF(AU$10="",0,IF(AU$1=MAX($1:$1),$R27-SUM($T35:AT35),IF(AU$1=1,SUMIFS(27:27,$1:$1,"&gt;="&amp;1,$1:$1,"&lt;="&amp;INT(-$N35/30))+(-$N35/30-INT(-$N35/30))*SUMIFS(27:27,$1:$1,INT(-$N35/30)+1),0)+(-$N35/30-INT(-$N35/30))*SUMIFS(27:27,$1:$1,AU$1+INT(-$N35/30)+1)+(INT(-$N35/30)+1--$N35/30)*SUMIFS(27:27,$1:$1,AU$1+INT(-$N35/30))))</f>
        <v>0</v>
      </c>
      <c r="AV35" s="46">
        <f>IF(AV$10="",0,IF(AV$1=MAX($1:$1),$R27-SUM($T35:AU35),IF(AV$1=1,SUMIFS(27:27,$1:$1,"&gt;="&amp;1,$1:$1,"&lt;="&amp;INT(-$N35/30))+(-$N35/30-INT(-$N35/30))*SUMIFS(27:27,$1:$1,INT(-$N35/30)+1),0)+(-$N35/30-INT(-$N35/30))*SUMIFS(27:27,$1:$1,AV$1+INT(-$N35/30)+1)+(INT(-$N35/30)+1--$N35/30)*SUMIFS(27:27,$1:$1,AV$1+INT(-$N35/30))))</f>
        <v>0</v>
      </c>
      <c r="AW35" s="46">
        <f>IF(AW$10="",0,IF(AW$1=MAX($1:$1),$R27-SUM($T35:AV35),IF(AW$1=1,SUMIFS(27:27,$1:$1,"&gt;="&amp;1,$1:$1,"&lt;="&amp;INT(-$N35/30))+(-$N35/30-INT(-$N35/30))*SUMIFS(27:27,$1:$1,INT(-$N35/30)+1),0)+(-$N35/30-INT(-$N35/30))*SUMIFS(27:27,$1:$1,AW$1+INT(-$N35/30)+1)+(INT(-$N35/30)+1--$N35/30)*SUMIFS(27:27,$1:$1,AW$1+INT(-$N35/30))))</f>
        <v>0</v>
      </c>
      <c r="AX35" s="46">
        <f>IF(AX$10="",0,IF(AX$1=MAX($1:$1),$R27-SUM($T35:AW35),IF(AX$1=1,SUMIFS(27:27,$1:$1,"&gt;="&amp;1,$1:$1,"&lt;="&amp;INT(-$N35/30))+(-$N35/30-INT(-$N35/30))*SUMIFS(27:27,$1:$1,INT(-$N35/30)+1),0)+(-$N35/30-INT(-$N35/30))*SUMIFS(27:27,$1:$1,AX$1+INT(-$N35/30)+1)+(INT(-$N35/30)+1--$N35/30)*SUMIFS(27:27,$1:$1,AX$1+INT(-$N35/30))))</f>
        <v>0</v>
      </c>
      <c r="AY35" s="46">
        <f>IF(AY$10="",0,IF(AY$1=MAX($1:$1),$R27-SUM($T35:AX35),IF(AY$1=1,SUMIFS(27:27,$1:$1,"&gt;="&amp;1,$1:$1,"&lt;="&amp;INT(-$N35/30))+(-$N35/30-INT(-$N35/30))*SUMIFS(27:27,$1:$1,INT(-$N35/30)+1),0)+(-$N35/30-INT(-$N35/30))*SUMIFS(27:27,$1:$1,AY$1+INT(-$N35/30)+1)+(INT(-$N35/30)+1--$N35/30)*SUMIFS(27:27,$1:$1,AY$1+INT(-$N35/30))))</f>
        <v>0</v>
      </c>
      <c r="AZ35" s="46">
        <f>IF(AZ$10="",0,IF(AZ$1=MAX($1:$1),$R27-SUM($T35:AY35),IF(AZ$1=1,SUMIFS(27:27,$1:$1,"&gt;="&amp;1,$1:$1,"&lt;="&amp;INT(-$N35/30))+(-$N35/30-INT(-$N35/30))*SUMIFS(27:27,$1:$1,INT(-$N35/30)+1),0)+(-$N35/30-INT(-$N35/30))*SUMIFS(27:27,$1:$1,AZ$1+INT(-$N35/30)+1)+(INT(-$N35/30)+1--$N35/30)*SUMIFS(27:27,$1:$1,AZ$1+INT(-$N35/30))))</f>
        <v>0</v>
      </c>
      <c r="BA35" s="46">
        <f>IF(BA$10="",0,IF(BA$1=MAX($1:$1),$R27-SUM($T35:AZ35),IF(BA$1=1,SUMIFS(27:27,$1:$1,"&gt;="&amp;1,$1:$1,"&lt;="&amp;INT(-$N35/30))+(-$N35/30-INT(-$N35/30))*SUMIFS(27:27,$1:$1,INT(-$N35/30)+1),0)+(-$N35/30-INT(-$N35/30))*SUMIFS(27:27,$1:$1,BA$1+INT(-$N35/30)+1)+(INT(-$N35/30)+1--$N35/30)*SUMIFS(27:27,$1:$1,BA$1+INT(-$N35/30))))</f>
        <v>0</v>
      </c>
      <c r="BB35" s="46">
        <f>IF(BB$10="",0,IF(BB$1=MAX($1:$1),$R27-SUM($T35:BA35),IF(BB$1=1,SUMIFS(27:27,$1:$1,"&gt;="&amp;1,$1:$1,"&lt;="&amp;INT(-$N35/30))+(-$N35/30-INT(-$N35/30))*SUMIFS(27:27,$1:$1,INT(-$N35/30)+1),0)+(-$N35/30-INT(-$N35/30))*SUMIFS(27:27,$1:$1,BB$1+INT(-$N35/30)+1)+(INT(-$N35/30)+1--$N35/30)*SUMIFS(27:27,$1:$1,BB$1+INT(-$N35/30))))</f>
        <v>0</v>
      </c>
      <c r="BC35" s="46">
        <f>IF(BC$10="",0,IF(BC$1=MAX($1:$1),$R27-SUM($T35:BB35),IF(BC$1=1,SUMIFS(27:27,$1:$1,"&gt;="&amp;1,$1:$1,"&lt;="&amp;INT(-$N35/30))+(-$N35/30-INT(-$N35/30))*SUMIFS(27:27,$1:$1,INT(-$N35/30)+1),0)+(-$N35/30-INT(-$N35/30))*SUMIFS(27:27,$1:$1,BC$1+INT(-$N35/30)+1)+(INT(-$N35/30)+1--$N35/30)*SUMIFS(27:27,$1:$1,BC$1+INT(-$N35/30))))</f>
        <v>0</v>
      </c>
      <c r="BD35" s="46">
        <f>IF(BD$10="",0,IF(BD$1=MAX($1:$1),$R27-SUM($T35:BC35),IF(BD$1=1,SUMIFS(27:27,$1:$1,"&gt;="&amp;1,$1:$1,"&lt;="&amp;INT(-$N35/30))+(-$N35/30-INT(-$N35/30))*SUMIFS(27:27,$1:$1,INT(-$N35/30)+1),0)+(-$N35/30-INT(-$N35/30))*SUMIFS(27:27,$1:$1,BD$1+INT(-$N35/30)+1)+(INT(-$N35/30)+1--$N35/30)*SUMIFS(27:27,$1:$1,BD$1+INT(-$N35/30))))</f>
        <v>0</v>
      </c>
      <c r="BE35" s="46">
        <f>IF(BE$10="",0,IF(BE$1=MAX($1:$1),$R27-SUM($T35:BD35),IF(BE$1=1,SUMIFS(27:27,$1:$1,"&gt;="&amp;1,$1:$1,"&lt;="&amp;INT(-$N35/30))+(-$N35/30-INT(-$N35/30))*SUMIFS(27:27,$1:$1,INT(-$N35/30)+1),0)+(-$N35/30-INT(-$N35/30))*SUMIFS(27:27,$1:$1,BE$1+INT(-$N35/30)+1)+(INT(-$N35/30)+1--$N35/30)*SUMIFS(27:27,$1:$1,BE$1+INT(-$N35/30))))</f>
        <v>0</v>
      </c>
      <c r="BF35" s="46">
        <f>IF(BF$10="",0,IF(BF$1=MAX($1:$1),$R27-SUM($T35:BE35),IF(BF$1=1,SUMIFS(27:27,$1:$1,"&gt;="&amp;1,$1:$1,"&lt;="&amp;INT(-$N35/30))+(-$N35/30-INT(-$N35/30))*SUMIFS(27:27,$1:$1,INT(-$N35/30)+1),0)+(-$N35/30-INT(-$N35/30))*SUMIFS(27:27,$1:$1,BF$1+INT(-$N35/30)+1)+(INT(-$N35/30)+1--$N35/30)*SUMIFS(27:27,$1:$1,BF$1+INT(-$N35/30))))</f>
        <v>0</v>
      </c>
      <c r="BG35" s="46">
        <f>IF(BG$10="",0,IF(BG$1=MAX($1:$1),$R27-SUM($T35:BF35),IF(BG$1=1,SUMIFS(27:27,$1:$1,"&gt;="&amp;1,$1:$1,"&lt;="&amp;INT(-$N35/30))+(-$N35/30-INT(-$N35/30))*SUMIFS(27:27,$1:$1,INT(-$N35/30)+1),0)+(-$N35/30-INT(-$N35/30))*SUMIFS(27:27,$1:$1,BG$1+INT(-$N35/30)+1)+(INT(-$N35/30)+1--$N35/30)*SUMIFS(27:27,$1:$1,BG$1+INT(-$N35/30))))</f>
        <v>0</v>
      </c>
      <c r="BH35" s="46">
        <f>IF(BH$10="",0,IF(BH$1=MAX($1:$1),$R27-SUM($T35:BG35),IF(BH$1=1,SUMIFS(27:27,$1:$1,"&gt;="&amp;1,$1:$1,"&lt;="&amp;INT(-$N35/30))+(-$N35/30-INT(-$N35/30))*SUMIFS(27:27,$1:$1,INT(-$N35/30)+1),0)+(-$N35/30-INT(-$N35/30))*SUMIFS(27:27,$1:$1,BH$1+INT(-$N35/30)+1)+(INT(-$N35/30)+1--$N35/30)*SUMIFS(27:27,$1:$1,BH$1+INT(-$N35/30))))</f>
        <v>0</v>
      </c>
      <c r="BI35" s="46">
        <f>IF(BI$10="",0,IF(BI$1=MAX($1:$1),$R27-SUM($T35:BH35),IF(BI$1=1,SUMIFS(27:27,$1:$1,"&gt;="&amp;1,$1:$1,"&lt;="&amp;INT(-$N35/30))+(-$N35/30-INT(-$N35/30))*SUMIFS(27:27,$1:$1,INT(-$N35/30)+1),0)+(-$N35/30-INT(-$N35/30))*SUMIFS(27:27,$1:$1,BI$1+INT(-$N35/30)+1)+(INT(-$N35/30)+1--$N35/30)*SUMIFS(27:27,$1:$1,BI$1+INT(-$N35/30))))</f>
        <v>0</v>
      </c>
      <c r="BJ35" s="46">
        <f>IF(BJ$10="",0,IF(BJ$1=MAX($1:$1),$R27-SUM($T35:BI35),IF(BJ$1=1,SUMIFS(27:27,$1:$1,"&gt;="&amp;1,$1:$1,"&lt;="&amp;INT(-$N35/30))+(-$N35/30-INT(-$N35/30))*SUMIFS(27:27,$1:$1,INT(-$N35/30)+1),0)+(-$N35/30-INT(-$N35/30))*SUMIFS(27:27,$1:$1,BJ$1+INT(-$N35/30)+1)+(INT(-$N35/30)+1--$N35/30)*SUMIFS(27:27,$1:$1,BJ$1+INT(-$N35/30))))</f>
        <v>0</v>
      </c>
      <c r="BK35" s="46">
        <f>IF(BK$10="",0,IF(BK$1=MAX($1:$1),$R27-SUM($T35:BJ35),IF(BK$1=1,SUMIFS(27:27,$1:$1,"&gt;="&amp;1,$1:$1,"&lt;="&amp;INT(-$N35/30))+(-$N35/30-INT(-$N35/30))*SUMIFS(27:27,$1:$1,INT(-$N35/30)+1),0)+(-$N35/30-INT(-$N35/30))*SUMIFS(27:27,$1:$1,BK$1+INT(-$N35/30)+1)+(INT(-$N35/30)+1--$N35/30)*SUMIFS(27:27,$1:$1,BK$1+INT(-$N35/30))))</f>
        <v>0</v>
      </c>
      <c r="BL35" s="46">
        <f>IF(BL$10="",0,IF(BL$1=MAX($1:$1),$R27-SUM($T35:BK35),IF(BL$1=1,SUMIFS(27:27,$1:$1,"&gt;="&amp;1,$1:$1,"&lt;="&amp;INT(-$N35/30))+(-$N35/30-INT(-$N35/30))*SUMIFS(27:27,$1:$1,INT(-$N35/30)+1),0)+(-$N35/30-INT(-$N35/30))*SUMIFS(27:27,$1:$1,BL$1+INT(-$N35/30)+1)+(INT(-$N35/30)+1--$N35/30)*SUMIFS(27:27,$1:$1,BL$1+INT(-$N35/30))))</f>
        <v>0</v>
      </c>
      <c r="BM35" s="46">
        <f>IF(BM$10="",0,IF(BM$1=MAX($1:$1),$R27-SUM($T35:BL35),IF(BM$1=1,SUMIFS(27:27,$1:$1,"&gt;="&amp;1,$1:$1,"&lt;="&amp;INT(-$N35/30))+(-$N35/30-INT(-$N35/30))*SUMIFS(27:27,$1:$1,INT(-$N35/30)+1),0)+(-$N35/30-INT(-$N35/30))*SUMIFS(27:27,$1:$1,BM$1+INT(-$N35/30)+1)+(INT(-$N35/30)+1--$N35/30)*SUMIFS(27:27,$1:$1,BM$1+INT(-$N35/30))))</f>
        <v>0</v>
      </c>
      <c r="BN35" s="46">
        <f>IF(BN$10="",0,IF(BN$1=MAX($1:$1),$R27-SUM($T35:BM35),IF(BN$1=1,SUMIFS(27:27,$1:$1,"&gt;="&amp;1,$1:$1,"&lt;="&amp;INT(-$N35/30))+(-$N35/30-INT(-$N35/30))*SUMIFS(27:27,$1:$1,INT(-$N35/30)+1),0)+(-$N35/30-INT(-$N35/30))*SUMIFS(27:27,$1:$1,BN$1+INT(-$N35/30)+1)+(INT(-$N35/30)+1--$N35/30)*SUMIFS(27:27,$1:$1,BN$1+INT(-$N35/30))))</f>
        <v>0</v>
      </c>
      <c r="BO35" s="46">
        <f>IF(BO$10="",0,IF(BO$1=MAX($1:$1),$R27-SUM($T35:BN35),IF(BO$1=1,SUMIFS(27:27,$1:$1,"&gt;="&amp;1,$1:$1,"&lt;="&amp;INT(-$N35/30))+(-$N35/30-INT(-$N35/30))*SUMIFS(27:27,$1:$1,INT(-$N35/30)+1),0)+(-$N35/30-INT(-$N35/30))*SUMIFS(27:27,$1:$1,BO$1+INT(-$N35/30)+1)+(INT(-$N35/30)+1--$N35/30)*SUMIFS(27:27,$1:$1,BO$1+INT(-$N35/30))))</f>
        <v>0</v>
      </c>
      <c r="BP35" s="46">
        <f>IF(BP$10="",0,IF(BP$1=MAX($1:$1),$R27-SUM($T35:BO35),IF(BP$1=1,SUMIFS(27:27,$1:$1,"&gt;="&amp;1,$1:$1,"&lt;="&amp;INT(-$N35/30))+(-$N35/30-INT(-$N35/30))*SUMIFS(27:27,$1:$1,INT(-$N35/30)+1),0)+(-$N35/30-INT(-$N35/30))*SUMIFS(27:27,$1:$1,BP$1+INT(-$N35/30)+1)+(INT(-$N35/30)+1--$N35/30)*SUMIFS(27:27,$1:$1,BP$1+INT(-$N35/30))))</f>
        <v>0</v>
      </c>
      <c r="BQ35" s="46">
        <f>IF(BQ$10="",0,IF(BQ$1=MAX($1:$1),$R27-SUM($T35:BP35),IF(BQ$1=1,SUMIFS(27:27,$1:$1,"&gt;="&amp;1,$1:$1,"&lt;="&amp;INT(-$N35/30))+(-$N35/30-INT(-$N35/30))*SUMIFS(27:27,$1:$1,INT(-$N35/30)+1),0)+(-$N35/30-INT(-$N35/30))*SUMIFS(27:27,$1:$1,BQ$1+INT(-$N35/30)+1)+(INT(-$N35/30)+1--$N35/30)*SUMIFS(27:27,$1:$1,BQ$1+INT(-$N35/30))))</f>
        <v>0</v>
      </c>
      <c r="BR35" s="46">
        <f>IF(BR$10="",0,IF(BR$1=MAX($1:$1),$R27-SUM($T35:BQ35),IF(BR$1=1,SUMIFS(27:27,$1:$1,"&gt;="&amp;1,$1:$1,"&lt;="&amp;INT(-$N35/30))+(-$N35/30-INT(-$N35/30))*SUMIFS(27:27,$1:$1,INT(-$N35/30)+1),0)+(-$N35/30-INT(-$N35/30))*SUMIFS(27:27,$1:$1,BR$1+INT(-$N35/30)+1)+(INT(-$N35/30)+1--$N35/30)*SUMIFS(27:27,$1:$1,BR$1+INT(-$N35/30))))</f>
        <v>0</v>
      </c>
      <c r="BS35" s="46">
        <f>IF(BS$10="",0,IF(BS$1=MAX($1:$1),$R27-SUM($T35:BR35),IF(BS$1=1,SUMIFS(27:27,$1:$1,"&gt;="&amp;1,$1:$1,"&lt;="&amp;INT(-$N35/30))+(-$N35/30-INT(-$N35/30))*SUMIFS(27:27,$1:$1,INT(-$N35/30)+1),0)+(-$N35/30-INT(-$N35/30))*SUMIFS(27:27,$1:$1,BS$1+INT(-$N35/30)+1)+(INT(-$N35/30)+1--$N35/30)*SUMIFS(27:27,$1:$1,BS$1+INT(-$N35/30))))</f>
        <v>0</v>
      </c>
      <c r="BT35" s="46">
        <f>IF(BT$10="",0,IF(BT$1=MAX($1:$1),$R27-SUM($T35:BS35),IF(BT$1=1,SUMIFS(27:27,$1:$1,"&gt;="&amp;1,$1:$1,"&lt;="&amp;INT(-$N35/30))+(-$N35/30-INT(-$N35/30))*SUMIFS(27:27,$1:$1,INT(-$N35/30)+1),0)+(-$N35/30-INT(-$N35/30))*SUMIFS(27:27,$1:$1,BT$1+INT(-$N35/30)+1)+(INT(-$N35/30)+1--$N35/30)*SUMIFS(27:27,$1:$1,BT$1+INT(-$N35/30))))</f>
        <v>0</v>
      </c>
      <c r="BU35" s="46">
        <f>IF(BU$10="",0,IF(BU$1=MAX($1:$1),$R27-SUM($T35:BT35),IF(BU$1=1,SUMIFS(27:27,$1:$1,"&gt;="&amp;1,$1:$1,"&lt;="&amp;INT(-$N35/30))+(-$N35/30-INT(-$N35/30))*SUMIFS(27:27,$1:$1,INT(-$N35/30)+1),0)+(-$N35/30-INT(-$N35/30))*SUMIFS(27:27,$1:$1,BU$1+INT(-$N35/30)+1)+(INT(-$N35/30)+1--$N35/30)*SUMIFS(27:27,$1:$1,BU$1+INT(-$N35/30))))</f>
        <v>0</v>
      </c>
      <c r="BV35" s="46">
        <f>IF(BV$10="",0,IF(BV$1=MAX($1:$1),$R27-SUM($T35:BU35),IF(BV$1=1,SUMIFS(27:27,$1:$1,"&gt;="&amp;1,$1:$1,"&lt;="&amp;INT(-$N35/30))+(-$N35/30-INT(-$N35/30))*SUMIFS(27:27,$1:$1,INT(-$N35/30)+1),0)+(-$N35/30-INT(-$N35/30))*SUMIFS(27:27,$1:$1,BV$1+INT(-$N35/30)+1)+(INT(-$N35/30)+1--$N35/30)*SUMIFS(27:27,$1:$1,BV$1+INT(-$N35/30))))</f>
        <v>0</v>
      </c>
      <c r="BW35" s="46">
        <f>IF(BW$10="",0,IF(BW$1=MAX($1:$1),$R27-SUM($T35:BV35),IF(BW$1=1,SUMIFS(27:27,$1:$1,"&gt;="&amp;1,$1:$1,"&lt;="&amp;INT(-$N35/30))+(-$N35/30-INT(-$N35/30))*SUMIFS(27:27,$1:$1,INT(-$N35/30)+1),0)+(-$N35/30-INT(-$N35/30))*SUMIFS(27:27,$1:$1,BW$1+INT(-$N35/30)+1)+(INT(-$N35/30)+1--$N35/30)*SUMIFS(27:27,$1:$1,BW$1+INT(-$N35/30))))</f>
        <v>0</v>
      </c>
      <c r="BX35" s="46">
        <f>IF(BX$10="",0,IF(BX$1=MAX($1:$1),$R27-SUM($T35:BW35),IF(BX$1=1,SUMIFS(27:27,$1:$1,"&gt;="&amp;1,$1:$1,"&lt;="&amp;INT(-$N35/30))+(-$N35/30-INT(-$N35/30))*SUMIFS(27:27,$1:$1,INT(-$N35/30)+1),0)+(-$N35/30-INT(-$N35/30))*SUMIFS(27:27,$1:$1,BX$1+INT(-$N35/30)+1)+(INT(-$N35/30)+1--$N35/30)*SUMIFS(27:27,$1:$1,BX$1+INT(-$N35/30))))</f>
        <v>0</v>
      </c>
      <c r="BY35" s="46">
        <f>IF(BY$10="",0,IF(BY$1=MAX($1:$1),$R27-SUM($T35:BX35),IF(BY$1=1,SUMIFS(27:27,$1:$1,"&gt;="&amp;1,$1:$1,"&lt;="&amp;INT(-$N35/30))+(-$N35/30-INT(-$N35/30))*SUMIFS(27:27,$1:$1,INT(-$N35/30)+1),0)+(-$N35/30-INT(-$N35/30))*SUMIFS(27:27,$1:$1,BY$1+INT(-$N35/30)+1)+(INT(-$N35/30)+1--$N35/30)*SUMIFS(27:27,$1:$1,BY$1+INT(-$N35/30))))</f>
        <v>0</v>
      </c>
      <c r="BZ35" s="46">
        <f>IF(BZ$10="",0,IF(BZ$1=MAX($1:$1),$R27-SUM($T35:BY35),IF(BZ$1=1,SUMIFS(27:27,$1:$1,"&gt;="&amp;1,$1:$1,"&lt;="&amp;INT(-$N35/30))+(-$N35/30-INT(-$N35/30))*SUMIFS(27:27,$1:$1,INT(-$N35/30)+1),0)+(-$N35/30-INT(-$N35/30))*SUMIFS(27:27,$1:$1,BZ$1+INT(-$N35/30)+1)+(INT(-$N35/30)+1--$N35/30)*SUMIFS(27:27,$1:$1,BZ$1+INT(-$N35/30))))</f>
        <v>0</v>
      </c>
      <c r="CA35" s="46">
        <f>IF(CA$10="",0,IF(CA$1=MAX($1:$1),$R27-SUM($T35:BZ35),IF(CA$1=1,SUMIFS(27:27,$1:$1,"&gt;="&amp;1,$1:$1,"&lt;="&amp;INT(-$N35/30))+(-$N35/30-INT(-$N35/30))*SUMIFS(27:27,$1:$1,INT(-$N35/30)+1),0)+(-$N35/30-INT(-$N35/30))*SUMIFS(27:27,$1:$1,CA$1+INT(-$N35/30)+1)+(INT(-$N35/30)+1--$N35/30)*SUMIFS(27:27,$1:$1,CA$1+INT(-$N35/30))))</f>
        <v>0</v>
      </c>
      <c r="CB35" s="46">
        <f>IF(CB$10="",0,IF(CB$1=MAX($1:$1),$R27-SUM($T35:CA35),IF(CB$1=1,SUMIFS(27:27,$1:$1,"&gt;="&amp;1,$1:$1,"&lt;="&amp;INT(-$N35/30))+(-$N35/30-INT(-$N35/30))*SUMIFS(27:27,$1:$1,INT(-$N35/30)+1),0)+(-$N35/30-INT(-$N35/30))*SUMIFS(27:27,$1:$1,CB$1+INT(-$N35/30)+1)+(INT(-$N35/30)+1--$N35/30)*SUMIFS(27:27,$1:$1,CB$1+INT(-$N35/30))))</f>
        <v>0</v>
      </c>
      <c r="CC35" s="46">
        <f>IF(CC$10="",0,IF(CC$1=MAX($1:$1),$R27-SUM($T35:CB35),IF(CC$1=1,SUMIFS(27:27,$1:$1,"&gt;="&amp;1,$1:$1,"&lt;="&amp;INT(-$N35/30))+(-$N35/30-INT(-$N35/30))*SUMIFS(27:27,$1:$1,INT(-$N35/30)+1),0)+(-$N35/30-INT(-$N35/30))*SUMIFS(27:27,$1:$1,CC$1+INT(-$N35/30)+1)+(INT(-$N35/30)+1--$N35/30)*SUMIFS(27:27,$1:$1,CC$1+INT(-$N35/30))))</f>
        <v>0</v>
      </c>
      <c r="CD35" s="46">
        <f>IF(CD$10="",0,IF(CD$1=MAX($1:$1),$R27-SUM($T35:CC35),IF(CD$1=1,SUMIFS(27:27,$1:$1,"&gt;="&amp;1,$1:$1,"&lt;="&amp;INT(-$N35/30))+(-$N35/30-INT(-$N35/30))*SUMIFS(27:27,$1:$1,INT(-$N35/30)+1),0)+(-$N35/30-INT(-$N35/30))*SUMIFS(27:27,$1:$1,CD$1+INT(-$N35/30)+1)+(INT(-$N35/30)+1--$N35/30)*SUMIFS(27:27,$1:$1,CD$1+INT(-$N35/30))))</f>
        <v>0</v>
      </c>
      <c r="CE35" s="46">
        <f>IF(CE$10="",0,IF(CE$1=MAX($1:$1),$R27-SUM($T35:CD35),IF(CE$1=1,SUMIFS(27:27,$1:$1,"&gt;="&amp;1,$1:$1,"&lt;="&amp;INT(-$N35/30))+(-$N35/30-INT(-$N35/30))*SUMIFS(27:27,$1:$1,INT(-$N35/30)+1),0)+(-$N35/30-INT(-$N35/30))*SUMIFS(27:27,$1:$1,CE$1+INT(-$N35/30)+1)+(INT(-$N35/30)+1--$N35/30)*SUMIFS(27:27,$1:$1,CE$1+INT(-$N35/30))))</f>
        <v>0</v>
      </c>
      <c r="CF35" s="46">
        <f>IF(CF$10="",0,IF(CF$1=MAX($1:$1),$R27-SUM($T35:CE35),IF(CF$1=1,SUMIFS(27:27,$1:$1,"&gt;="&amp;1,$1:$1,"&lt;="&amp;INT(-$N35/30))+(-$N35/30-INT(-$N35/30))*SUMIFS(27:27,$1:$1,INT(-$N35/30)+1),0)+(-$N35/30-INT(-$N35/30))*SUMIFS(27:27,$1:$1,CF$1+INT(-$N35/30)+1)+(INT(-$N35/30)+1--$N35/30)*SUMIFS(27:27,$1:$1,CF$1+INT(-$N35/30))))</f>
        <v>0</v>
      </c>
      <c r="CG35" s="46">
        <f>IF(CG$10="",0,IF(CG$1=MAX($1:$1),$R27-SUM($T35:CF35),IF(CG$1=1,SUMIFS(27:27,$1:$1,"&gt;="&amp;1,$1:$1,"&lt;="&amp;INT(-$N35/30))+(-$N35/30-INT(-$N35/30))*SUMIFS(27:27,$1:$1,INT(-$N35/30)+1),0)+(-$N35/30-INT(-$N35/30))*SUMIFS(27:27,$1:$1,CG$1+INT(-$N35/30)+1)+(INT(-$N35/30)+1--$N35/30)*SUMIFS(27:27,$1:$1,CG$1+INT(-$N35/30))))</f>
        <v>0</v>
      </c>
      <c r="CH35" s="46">
        <f>IF(CH$10="",0,IF(CH$1=MAX($1:$1),$R27-SUM($T35:CG35),IF(CH$1=1,SUMIFS(27:27,$1:$1,"&gt;="&amp;1,$1:$1,"&lt;="&amp;INT(-$N35/30))+(-$N35/30-INT(-$N35/30))*SUMIFS(27:27,$1:$1,INT(-$N35/30)+1),0)+(-$N35/30-INT(-$N35/30))*SUMIFS(27:27,$1:$1,CH$1+INT(-$N35/30)+1)+(INT(-$N35/30)+1--$N35/30)*SUMIFS(27:27,$1:$1,CH$1+INT(-$N35/30))))</f>
        <v>0</v>
      </c>
      <c r="CI35" s="46">
        <f>IF(CI$10="",0,IF(CI$1=MAX($1:$1),$R27-SUM($T35:CH35),IF(CI$1=1,SUMIFS(27:27,$1:$1,"&gt;="&amp;1,$1:$1,"&lt;="&amp;INT(-$N35/30))+(-$N35/30-INT(-$N35/30))*SUMIFS(27:27,$1:$1,INT(-$N35/30)+1),0)+(-$N35/30-INT(-$N35/30))*SUMIFS(27:27,$1:$1,CI$1+INT(-$N35/30)+1)+(INT(-$N35/30)+1--$N35/30)*SUMIFS(27:27,$1:$1,CI$1+INT(-$N35/30))))</f>
        <v>0</v>
      </c>
      <c r="CJ35" s="46">
        <f>IF(CJ$10="",0,IF(CJ$1=MAX($1:$1),$R27-SUM($T35:CI35),IF(CJ$1=1,SUMIFS(27:27,$1:$1,"&gt;="&amp;1,$1:$1,"&lt;="&amp;INT(-$N35/30))+(-$N35/30-INT(-$N35/30))*SUMIFS(27:27,$1:$1,INT(-$N35/30)+1),0)+(-$N35/30-INT(-$N35/30))*SUMIFS(27:27,$1:$1,CJ$1+INT(-$N35/30)+1)+(INT(-$N35/30)+1--$N35/30)*SUMIFS(27:27,$1:$1,CJ$1+INT(-$N35/30))))</f>
        <v>0</v>
      </c>
      <c r="CK35" s="46">
        <f>IF(CK$10="",0,IF(CK$1=MAX($1:$1),$R27-SUM($T35:CJ35),IF(CK$1=1,SUMIFS(27:27,$1:$1,"&gt;="&amp;1,$1:$1,"&lt;="&amp;INT(-$N35/30))+(-$N35/30-INT(-$N35/30))*SUMIFS(27:27,$1:$1,INT(-$N35/30)+1),0)+(-$N35/30-INT(-$N35/30))*SUMIFS(27:27,$1:$1,CK$1+INT(-$N35/30)+1)+(INT(-$N35/30)+1--$N35/30)*SUMIFS(27:27,$1:$1,CK$1+INT(-$N35/30))))</f>
        <v>0</v>
      </c>
      <c r="CL35" s="46">
        <f>IF(CL$10="",0,IF(CL$1=MAX($1:$1),$R27-SUM($T35:CK35),IF(CL$1=1,SUMIFS(27:27,$1:$1,"&gt;="&amp;1,$1:$1,"&lt;="&amp;INT(-$N35/30))+(-$N35/30-INT(-$N35/30))*SUMIFS(27:27,$1:$1,INT(-$N35/30)+1),0)+(-$N35/30-INT(-$N35/30))*SUMIFS(27:27,$1:$1,CL$1+INT(-$N35/30)+1)+(INT(-$N35/30)+1--$N35/30)*SUMIFS(27:27,$1:$1,CL$1+INT(-$N35/30))))</f>
        <v>0</v>
      </c>
      <c r="CM35" s="46">
        <f>IF(CM$10="",0,IF(CM$1=MAX($1:$1),$R27-SUM($T35:CL35),IF(CM$1=1,SUMIFS(27:27,$1:$1,"&gt;="&amp;1,$1:$1,"&lt;="&amp;INT(-$N35/30))+(-$N35/30-INT(-$N35/30))*SUMIFS(27:27,$1:$1,INT(-$N35/30)+1),0)+(-$N35/30-INT(-$N35/30))*SUMIFS(27:27,$1:$1,CM$1+INT(-$N35/30)+1)+(INT(-$N35/30)+1--$N35/30)*SUMIFS(27:27,$1:$1,CM$1+INT(-$N35/30))))</f>
        <v>0</v>
      </c>
      <c r="CN35" s="46">
        <f>IF(CN$10="",0,IF(CN$1=MAX($1:$1),$R27-SUM($T35:CM35),IF(CN$1=1,SUMIFS(27:27,$1:$1,"&gt;="&amp;1,$1:$1,"&lt;="&amp;INT(-$N35/30))+(-$N35/30-INT(-$N35/30))*SUMIFS(27:27,$1:$1,INT(-$N35/30)+1),0)+(-$N35/30-INT(-$N35/30))*SUMIFS(27:27,$1:$1,CN$1+INT(-$N35/30)+1)+(INT(-$N35/30)+1--$N35/30)*SUMIFS(27:27,$1:$1,CN$1+INT(-$N35/30))))</f>
        <v>0</v>
      </c>
      <c r="CO35" s="46">
        <f>IF(CO$10="",0,IF(CO$1=MAX($1:$1),$R27-SUM($T35:CN35),IF(CO$1=1,SUMIFS(27:27,$1:$1,"&gt;="&amp;1,$1:$1,"&lt;="&amp;INT(-$N35/30))+(-$N35/30-INT(-$N35/30))*SUMIFS(27:27,$1:$1,INT(-$N35/30)+1),0)+(-$N35/30-INT(-$N35/30))*SUMIFS(27:27,$1:$1,CO$1+INT(-$N35/30)+1)+(INT(-$N35/30)+1--$N35/30)*SUMIFS(27:27,$1:$1,CO$1+INT(-$N35/30))))</f>
        <v>0</v>
      </c>
      <c r="CP35" s="46">
        <f>IF(CP$10="",0,IF(CP$1=MAX($1:$1),$R27-SUM($T35:CO35),IF(CP$1=1,SUMIFS(27:27,$1:$1,"&gt;="&amp;1,$1:$1,"&lt;="&amp;INT(-$N35/30))+(-$N35/30-INT(-$N35/30))*SUMIFS(27:27,$1:$1,INT(-$N35/30)+1),0)+(-$N35/30-INT(-$N35/30))*SUMIFS(27:27,$1:$1,CP$1+INT(-$N35/30)+1)+(INT(-$N35/30)+1--$N35/30)*SUMIFS(27:27,$1:$1,CP$1+INT(-$N35/30))))</f>
        <v>0</v>
      </c>
      <c r="CQ35" s="46">
        <f>IF(CQ$10="",0,IF(CQ$1=MAX($1:$1),$R27-SUM($T35:CP35),IF(CQ$1=1,SUMIFS(27:27,$1:$1,"&gt;="&amp;1,$1:$1,"&lt;="&amp;INT(-$N35/30))+(-$N35/30-INT(-$N35/30))*SUMIFS(27:27,$1:$1,INT(-$N35/30)+1),0)+(-$N35/30-INT(-$N35/30))*SUMIFS(27:27,$1:$1,CQ$1+INT(-$N35/30)+1)+(INT(-$N35/30)+1--$N35/30)*SUMIFS(27:27,$1:$1,CQ$1+INT(-$N35/30))))</f>
        <v>0</v>
      </c>
      <c r="CR35" s="46">
        <f>IF(CR$10="",0,IF(CR$1=MAX($1:$1),$R27-SUM($T35:CQ35),IF(CR$1=1,SUMIFS(27:27,$1:$1,"&gt;="&amp;1,$1:$1,"&lt;="&amp;INT(-$N35/30))+(-$N35/30-INT(-$N35/30))*SUMIFS(27:27,$1:$1,INT(-$N35/30)+1),0)+(-$N35/30-INT(-$N35/30))*SUMIFS(27:27,$1:$1,CR$1+INT(-$N35/30)+1)+(INT(-$N35/30)+1--$N35/30)*SUMIFS(27:27,$1:$1,CR$1+INT(-$N35/30))))</f>
        <v>0</v>
      </c>
      <c r="CS35" s="46">
        <f>IF(CS$10="",0,IF(CS$1=MAX($1:$1),$R27-SUM($T35:CR35),IF(CS$1=1,SUMIFS(27:27,$1:$1,"&gt;="&amp;1,$1:$1,"&lt;="&amp;INT(-$N35/30))+(-$N35/30-INT(-$N35/30))*SUMIFS(27:27,$1:$1,INT(-$N35/30)+1),0)+(-$N35/30-INT(-$N35/30))*SUMIFS(27:27,$1:$1,CS$1+INT(-$N35/30)+1)+(INT(-$N35/30)+1--$N35/30)*SUMIFS(27:27,$1:$1,CS$1+INT(-$N35/30))))</f>
        <v>0</v>
      </c>
      <c r="CT35" s="46">
        <f>IF(CT$10="",0,IF(CT$1=MAX($1:$1),$R27-SUM($T35:CS35),IF(CT$1=1,SUMIFS(27:27,$1:$1,"&gt;="&amp;1,$1:$1,"&lt;="&amp;INT(-$N35/30))+(-$N35/30-INT(-$N35/30))*SUMIFS(27:27,$1:$1,INT(-$N35/30)+1),0)+(-$N35/30-INT(-$N35/30))*SUMIFS(27:27,$1:$1,CT$1+INT(-$N35/30)+1)+(INT(-$N35/30)+1--$N35/30)*SUMIFS(27:27,$1:$1,CT$1+INT(-$N35/30))))</f>
        <v>0</v>
      </c>
      <c r="CU35" s="46">
        <f>IF(CU$10="",0,IF(CU$1=MAX($1:$1),$R27-SUM($T35:CT35),IF(CU$1=1,SUMIFS(27:27,$1:$1,"&gt;="&amp;1,$1:$1,"&lt;="&amp;INT(-$N35/30))+(-$N35/30-INT(-$N35/30))*SUMIFS(27:27,$1:$1,INT(-$N35/30)+1),0)+(-$N35/30-INT(-$N35/30))*SUMIFS(27:27,$1:$1,CU$1+INT(-$N35/30)+1)+(INT(-$N35/30)+1--$N35/30)*SUMIFS(27:27,$1:$1,CU$1+INT(-$N35/30))))</f>
        <v>0</v>
      </c>
      <c r="CV35" s="46">
        <f>IF(CV$10="",0,IF(CV$1=MAX($1:$1),$R27-SUM($T35:CU35),IF(CV$1=1,SUMIFS(27:27,$1:$1,"&gt;="&amp;1,$1:$1,"&lt;="&amp;INT(-$N35/30))+(-$N35/30-INT(-$N35/30))*SUMIFS(27:27,$1:$1,INT(-$N35/30)+1),0)+(-$N35/30-INT(-$N35/30))*SUMIFS(27:27,$1:$1,CV$1+INT(-$N35/30)+1)+(INT(-$N35/30)+1--$N35/30)*SUMIFS(27:27,$1:$1,CV$1+INT(-$N35/30))))</f>
        <v>0</v>
      </c>
      <c r="CW35" s="46">
        <f>IF(CW$10="",0,IF(CW$1=MAX($1:$1),$R27-SUM($T35:CV35),IF(CW$1=1,SUMIFS(27:27,$1:$1,"&gt;="&amp;1,$1:$1,"&lt;="&amp;INT(-$N35/30))+(-$N35/30-INT(-$N35/30))*SUMIFS(27:27,$1:$1,INT(-$N35/30)+1),0)+(-$N35/30-INT(-$N35/30))*SUMIFS(27:27,$1:$1,CW$1+INT(-$N35/30)+1)+(INT(-$N35/30)+1--$N35/30)*SUMIFS(27:27,$1:$1,CW$1+INT(-$N35/30))))</f>
        <v>0</v>
      </c>
      <c r="CX35" s="46">
        <f>IF(CX$10="",0,IF(CX$1=MAX($1:$1),$R27-SUM($T35:CW35),IF(CX$1=1,SUMIFS(27:27,$1:$1,"&gt;="&amp;1,$1:$1,"&lt;="&amp;INT(-$N35/30))+(-$N35/30-INT(-$N35/30))*SUMIFS(27:27,$1:$1,INT(-$N35/30)+1),0)+(-$N35/30-INT(-$N35/30))*SUMIFS(27:27,$1:$1,CX$1+INT(-$N35/30)+1)+(INT(-$N35/30)+1--$N35/30)*SUMIFS(27:27,$1:$1,CX$1+INT(-$N35/30))))</f>
        <v>0</v>
      </c>
      <c r="CY35" s="46">
        <f>IF(CY$10="",0,IF(CY$1=MAX($1:$1),$R27-SUM($T35:CX35),IF(CY$1=1,SUMIFS(27:27,$1:$1,"&gt;="&amp;1,$1:$1,"&lt;="&amp;INT(-$N35/30))+(-$N35/30-INT(-$N35/30))*SUMIFS(27:27,$1:$1,INT(-$N35/30)+1),0)+(-$N35/30-INT(-$N35/30))*SUMIFS(27:27,$1:$1,CY$1+INT(-$N35/30)+1)+(INT(-$N35/30)+1--$N35/30)*SUMIFS(27:27,$1:$1,CY$1+INT(-$N35/30))))</f>
        <v>0</v>
      </c>
      <c r="CZ35" s="46">
        <f>IF(CZ$10="",0,IF(CZ$1=MAX($1:$1),$R27-SUM($T35:CY35),IF(CZ$1=1,SUMIFS(27:27,$1:$1,"&gt;="&amp;1,$1:$1,"&lt;="&amp;INT(-$N35/30))+(-$N35/30-INT(-$N35/30))*SUMIFS(27:27,$1:$1,INT(-$N35/30)+1),0)+(-$N35/30-INT(-$N35/30))*SUMIFS(27:27,$1:$1,CZ$1+INT(-$N35/30)+1)+(INT(-$N35/30)+1--$N35/30)*SUMIFS(27:27,$1:$1,CZ$1+INT(-$N35/30))))</f>
        <v>0</v>
      </c>
      <c r="DA35" s="46">
        <f>IF(DA$10="",0,IF(DA$1=MAX($1:$1),$R27-SUM($T35:CZ35),IF(DA$1=1,SUMIFS(27:27,$1:$1,"&gt;="&amp;1,$1:$1,"&lt;="&amp;INT(-$N35/30))+(-$N35/30-INT(-$N35/30))*SUMIFS(27:27,$1:$1,INT(-$N35/30)+1),0)+(-$N35/30-INT(-$N35/30))*SUMIFS(27:27,$1:$1,DA$1+INT(-$N35/30)+1)+(INT(-$N35/30)+1--$N35/30)*SUMIFS(27:27,$1:$1,DA$1+INT(-$N35/30))))</f>
        <v>0</v>
      </c>
      <c r="DB35" s="46">
        <f>IF(DB$10="",0,IF(DB$1=MAX($1:$1),$R27-SUM($T35:DA35),IF(DB$1=1,SUMIFS(27:27,$1:$1,"&gt;="&amp;1,$1:$1,"&lt;="&amp;INT(-$N35/30))+(-$N35/30-INT(-$N35/30))*SUMIFS(27:27,$1:$1,INT(-$N35/30)+1),0)+(-$N35/30-INT(-$N35/30))*SUMIFS(27:27,$1:$1,DB$1+INT(-$N35/30)+1)+(INT(-$N35/30)+1--$N35/30)*SUMIFS(27:27,$1:$1,DB$1+INT(-$N35/30))))</f>
        <v>0</v>
      </c>
      <c r="DC35" s="46">
        <f>IF(DC$10="",0,IF(DC$1=MAX($1:$1),$R27-SUM($T35:DB35),IF(DC$1=1,SUMIFS(27:27,$1:$1,"&gt;="&amp;1,$1:$1,"&lt;="&amp;INT(-$N35/30))+(-$N35/30-INT(-$N35/30))*SUMIFS(27:27,$1:$1,INT(-$N35/30)+1),0)+(-$N35/30-INT(-$N35/30))*SUMIFS(27:27,$1:$1,DC$1+INT(-$N35/30)+1)+(INT(-$N35/30)+1--$N35/30)*SUMIFS(27:27,$1:$1,DC$1+INT(-$N35/30))))</f>
        <v>0</v>
      </c>
      <c r="DD35" s="46">
        <f>IF(DD$10="",0,IF(DD$1=MAX($1:$1),$R27-SUM($T35:DC35),IF(DD$1=1,SUMIFS(27:27,$1:$1,"&gt;="&amp;1,$1:$1,"&lt;="&amp;INT(-$N35/30))+(-$N35/30-INT(-$N35/30))*SUMIFS(27:27,$1:$1,INT(-$N35/30)+1),0)+(-$N35/30-INT(-$N35/30))*SUMIFS(27:27,$1:$1,DD$1+INT(-$N35/30)+1)+(INT(-$N35/30)+1--$N35/30)*SUMIFS(27:27,$1:$1,DD$1+INT(-$N35/30))))</f>
        <v>0</v>
      </c>
      <c r="DE35" s="46">
        <f>IF(DE$10="",0,IF(DE$1=MAX($1:$1),$R27-SUM($T35:DD35),IF(DE$1=1,SUMIFS(27:27,$1:$1,"&gt;="&amp;1,$1:$1,"&lt;="&amp;INT(-$N35/30))+(-$N35/30-INT(-$N35/30))*SUMIFS(27:27,$1:$1,INT(-$N35/30)+1),0)+(-$N35/30-INT(-$N35/30))*SUMIFS(27:27,$1:$1,DE$1+INT(-$N35/30)+1)+(INT(-$N35/30)+1--$N35/30)*SUMIFS(27:27,$1:$1,DE$1+INT(-$N35/30))))</f>
        <v>0</v>
      </c>
      <c r="DF35" s="46">
        <f>IF(DF$10="",0,IF(DF$1=MAX($1:$1),$R27-SUM($T35:DE35),IF(DF$1=1,SUMIFS(27:27,$1:$1,"&gt;="&amp;1,$1:$1,"&lt;="&amp;INT(-$N35/30))+(-$N35/30-INT(-$N35/30))*SUMIFS(27:27,$1:$1,INT(-$N35/30)+1),0)+(-$N35/30-INT(-$N35/30))*SUMIFS(27:27,$1:$1,DF$1+INT(-$N35/30)+1)+(INT(-$N35/30)+1--$N35/30)*SUMIFS(27:27,$1:$1,DF$1+INT(-$N35/30))))</f>
        <v>0</v>
      </c>
      <c r="DG35" s="46">
        <f>IF(DG$10="",0,IF(DG$1=MAX($1:$1),$R27-SUM($T35:DF35),IF(DG$1=1,SUMIFS(27:27,$1:$1,"&gt;="&amp;1,$1:$1,"&lt;="&amp;INT(-$N35/30))+(-$N35/30-INT(-$N35/30))*SUMIFS(27:27,$1:$1,INT(-$N35/30)+1),0)+(-$N35/30-INT(-$N35/30))*SUMIFS(27:27,$1:$1,DG$1+INT(-$N35/30)+1)+(INT(-$N35/30)+1--$N35/30)*SUMIFS(27:27,$1:$1,DG$1+INT(-$N35/30))))</f>
        <v>0</v>
      </c>
      <c r="DH35" s="46">
        <f>IF(DH$10="",0,IF(DH$1=MAX($1:$1),$R27-SUM($T35:DG35),IF(DH$1=1,SUMIFS(27:27,$1:$1,"&gt;="&amp;1,$1:$1,"&lt;="&amp;INT(-$N35/30))+(-$N35/30-INT(-$N35/30))*SUMIFS(27:27,$1:$1,INT(-$N35/30)+1),0)+(-$N35/30-INT(-$N35/30))*SUMIFS(27:27,$1:$1,DH$1+INT(-$N35/30)+1)+(INT(-$N35/30)+1--$N35/30)*SUMIFS(27:27,$1:$1,DH$1+INT(-$N35/30))))</f>
        <v>0</v>
      </c>
      <c r="DI35" s="46">
        <f>IF(DI$10="",0,IF(DI$1=MAX($1:$1),$R27-SUM($T35:DH35),IF(DI$1=1,SUMIFS(27:27,$1:$1,"&gt;="&amp;1,$1:$1,"&lt;="&amp;INT(-$N35/30))+(-$N35/30-INT(-$N35/30))*SUMIFS(27:27,$1:$1,INT(-$N35/30)+1),0)+(-$N35/30-INT(-$N35/30))*SUMIFS(27:27,$1:$1,DI$1+INT(-$N35/30)+1)+(INT(-$N35/30)+1--$N35/30)*SUMIFS(27:27,$1:$1,DI$1+INT(-$N35/30))))</f>
        <v>0</v>
      </c>
      <c r="DJ35" s="46">
        <f>IF(DJ$10="",0,IF(DJ$1=MAX($1:$1),$R27-SUM($T35:DI35),IF(DJ$1=1,SUMIFS(27:27,$1:$1,"&gt;="&amp;1,$1:$1,"&lt;="&amp;INT(-$N35/30))+(-$N35/30-INT(-$N35/30))*SUMIFS(27:27,$1:$1,INT(-$N35/30)+1),0)+(-$N35/30-INT(-$N35/30))*SUMIFS(27:27,$1:$1,DJ$1+INT(-$N35/30)+1)+(INT(-$N35/30)+1--$N35/30)*SUMIFS(27:27,$1:$1,DJ$1+INT(-$N35/30))))</f>
        <v>0</v>
      </c>
      <c r="DK35" s="46">
        <f>IF(DK$10="",0,IF(DK$1=MAX($1:$1),$R27-SUM($T35:DJ35),IF(DK$1=1,SUMIFS(27:27,$1:$1,"&gt;="&amp;1,$1:$1,"&lt;="&amp;INT(-$N35/30))+(-$N35/30-INT(-$N35/30))*SUMIFS(27:27,$1:$1,INT(-$N35/30)+1),0)+(-$N35/30-INT(-$N35/30))*SUMIFS(27:27,$1:$1,DK$1+INT(-$N35/30)+1)+(INT(-$N35/30)+1--$N35/30)*SUMIFS(27:27,$1:$1,DK$1+INT(-$N35/30))))</f>
        <v>0</v>
      </c>
      <c r="DL35" s="46">
        <f>IF(DL$10="",0,IF(DL$1=MAX($1:$1),$R27-SUM($T35:DK35),IF(DL$1=1,SUMIFS(27:27,$1:$1,"&gt;="&amp;1,$1:$1,"&lt;="&amp;INT(-$N35/30))+(-$N35/30-INT(-$N35/30))*SUMIFS(27:27,$1:$1,INT(-$N35/30)+1),0)+(-$N35/30-INT(-$N35/30))*SUMIFS(27:27,$1:$1,DL$1+INT(-$N35/30)+1)+(INT(-$N35/30)+1--$N35/30)*SUMIFS(27:27,$1:$1,DL$1+INT(-$N35/30))))</f>
        <v>0</v>
      </c>
      <c r="DM35" s="46">
        <f>IF(DM$10="",0,IF(DM$1=MAX($1:$1),$R27-SUM($T35:DL35),IF(DM$1=1,SUMIFS(27:27,$1:$1,"&gt;="&amp;1,$1:$1,"&lt;="&amp;INT(-$N35/30))+(-$N35/30-INT(-$N35/30))*SUMIFS(27:27,$1:$1,INT(-$N35/30)+1),0)+(-$N35/30-INT(-$N35/30))*SUMIFS(27:27,$1:$1,DM$1+INT(-$N35/30)+1)+(INT(-$N35/30)+1--$N35/30)*SUMIFS(27:27,$1:$1,DM$1+INT(-$N35/30))))</f>
        <v>0</v>
      </c>
      <c r="DN35" s="46">
        <f>IF(DN$10="",0,IF(DN$1=MAX($1:$1),$R27-SUM($T35:DM35),IF(DN$1=1,SUMIFS(27:27,$1:$1,"&gt;="&amp;1,$1:$1,"&lt;="&amp;INT(-$N35/30))+(-$N35/30-INT(-$N35/30))*SUMIFS(27:27,$1:$1,INT(-$N35/30)+1),0)+(-$N35/30-INT(-$N35/30))*SUMIFS(27:27,$1:$1,DN$1+INT(-$N35/30)+1)+(INT(-$N35/30)+1--$N35/30)*SUMIFS(27:27,$1:$1,DN$1+INT(-$N35/30))))</f>
        <v>0</v>
      </c>
      <c r="DO35" s="46">
        <f>IF(DO$10="",0,IF(DO$1=MAX($1:$1),$R27-SUM($T35:DN35),IF(DO$1=1,SUMIFS(27:27,$1:$1,"&gt;="&amp;1,$1:$1,"&lt;="&amp;INT(-$N35/30))+(-$N35/30-INT(-$N35/30))*SUMIFS(27:27,$1:$1,INT(-$N35/30)+1),0)+(-$N35/30-INT(-$N35/30))*SUMIFS(27:27,$1:$1,DO$1+INT(-$N35/30)+1)+(INT(-$N35/30)+1--$N35/30)*SUMIFS(27:27,$1:$1,DO$1+INT(-$N35/30))))</f>
        <v>0</v>
      </c>
      <c r="DP35" s="46">
        <f>IF(DP$10="",0,IF(DP$1=MAX($1:$1),$R27-SUM($T35:DO35),IF(DP$1=1,SUMIFS(27:27,$1:$1,"&gt;="&amp;1,$1:$1,"&lt;="&amp;INT(-$N35/30))+(-$N35/30-INT(-$N35/30))*SUMIFS(27:27,$1:$1,INT(-$N35/30)+1),0)+(-$N35/30-INT(-$N35/30))*SUMIFS(27:27,$1:$1,DP$1+INT(-$N35/30)+1)+(INT(-$N35/30)+1--$N35/30)*SUMIFS(27:27,$1:$1,DP$1+INT(-$N35/30))))</f>
        <v>0</v>
      </c>
      <c r="DQ35" s="46">
        <f>IF(DQ$10="",0,IF(DQ$1=MAX($1:$1),$R27-SUM($T35:DP35),IF(DQ$1=1,SUMIFS(27:27,$1:$1,"&gt;="&amp;1,$1:$1,"&lt;="&amp;INT(-$N35/30))+(-$N35/30-INT(-$N35/30))*SUMIFS(27:27,$1:$1,INT(-$N35/30)+1),0)+(-$N35/30-INT(-$N35/30))*SUMIFS(27:27,$1:$1,DQ$1+INT(-$N35/30)+1)+(INT(-$N35/30)+1--$N35/30)*SUMIFS(27:27,$1:$1,DQ$1+INT(-$N35/30))))</f>
        <v>0</v>
      </c>
      <c r="DR35" s="46">
        <f>IF(DR$10="",0,IF(DR$1=MAX($1:$1),$R27-SUM($T35:DQ35),IF(DR$1=1,SUMIFS(27:27,$1:$1,"&gt;="&amp;1,$1:$1,"&lt;="&amp;INT(-$N35/30))+(-$N35/30-INT(-$N35/30))*SUMIFS(27:27,$1:$1,INT(-$N35/30)+1),0)+(-$N35/30-INT(-$N35/30))*SUMIFS(27:27,$1:$1,DR$1+INT(-$N35/30)+1)+(INT(-$N35/30)+1--$N35/30)*SUMIFS(27:27,$1:$1,DR$1+INT(-$N35/30))))</f>
        <v>0</v>
      </c>
      <c r="DS35" s="46">
        <f>IF(DS$10="",0,IF(DS$1=MAX($1:$1),$R27-SUM($T35:DR35),IF(DS$1=1,SUMIFS(27:27,$1:$1,"&gt;="&amp;1,$1:$1,"&lt;="&amp;INT(-$N35/30))+(-$N35/30-INT(-$N35/30))*SUMIFS(27:27,$1:$1,INT(-$N35/30)+1),0)+(-$N35/30-INT(-$N35/30))*SUMIFS(27:27,$1:$1,DS$1+INT(-$N35/30)+1)+(INT(-$N35/30)+1--$N35/30)*SUMIFS(27:27,$1:$1,DS$1+INT(-$N35/30))))</f>
        <v>0</v>
      </c>
      <c r="DT35" s="46">
        <f>IF(DT$10="",0,IF(DT$1=MAX($1:$1),$R27-SUM($T35:DS35),IF(DT$1=1,SUMIFS(27:27,$1:$1,"&gt;="&amp;1,$1:$1,"&lt;="&amp;INT(-$N35/30))+(-$N35/30-INT(-$N35/30))*SUMIFS(27:27,$1:$1,INT(-$N35/30)+1),0)+(-$N35/30-INT(-$N35/30))*SUMIFS(27:27,$1:$1,DT$1+INT(-$N35/30)+1)+(INT(-$N35/30)+1--$N35/30)*SUMIFS(27:27,$1:$1,DT$1+INT(-$N35/30))))</f>
        <v>0</v>
      </c>
      <c r="DU35" s="46">
        <f>IF(DU$10="",0,IF(DU$1=MAX($1:$1),$R27-SUM($T35:DT35),IF(DU$1=1,SUMIFS(27:27,$1:$1,"&gt;="&amp;1,$1:$1,"&lt;="&amp;INT(-$N35/30))+(-$N35/30-INT(-$N35/30))*SUMIFS(27:27,$1:$1,INT(-$N35/30)+1),0)+(-$N35/30-INT(-$N35/30))*SUMIFS(27:27,$1:$1,DU$1+INT(-$N35/30)+1)+(INT(-$N35/30)+1--$N35/30)*SUMIFS(27:27,$1:$1,DU$1+INT(-$N35/30))))</f>
        <v>0</v>
      </c>
      <c r="DV35" s="46">
        <f>IF(DV$10="",0,IF(DV$1=MAX($1:$1),$R27-SUM($T35:DU35),IF(DV$1=1,SUMIFS(27:27,$1:$1,"&gt;="&amp;1,$1:$1,"&lt;="&amp;INT(-$N35/30))+(-$N35/30-INT(-$N35/30))*SUMIFS(27:27,$1:$1,INT(-$N35/30)+1),0)+(-$N35/30-INT(-$N35/30))*SUMIFS(27:27,$1:$1,DV$1+INT(-$N35/30)+1)+(INT(-$N35/30)+1--$N35/30)*SUMIFS(27:27,$1:$1,DV$1+INT(-$N35/30))))</f>
        <v>0</v>
      </c>
      <c r="DW35" s="46">
        <f>IF(DW$10="",0,IF(DW$1=MAX($1:$1),$R27-SUM($T35:DV35),IF(DW$1=1,SUMIFS(27:27,$1:$1,"&gt;="&amp;1,$1:$1,"&lt;="&amp;INT(-$N35/30))+(-$N35/30-INT(-$N35/30))*SUMIFS(27:27,$1:$1,INT(-$N35/30)+1),0)+(-$N35/30-INT(-$N35/30))*SUMIFS(27:27,$1:$1,DW$1+INT(-$N35/30)+1)+(INT(-$N35/30)+1--$N35/30)*SUMIFS(27:27,$1:$1,DW$1+INT(-$N35/30))))</f>
        <v>0</v>
      </c>
      <c r="DX35" s="46">
        <f>IF(DX$10="",0,IF(DX$1=MAX($1:$1),$R27-SUM($T35:DW35),IF(DX$1=1,SUMIFS(27:27,$1:$1,"&gt;="&amp;1,$1:$1,"&lt;="&amp;INT(-$N35/30))+(-$N35/30-INT(-$N35/30))*SUMIFS(27:27,$1:$1,INT(-$N35/30)+1),0)+(-$N35/30-INT(-$N35/30))*SUMIFS(27:27,$1:$1,DX$1+INT(-$N35/30)+1)+(INT(-$N35/30)+1--$N35/30)*SUMIFS(27:27,$1:$1,DX$1+INT(-$N35/30))))</f>
        <v>0</v>
      </c>
      <c r="DY35" s="46">
        <f>IF(DY$10="",0,IF(DY$1=MAX($1:$1),$R27-SUM($T35:DX35),IF(DY$1=1,SUMIFS(27:27,$1:$1,"&gt;="&amp;1,$1:$1,"&lt;="&amp;INT(-$N35/30))+(-$N35/30-INT(-$N35/30))*SUMIFS(27:27,$1:$1,INT(-$N35/30)+1),0)+(-$N35/30-INT(-$N35/30))*SUMIFS(27:27,$1:$1,DY$1+INT(-$N35/30)+1)+(INT(-$N35/30)+1--$N35/30)*SUMIFS(27:27,$1:$1,DY$1+INT(-$N35/30))))</f>
        <v>0</v>
      </c>
      <c r="DZ35" s="46">
        <f>IF(DZ$10="",0,IF(DZ$1=MAX($1:$1),$R27-SUM($T35:DY35),IF(DZ$1=1,SUMIFS(27:27,$1:$1,"&gt;="&amp;1,$1:$1,"&lt;="&amp;INT(-$N35/30))+(-$N35/30-INT(-$N35/30))*SUMIFS(27:27,$1:$1,INT(-$N35/30)+1),0)+(-$N35/30-INT(-$N35/30))*SUMIFS(27:27,$1:$1,DZ$1+INT(-$N35/30)+1)+(INT(-$N35/30)+1--$N35/30)*SUMIFS(27:27,$1:$1,DZ$1+INT(-$N35/30))))</f>
        <v>0</v>
      </c>
      <c r="EA35" s="46">
        <f>IF(EA$10="",0,IF(EA$1=MAX($1:$1),$R27-SUM($T35:DZ35),IF(EA$1=1,SUMIFS(27:27,$1:$1,"&gt;="&amp;1,$1:$1,"&lt;="&amp;INT(-$N35/30))+(-$N35/30-INT(-$N35/30))*SUMIFS(27:27,$1:$1,INT(-$N35/30)+1),0)+(-$N35/30-INT(-$N35/30))*SUMIFS(27:27,$1:$1,EA$1+INT(-$N35/30)+1)+(INT(-$N35/30)+1--$N35/30)*SUMIFS(27:27,$1:$1,EA$1+INT(-$N35/30))))</f>
        <v>0</v>
      </c>
      <c r="EB35" s="46">
        <f>IF(EB$10="",0,IF(EB$1=MAX($1:$1),$R27-SUM($T35:EA35),IF(EB$1=1,SUMIFS(27:27,$1:$1,"&gt;="&amp;1,$1:$1,"&lt;="&amp;INT(-$N35/30))+(-$N35/30-INT(-$N35/30))*SUMIFS(27:27,$1:$1,INT(-$N35/30)+1),0)+(-$N35/30-INT(-$N35/30))*SUMIFS(27:27,$1:$1,EB$1+INT(-$N35/30)+1)+(INT(-$N35/30)+1--$N35/30)*SUMIFS(27:27,$1:$1,EB$1+INT(-$N35/30))))</f>
        <v>0</v>
      </c>
      <c r="EC35" s="46">
        <f>IF(EC$10="",0,IF(EC$1=MAX($1:$1),$R27-SUM($T35:EB35),IF(EC$1=1,SUMIFS(27:27,$1:$1,"&gt;="&amp;1,$1:$1,"&lt;="&amp;INT(-$N35/30))+(-$N35/30-INT(-$N35/30))*SUMIFS(27:27,$1:$1,INT(-$N35/30)+1),0)+(-$N35/30-INT(-$N35/30))*SUMIFS(27:27,$1:$1,EC$1+INT(-$N35/30)+1)+(INT(-$N35/30)+1--$N35/30)*SUMIFS(27:27,$1:$1,EC$1+INT(-$N35/30))))</f>
        <v>0</v>
      </c>
      <c r="ED35" s="46">
        <f>IF(ED$10="",0,IF(ED$1=MAX($1:$1),$R27-SUM($T35:EC35),IF(ED$1=1,SUMIFS(27:27,$1:$1,"&gt;="&amp;1,$1:$1,"&lt;="&amp;INT(-$N35/30))+(-$N35/30-INT(-$N35/30))*SUMIFS(27:27,$1:$1,INT(-$N35/30)+1),0)+(-$N35/30-INT(-$N35/30))*SUMIFS(27:27,$1:$1,ED$1+INT(-$N35/30)+1)+(INT(-$N35/30)+1--$N35/30)*SUMIFS(27:27,$1:$1,ED$1+INT(-$N35/30))))</f>
        <v>0</v>
      </c>
      <c r="EE35" s="46">
        <f>IF(EE$10="",0,IF(EE$1=MAX($1:$1),$R27-SUM($T35:ED35),IF(EE$1=1,SUMIFS(27:27,$1:$1,"&gt;="&amp;1,$1:$1,"&lt;="&amp;INT(-$N35/30))+(-$N35/30-INT(-$N35/30))*SUMIFS(27:27,$1:$1,INT(-$N35/30)+1),0)+(-$N35/30-INT(-$N35/30))*SUMIFS(27:27,$1:$1,EE$1+INT(-$N35/30)+1)+(INT(-$N35/30)+1--$N35/30)*SUMIFS(27:27,$1:$1,EE$1+INT(-$N35/30))))</f>
        <v>0</v>
      </c>
      <c r="EF35" s="46">
        <f>IF(EF$10="",0,IF(EF$1=MAX($1:$1),$R27-SUM($T35:EE35),IF(EF$1=1,SUMIFS(27:27,$1:$1,"&gt;="&amp;1,$1:$1,"&lt;="&amp;INT(-$N35/30))+(-$N35/30-INT(-$N35/30))*SUMIFS(27:27,$1:$1,INT(-$N35/30)+1),0)+(-$N35/30-INT(-$N35/30))*SUMIFS(27:27,$1:$1,EF$1+INT(-$N35/30)+1)+(INT(-$N35/30)+1--$N35/30)*SUMIFS(27:27,$1:$1,EF$1+INT(-$N35/30))))</f>
        <v>0</v>
      </c>
      <c r="EG35" s="46">
        <f>IF(EG$10="",0,IF(EG$1=MAX($1:$1),$R27-SUM($T35:EF35),IF(EG$1=1,SUMIFS(27:27,$1:$1,"&gt;="&amp;1,$1:$1,"&lt;="&amp;INT(-$N35/30))+(-$N35/30-INT(-$N35/30))*SUMIFS(27:27,$1:$1,INT(-$N35/30)+1),0)+(-$N35/30-INT(-$N35/30))*SUMIFS(27:27,$1:$1,EG$1+INT(-$N35/30)+1)+(INT(-$N35/30)+1--$N35/30)*SUMIFS(27:27,$1:$1,EG$1+INT(-$N35/30))))</f>
        <v>0</v>
      </c>
      <c r="EH35" s="46">
        <f>IF(EH$10="",0,IF(EH$1=MAX($1:$1),$R27-SUM($T35:EG35),IF(EH$1=1,SUMIFS(27:27,$1:$1,"&gt;="&amp;1,$1:$1,"&lt;="&amp;INT(-$N35/30))+(-$N35/30-INT(-$N35/30))*SUMIFS(27:27,$1:$1,INT(-$N35/30)+1),0)+(-$N35/30-INT(-$N35/30))*SUMIFS(27:27,$1:$1,EH$1+INT(-$N35/30)+1)+(INT(-$N35/30)+1--$N35/30)*SUMIFS(27:27,$1:$1,EH$1+INT(-$N35/30))))</f>
        <v>0</v>
      </c>
      <c r="EI35" s="46">
        <f>IF(EI$10="",0,IF(EI$1=MAX($1:$1),$R27-SUM($T35:EH35),IF(EI$1=1,SUMIFS(27:27,$1:$1,"&gt;="&amp;1,$1:$1,"&lt;="&amp;INT(-$N35/30))+(-$N35/30-INT(-$N35/30))*SUMIFS(27:27,$1:$1,INT(-$N35/30)+1),0)+(-$N35/30-INT(-$N35/30))*SUMIFS(27:27,$1:$1,EI$1+INT(-$N35/30)+1)+(INT(-$N35/30)+1--$N35/30)*SUMIFS(27:27,$1:$1,EI$1+INT(-$N35/30))))</f>
        <v>0</v>
      </c>
      <c r="EJ35" s="46">
        <f>IF(EJ$10="",0,IF(EJ$1=MAX($1:$1),$R27-SUM($T35:EI35),IF(EJ$1=1,SUMIFS(27:27,$1:$1,"&gt;="&amp;1,$1:$1,"&lt;="&amp;INT(-$N35/30))+(-$N35/30-INT(-$N35/30))*SUMIFS(27:27,$1:$1,INT(-$N35/30)+1),0)+(-$N35/30-INT(-$N35/30))*SUMIFS(27:27,$1:$1,EJ$1+INT(-$N35/30)+1)+(INT(-$N35/30)+1--$N35/30)*SUMIFS(27:27,$1:$1,EJ$1+INT(-$N35/30))))</f>
        <v>0</v>
      </c>
      <c r="EK35" s="46">
        <f>IF(EK$10="",0,IF(EK$1=MAX($1:$1),$R27-SUM($T35:EJ35),IF(EK$1=1,SUMIFS(27:27,$1:$1,"&gt;="&amp;1,$1:$1,"&lt;="&amp;INT(-$N35/30))+(-$N35/30-INT(-$N35/30))*SUMIFS(27:27,$1:$1,INT(-$N35/30)+1),0)+(-$N35/30-INT(-$N35/30))*SUMIFS(27:27,$1:$1,EK$1+INT(-$N35/30)+1)+(INT(-$N35/30)+1--$N35/30)*SUMIFS(27:27,$1:$1,EK$1+INT(-$N35/30))))</f>
        <v>0</v>
      </c>
      <c r="EL35" s="46">
        <f>IF(EL$10="",0,IF(EL$1=MAX($1:$1),$R27-SUM($T35:EK35),IF(EL$1=1,SUMIFS(27:27,$1:$1,"&gt;="&amp;1,$1:$1,"&lt;="&amp;INT(-$N35/30))+(-$N35/30-INT(-$N35/30))*SUMIFS(27:27,$1:$1,INT(-$N35/30)+1),0)+(-$N35/30-INT(-$N35/30))*SUMIFS(27:27,$1:$1,EL$1+INT(-$N35/30)+1)+(INT(-$N35/30)+1--$N35/30)*SUMIFS(27:27,$1:$1,EL$1+INT(-$N35/30))))</f>
        <v>0</v>
      </c>
      <c r="EM35" s="46">
        <f>IF(EM$10="",0,IF(EM$1=MAX($1:$1),$R27-SUM($T35:EL35),IF(EM$1=1,SUMIFS(27:27,$1:$1,"&gt;="&amp;1,$1:$1,"&lt;="&amp;INT(-$N35/30))+(-$N35/30-INT(-$N35/30))*SUMIFS(27:27,$1:$1,INT(-$N35/30)+1),0)+(-$N35/30-INT(-$N35/30))*SUMIFS(27:27,$1:$1,EM$1+INT(-$N35/30)+1)+(INT(-$N35/30)+1--$N35/30)*SUMIFS(27:27,$1:$1,EM$1+INT(-$N35/30))))</f>
        <v>0</v>
      </c>
      <c r="EN35" s="46">
        <f>IF(EN$10="",0,IF(EN$1=MAX($1:$1),$R27-SUM($T35:EM35),IF(EN$1=1,SUMIFS(27:27,$1:$1,"&gt;="&amp;1,$1:$1,"&lt;="&amp;INT(-$N35/30))+(-$N35/30-INT(-$N35/30))*SUMIFS(27:27,$1:$1,INT(-$N35/30)+1),0)+(-$N35/30-INT(-$N35/30))*SUMIFS(27:27,$1:$1,EN$1+INT(-$N35/30)+1)+(INT(-$N35/30)+1--$N35/30)*SUMIFS(27:27,$1:$1,EN$1+INT(-$N35/30))))</f>
        <v>0</v>
      </c>
      <c r="EO35" s="46">
        <f>IF(EO$10="",0,IF(EO$1=MAX($1:$1),$R27-SUM($T35:EN35),IF(EO$1=1,SUMIFS(27:27,$1:$1,"&gt;="&amp;1,$1:$1,"&lt;="&amp;INT(-$N35/30))+(-$N35/30-INT(-$N35/30))*SUMIFS(27:27,$1:$1,INT(-$N35/30)+1),0)+(-$N35/30-INT(-$N35/30))*SUMIFS(27:27,$1:$1,EO$1+INT(-$N35/30)+1)+(INT(-$N35/30)+1--$N35/30)*SUMIFS(27:27,$1:$1,EO$1+INT(-$N35/30))))</f>
        <v>0</v>
      </c>
      <c r="EP35" s="46">
        <f>IF(EP$10="",0,IF(EP$1=MAX($1:$1),$R27-SUM($T35:EO35),IF(EP$1=1,SUMIFS(27:27,$1:$1,"&gt;="&amp;1,$1:$1,"&lt;="&amp;INT(-$N35/30))+(-$N35/30-INT(-$N35/30))*SUMIFS(27:27,$1:$1,INT(-$N35/30)+1),0)+(-$N35/30-INT(-$N35/30))*SUMIFS(27:27,$1:$1,EP$1+INT(-$N35/30)+1)+(INT(-$N35/30)+1--$N35/30)*SUMIFS(27:27,$1:$1,EP$1+INT(-$N35/30))))</f>
        <v>0</v>
      </c>
      <c r="EQ35" s="46">
        <f>IF(EQ$10="",0,IF(EQ$1=MAX($1:$1),$R27-SUM($T35:EP35),IF(EQ$1=1,SUMIFS(27:27,$1:$1,"&gt;="&amp;1,$1:$1,"&lt;="&amp;INT(-$N35/30))+(-$N35/30-INT(-$N35/30))*SUMIFS(27:27,$1:$1,INT(-$N35/30)+1),0)+(-$N35/30-INT(-$N35/30))*SUMIFS(27:27,$1:$1,EQ$1+INT(-$N35/30)+1)+(INT(-$N35/30)+1--$N35/30)*SUMIFS(27:27,$1:$1,EQ$1+INT(-$N35/30))))</f>
        <v>0</v>
      </c>
      <c r="ER35" s="46">
        <f>IF(ER$10="",0,IF(ER$1=MAX($1:$1),$R27-SUM($T35:EQ35),IF(ER$1=1,SUMIFS(27:27,$1:$1,"&gt;="&amp;1,$1:$1,"&lt;="&amp;INT(-$N35/30))+(-$N35/30-INT(-$N35/30))*SUMIFS(27:27,$1:$1,INT(-$N35/30)+1),0)+(-$N35/30-INT(-$N35/30))*SUMIFS(27:27,$1:$1,ER$1+INT(-$N35/30)+1)+(INT(-$N35/30)+1--$N35/30)*SUMIFS(27:27,$1:$1,ER$1+INT(-$N35/30))))</f>
        <v>0</v>
      </c>
      <c r="ES35" s="46">
        <f>IF(ES$10="",0,IF(ES$1=MAX($1:$1),$R27-SUM($T35:ER35),IF(ES$1=1,SUMIFS(27:27,$1:$1,"&gt;="&amp;1,$1:$1,"&lt;="&amp;INT(-$N35/30))+(-$N35/30-INT(-$N35/30))*SUMIFS(27:27,$1:$1,INT(-$N35/30)+1),0)+(-$N35/30-INT(-$N35/30))*SUMIFS(27:27,$1:$1,ES$1+INT(-$N35/30)+1)+(INT(-$N35/30)+1--$N35/30)*SUMIFS(27:27,$1:$1,ES$1+INT(-$N35/30))))</f>
        <v>0</v>
      </c>
      <c r="ET35" s="46">
        <f>IF(ET$10="",0,IF(ET$1=MAX($1:$1),$R27-SUM($T35:ES35),IF(ET$1=1,SUMIFS(27:27,$1:$1,"&gt;="&amp;1,$1:$1,"&lt;="&amp;INT(-$N35/30))+(-$N35/30-INT(-$N35/30))*SUMIFS(27:27,$1:$1,INT(-$N35/30)+1),0)+(-$N35/30-INT(-$N35/30))*SUMIFS(27:27,$1:$1,ET$1+INT(-$N35/30)+1)+(INT(-$N35/30)+1--$N35/30)*SUMIFS(27:27,$1:$1,ET$1+INT(-$N35/30))))</f>
        <v>0</v>
      </c>
      <c r="EU35" s="46">
        <f>IF(EU$10="",0,IF(EU$1=MAX($1:$1),$R27-SUM($T35:ET35),IF(EU$1=1,SUMIFS(27:27,$1:$1,"&gt;="&amp;1,$1:$1,"&lt;="&amp;INT(-$N35/30))+(-$N35/30-INT(-$N35/30))*SUMIFS(27:27,$1:$1,INT(-$N35/30)+1),0)+(-$N35/30-INT(-$N35/30))*SUMIFS(27:27,$1:$1,EU$1+INT(-$N35/30)+1)+(INT(-$N35/30)+1--$N35/30)*SUMIFS(27:27,$1:$1,EU$1+INT(-$N35/30))))</f>
        <v>0</v>
      </c>
      <c r="EV35" s="46">
        <f>IF(EV$10="",0,IF(EV$1=MAX($1:$1),$R27-SUM($T35:EU35),IF(EV$1=1,SUMIFS(27:27,$1:$1,"&gt;="&amp;1,$1:$1,"&lt;="&amp;INT(-$N35/30))+(-$N35/30-INT(-$N35/30))*SUMIFS(27:27,$1:$1,INT(-$N35/30)+1),0)+(-$N35/30-INT(-$N35/30))*SUMIFS(27:27,$1:$1,EV$1+INT(-$N35/30)+1)+(INT(-$N35/30)+1--$N35/30)*SUMIFS(27:27,$1:$1,EV$1+INT(-$N35/30))))</f>
        <v>0</v>
      </c>
      <c r="EW35" s="46">
        <f>IF(EW$10="",0,IF(EW$1=MAX($1:$1),$R27-SUM($T35:EV35),IF(EW$1=1,SUMIFS(27:27,$1:$1,"&gt;="&amp;1,$1:$1,"&lt;="&amp;INT(-$N35/30))+(-$N35/30-INT(-$N35/30))*SUMIFS(27:27,$1:$1,INT(-$N35/30)+1),0)+(-$N35/30-INT(-$N35/30))*SUMIFS(27:27,$1:$1,EW$1+INT(-$N35/30)+1)+(INT(-$N35/30)+1--$N35/30)*SUMIFS(27:27,$1:$1,EW$1+INT(-$N35/30))))</f>
        <v>0</v>
      </c>
      <c r="EX35" s="46">
        <f>IF(EX$10="",0,IF(EX$1=MAX($1:$1),$R27-SUM($T35:EW35),IF(EX$1=1,SUMIFS(27:27,$1:$1,"&gt;="&amp;1,$1:$1,"&lt;="&amp;INT(-$N35/30))+(-$N35/30-INT(-$N35/30))*SUMIFS(27:27,$1:$1,INT(-$N35/30)+1),0)+(-$N35/30-INT(-$N35/30))*SUMIFS(27:27,$1:$1,EX$1+INT(-$N35/30)+1)+(INT(-$N35/30)+1--$N35/30)*SUMIFS(27:27,$1:$1,EX$1+INT(-$N35/30))))</f>
        <v>0</v>
      </c>
      <c r="EY35" s="46">
        <f>IF(EY$10="",0,IF(EY$1=MAX($1:$1),$R27-SUM($T35:EX35),IF(EY$1=1,SUMIFS(27:27,$1:$1,"&gt;="&amp;1,$1:$1,"&lt;="&amp;INT(-$N35/30))+(-$N35/30-INT(-$N35/30))*SUMIFS(27:27,$1:$1,INT(-$N35/30)+1),0)+(-$N35/30-INT(-$N35/30))*SUMIFS(27:27,$1:$1,EY$1+INT(-$N35/30)+1)+(INT(-$N35/30)+1--$N35/30)*SUMIFS(27:27,$1:$1,EY$1+INT(-$N35/30))))</f>
        <v>0</v>
      </c>
      <c r="EZ35" s="46">
        <f>IF(EZ$10="",0,IF(EZ$1=MAX($1:$1),$R27-SUM($T35:EY35),IF(EZ$1=1,SUMIFS(27:27,$1:$1,"&gt;="&amp;1,$1:$1,"&lt;="&amp;INT(-$N35/30))+(-$N35/30-INT(-$N35/30))*SUMIFS(27:27,$1:$1,INT(-$N35/30)+1),0)+(-$N35/30-INT(-$N35/30))*SUMIFS(27:27,$1:$1,EZ$1+INT(-$N35/30)+1)+(INT(-$N35/30)+1--$N35/30)*SUMIFS(27:27,$1:$1,EZ$1+INT(-$N35/30))))</f>
        <v>0</v>
      </c>
      <c r="FA35" s="46">
        <f>IF(FA$10="",0,IF(FA$1=MAX($1:$1),$R27-SUM($T35:EZ35),IF(FA$1=1,SUMIFS(27:27,$1:$1,"&gt;="&amp;1,$1:$1,"&lt;="&amp;INT(-$N35/30))+(-$N35/30-INT(-$N35/30))*SUMIFS(27:27,$1:$1,INT(-$N35/30)+1),0)+(-$N35/30-INT(-$N35/30))*SUMIFS(27:27,$1:$1,FA$1+INT(-$N35/30)+1)+(INT(-$N35/30)+1--$N35/30)*SUMIFS(27:27,$1:$1,FA$1+INT(-$N35/30))))</f>
        <v>0</v>
      </c>
      <c r="FB35" s="46">
        <f>IF(FB$10="",0,IF(FB$1=MAX($1:$1),$R27-SUM($T35:FA35),IF(FB$1=1,SUMIFS(27:27,$1:$1,"&gt;="&amp;1,$1:$1,"&lt;="&amp;INT(-$N35/30))+(-$N35/30-INT(-$N35/30))*SUMIFS(27:27,$1:$1,INT(-$N35/30)+1),0)+(-$N35/30-INT(-$N35/30))*SUMIFS(27:27,$1:$1,FB$1+INT(-$N35/30)+1)+(INT(-$N35/30)+1--$N35/30)*SUMIFS(27:27,$1:$1,FB$1+INT(-$N35/30))))</f>
        <v>0</v>
      </c>
      <c r="FC35" s="46">
        <f>IF(FC$10="",0,IF(FC$1=MAX($1:$1),$R27-SUM($T35:FB35),IF(FC$1=1,SUMIFS(27:27,$1:$1,"&gt;="&amp;1,$1:$1,"&lt;="&amp;INT(-$N35/30))+(-$N35/30-INT(-$N35/30))*SUMIFS(27:27,$1:$1,INT(-$N35/30)+1),0)+(-$N35/30-INT(-$N35/30))*SUMIFS(27:27,$1:$1,FC$1+INT(-$N35/30)+1)+(INT(-$N35/30)+1--$N35/30)*SUMIFS(27:27,$1:$1,FC$1+INT(-$N35/30))))</f>
        <v>0</v>
      </c>
      <c r="FD35" s="46">
        <f>IF(FD$10="",0,IF(FD$1=MAX($1:$1),$R27-SUM($T35:FC35),IF(FD$1=1,SUMIFS(27:27,$1:$1,"&gt;="&amp;1,$1:$1,"&lt;="&amp;INT(-$N35/30))+(-$N35/30-INT(-$N35/30))*SUMIFS(27:27,$1:$1,INT(-$N35/30)+1),0)+(-$N35/30-INT(-$N35/30))*SUMIFS(27:27,$1:$1,FD$1+INT(-$N35/30)+1)+(INT(-$N35/30)+1--$N35/30)*SUMIFS(27:27,$1:$1,FD$1+INT(-$N35/30))))</f>
        <v>0</v>
      </c>
      <c r="FE35" s="46">
        <f>IF(FE$10="",0,IF(FE$1=MAX($1:$1),$R27-SUM($T35:FD35),IF(FE$1=1,SUMIFS(27:27,$1:$1,"&gt;="&amp;1,$1:$1,"&lt;="&amp;INT(-$N35/30))+(-$N35/30-INT(-$N35/30))*SUMIFS(27:27,$1:$1,INT(-$N35/30)+1),0)+(-$N35/30-INT(-$N35/30))*SUMIFS(27:27,$1:$1,FE$1+INT(-$N35/30)+1)+(INT(-$N35/30)+1--$N35/30)*SUMIFS(27:27,$1:$1,FE$1+INT(-$N35/30))))</f>
        <v>0</v>
      </c>
      <c r="FF35" s="46">
        <f>IF(FF$10="",0,IF(FF$1=MAX($1:$1),$R27-SUM($T35:FE35),IF(FF$1=1,SUMIFS(27:27,$1:$1,"&gt;="&amp;1,$1:$1,"&lt;="&amp;INT(-$N35/30))+(-$N35/30-INT(-$N35/30))*SUMIFS(27:27,$1:$1,INT(-$N35/30)+1),0)+(-$N35/30-INT(-$N35/30))*SUMIFS(27:27,$1:$1,FF$1+INT(-$N35/30)+1)+(INT(-$N35/30)+1--$N35/30)*SUMIFS(27:27,$1:$1,FF$1+INT(-$N35/30))))</f>
        <v>0</v>
      </c>
      <c r="FG35" s="46">
        <f>IF(FG$10="",0,IF(FG$1=MAX($1:$1),$R27-SUM($T35:FF35),IF(FG$1=1,SUMIFS(27:27,$1:$1,"&gt;="&amp;1,$1:$1,"&lt;="&amp;INT(-$N35/30))+(-$N35/30-INT(-$N35/30))*SUMIFS(27:27,$1:$1,INT(-$N35/30)+1),0)+(-$N35/30-INT(-$N35/30))*SUMIFS(27:27,$1:$1,FG$1+INT(-$N35/30)+1)+(INT(-$N35/30)+1--$N35/30)*SUMIFS(27:27,$1:$1,FG$1+INT(-$N35/30))))</f>
        <v>0</v>
      </c>
      <c r="FH35" s="46">
        <f>IF(FH$10="",0,IF(FH$1=MAX($1:$1),$R27-SUM($T35:FG35),IF(FH$1=1,SUMIFS(27:27,$1:$1,"&gt;="&amp;1,$1:$1,"&lt;="&amp;INT(-$N35/30))+(-$N35/30-INT(-$N35/30))*SUMIFS(27:27,$1:$1,INT(-$N35/30)+1),0)+(-$N35/30-INT(-$N35/30))*SUMIFS(27:27,$1:$1,FH$1+INT(-$N35/30)+1)+(INT(-$N35/30)+1--$N35/30)*SUMIFS(27:27,$1:$1,FH$1+INT(-$N35/30))))</f>
        <v>0</v>
      </c>
      <c r="FI35" s="46">
        <f>IF(FI$10="",0,IF(FI$1=MAX($1:$1),$R27-SUM($T35:FH35),IF(FI$1=1,SUMIFS(27:27,$1:$1,"&gt;="&amp;1,$1:$1,"&lt;="&amp;INT(-$N35/30))+(-$N35/30-INT(-$N35/30))*SUMIFS(27:27,$1:$1,INT(-$N35/30)+1),0)+(-$N35/30-INT(-$N35/30))*SUMIFS(27:27,$1:$1,FI$1+INT(-$N35/30)+1)+(INT(-$N35/30)+1--$N35/30)*SUMIFS(27:27,$1:$1,FI$1+INT(-$N35/30))))</f>
        <v>0</v>
      </c>
      <c r="FJ35" s="46">
        <f>IF(FJ$10="",0,IF(FJ$1=MAX($1:$1),$R27-SUM($T35:FI35),IF(FJ$1=1,SUMIFS(27:27,$1:$1,"&gt;="&amp;1,$1:$1,"&lt;="&amp;INT(-$N35/30))+(-$N35/30-INT(-$N35/30))*SUMIFS(27:27,$1:$1,INT(-$N35/30)+1),0)+(-$N35/30-INT(-$N35/30))*SUMIFS(27:27,$1:$1,FJ$1+INT(-$N35/30)+1)+(INT(-$N35/30)+1--$N35/30)*SUMIFS(27:27,$1:$1,FJ$1+INT(-$N35/30))))</f>
        <v>0</v>
      </c>
      <c r="FK35" s="46">
        <f>IF(FK$10="",0,IF(FK$1=MAX($1:$1),$R27-SUM($T35:FJ35),IF(FK$1=1,SUMIFS(27:27,$1:$1,"&gt;="&amp;1,$1:$1,"&lt;="&amp;INT(-$N35/30))+(-$N35/30-INT(-$N35/30))*SUMIFS(27:27,$1:$1,INT(-$N35/30)+1),0)+(-$N35/30-INT(-$N35/30))*SUMIFS(27:27,$1:$1,FK$1+INT(-$N35/30)+1)+(INT(-$N35/30)+1--$N35/30)*SUMIFS(27:27,$1:$1,FK$1+INT(-$N35/30))))</f>
        <v>0</v>
      </c>
      <c r="FL35" s="46">
        <f>IF(FL$10="",0,IF(FL$1=MAX($1:$1),$R27-SUM($T35:FK35),IF(FL$1=1,SUMIFS(27:27,$1:$1,"&gt;="&amp;1,$1:$1,"&lt;="&amp;INT(-$N35/30))+(-$N35/30-INT(-$N35/30))*SUMIFS(27:27,$1:$1,INT(-$N35/30)+1),0)+(-$N35/30-INT(-$N35/30))*SUMIFS(27:27,$1:$1,FL$1+INT(-$N35/30)+1)+(INT(-$N35/30)+1--$N35/30)*SUMIFS(27:27,$1:$1,FL$1+INT(-$N35/30))))</f>
        <v>0</v>
      </c>
      <c r="FM35" s="46">
        <f>IF(FM$10="",0,IF(FM$1=MAX($1:$1),$R27-SUM($T35:FL35),IF(FM$1=1,SUMIFS(27:27,$1:$1,"&gt;="&amp;1,$1:$1,"&lt;="&amp;INT(-$N35/30))+(-$N35/30-INT(-$N35/30))*SUMIFS(27:27,$1:$1,INT(-$N35/30)+1),0)+(-$N35/30-INT(-$N35/30))*SUMIFS(27:27,$1:$1,FM$1+INT(-$N35/30)+1)+(INT(-$N35/30)+1--$N35/30)*SUMIFS(27:27,$1:$1,FM$1+INT(-$N35/30))))</f>
        <v>0</v>
      </c>
      <c r="FN35" s="46">
        <f>IF(FN$10="",0,IF(FN$1=MAX($1:$1),$R27-SUM($T35:FM35),IF(FN$1=1,SUMIFS(27:27,$1:$1,"&gt;="&amp;1,$1:$1,"&lt;="&amp;INT(-$N35/30))+(-$N35/30-INT(-$N35/30))*SUMIFS(27:27,$1:$1,INT(-$N35/30)+1),0)+(-$N35/30-INT(-$N35/30))*SUMIFS(27:27,$1:$1,FN$1+INT(-$N35/30)+1)+(INT(-$N35/30)+1--$N35/30)*SUMIFS(27:27,$1:$1,FN$1+INT(-$N35/30))))</f>
        <v>0</v>
      </c>
      <c r="FO35" s="46">
        <f>IF(FO$10="",0,IF(FO$1=MAX($1:$1),$R27-SUM($T35:FN35),IF(FO$1=1,SUMIFS(27:27,$1:$1,"&gt;="&amp;1,$1:$1,"&lt;="&amp;INT(-$N35/30))+(-$N35/30-INT(-$N35/30))*SUMIFS(27:27,$1:$1,INT(-$N35/30)+1),0)+(-$N35/30-INT(-$N35/30))*SUMIFS(27:27,$1:$1,FO$1+INT(-$N35/30)+1)+(INT(-$N35/30)+1--$N35/30)*SUMIFS(27:27,$1:$1,FO$1+INT(-$N35/30))))</f>
        <v>0</v>
      </c>
      <c r="FP35" s="46">
        <f>IF(FP$10="",0,IF(FP$1=MAX($1:$1),$R27-SUM($T35:FO35),IF(FP$1=1,SUMIFS(27:27,$1:$1,"&gt;="&amp;1,$1:$1,"&lt;="&amp;INT(-$N35/30))+(-$N35/30-INT(-$N35/30))*SUMIFS(27:27,$1:$1,INT(-$N35/30)+1),0)+(-$N35/30-INT(-$N35/30))*SUMIFS(27:27,$1:$1,FP$1+INT(-$N35/30)+1)+(INT(-$N35/30)+1--$N35/30)*SUMIFS(27:27,$1:$1,FP$1+INT(-$N35/30))))</f>
        <v>0</v>
      </c>
      <c r="FQ35" s="46">
        <f>IF(FQ$10="",0,IF(FQ$1=MAX($1:$1),$R27-SUM($T35:FP35),IF(FQ$1=1,SUMIFS(27:27,$1:$1,"&gt;="&amp;1,$1:$1,"&lt;="&amp;INT(-$N35/30))+(-$N35/30-INT(-$N35/30))*SUMIFS(27:27,$1:$1,INT(-$N35/30)+1),0)+(-$N35/30-INT(-$N35/30))*SUMIFS(27:27,$1:$1,FQ$1+INT(-$N35/30)+1)+(INT(-$N35/30)+1--$N35/30)*SUMIFS(27:27,$1:$1,FQ$1+INT(-$N35/30))))</f>
        <v>0</v>
      </c>
      <c r="FR35" s="46">
        <f>IF(FR$10="",0,IF(FR$1=MAX($1:$1),$R27-SUM($T35:FQ35),IF(FR$1=1,SUMIFS(27:27,$1:$1,"&gt;="&amp;1,$1:$1,"&lt;="&amp;INT(-$N35/30))+(-$N35/30-INT(-$N35/30))*SUMIFS(27:27,$1:$1,INT(-$N35/30)+1),0)+(-$N35/30-INT(-$N35/30))*SUMIFS(27:27,$1:$1,FR$1+INT(-$N35/30)+1)+(INT(-$N35/30)+1--$N35/30)*SUMIFS(27:27,$1:$1,FR$1+INT(-$N35/30))))</f>
        <v>0</v>
      </c>
      <c r="FS35" s="46">
        <f>IF(FS$10="",0,IF(FS$1=MAX($1:$1),$R27-SUM($T35:FR35),IF(FS$1=1,SUMIFS(27:27,$1:$1,"&gt;="&amp;1,$1:$1,"&lt;="&amp;INT(-$N35/30))+(-$N35/30-INT(-$N35/30))*SUMIFS(27:27,$1:$1,INT(-$N35/30)+1),0)+(-$N35/30-INT(-$N35/30))*SUMIFS(27:27,$1:$1,FS$1+INT(-$N35/30)+1)+(INT(-$N35/30)+1--$N35/30)*SUMIFS(27:27,$1:$1,FS$1+INT(-$N35/30))))</f>
        <v>0</v>
      </c>
      <c r="FT35" s="46">
        <f>IF(FT$10="",0,IF(FT$1=MAX($1:$1),$R27-SUM($T35:FS35),IF(FT$1=1,SUMIFS(27:27,$1:$1,"&gt;="&amp;1,$1:$1,"&lt;="&amp;INT(-$N35/30))+(-$N35/30-INT(-$N35/30))*SUMIFS(27:27,$1:$1,INT(-$N35/30)+1),0)+(-$N35/30-INT(-$N35/30))*SUMIFS(27:27,$1:$1,FT$1+INT(-$N35/30)+1)+(INT(-$N35/30)+1--$N35/30)*SUMIFS(27:27,$1:$1,FT$1+INT(-$N35/30))))</f>
        <v>0</v>
      </c>
      <c r="FU35" s="46">
        <f>IF(FU$10="",0,IF(FU$1=MAX($1:$1),$R27-SUM($T35:FT35),IF(FU$1=1,SUMIFS(27:27,$1:$1,"&gt;="&amp;1,$1:$1,"&lt;="&amp;INT(-$N35/30))+(-$N35/30-INT(-$N35/30))*SUMIFS(27:27,$1:$1,INT(-$N35/30)+1),0)+(-$N35/30-INT(-$N35/30))*SUMIFS(27:27,$1:$1,FU$1+INT(-$N35/30)+1)+(INT(-$N35/30)+1--$N35/30)*SUMIFS(27:27,$1:$1,FU$1+INT(-$N35/30))))</f>
        <v>0</v>
      </c>
      <c r="FV35" s="46">
        <f>IF(FV$10="",0,IF(FV$1=MAX($1:$1),$R27-SUM($T35:FU35),IF(FV$1=1,SUMIFS(27:27,$1:$1,"&gt;="&amp;1,$1:$1,"&lt;="&amp;INT(-$N35/30))+(-$N35/30-INT(-$N35/30))*SUMIFS(27:27,$1:$1,INT(-$N35/30)+1),0)+(-$N35/30-INT(-$N35/30))*SUMIFS(27:27,$1:$1,FV$1+INT(-$N35/30)+1)+(INT(-$N35/30)+1--$N35/30)*SUMIFS(27:27,$1:$1,FV$1+INT(-$N35/30))))</f>
        <v>0</v>
      </c>
      <c r="FW35" s="46">
        <f>IF(FW$10="",0,IF(FW$1=MAX($1:$1),$R27-SUM($T35:FV35),IF(FW$1=1,SUMIFS(27:27,$1:$1,"&gt;="&amp;1,$1:$1,"&lt;="&amp;INT(-$N35/30))+(-$N35/30-INT(-$N35/30))*SUMIFS(27:27,$1:$1,INT(-$N35/30)+1),0)+(-$N35/30-INT(-$N35/30))*SUMIFS(27:27,$1:$1,FW$1+INT(-$N35/30)+1)+(INT(-$N35/30)+1--$N35/30)*SUMIFS(27:27,$1:$1,FW$1+INT(-$N35/30))))</f>
        <v>0</v>
      </c>
      <c r="FX35" s="46">
        <f>IF(FX$10="",0,IF(FX$1=MAX($1:$1),$R27-SUM($T35:FW35),IF(FX$1=1,SUMIFS(27:27,$1:$1,"&gt;="&amp;1,$1:$1,"&lt;="&amp;INT(-$N35/30))+(-$N35/30-INT(-$N35/30))*SUMIFS(27:27,$1:$1,INT(-$N35/30)+1),0)+(-$N35/30-INT(-$N35/30))*SUMIFS(27:27,$1:$1,FX$1+INT(-$N35/30)+1)+(INT(-$N35/30)+1--$N35/30)*SUMIFS(27:27,$1:$1,FX$1+INT(-$N35/30))))</f>
        <v>0</v>
      </c>
      <c r="FY35" s="46">
        <f>IF(FY$10="",0,IF(FY$1=MAX($1:$1),$R27-SUM($T35:FX35),IF(FY$1=1,SUMIFS(27:27,$1:$1,"&gt;="&amp;1,$1:$1,"&lt;="&amp;INT(-$N35/30))+(-$N35/30-INT(-$N35/30))*SUMIFS(27:27,$1:$1,INT(-$N35/30)+1),0)+(-$N35/30-INT(-$N35/30))*SUMIFS(27:27,$1:$1,FY$1+INT(-$N35/30)+1)+(INT(-$N35/30)+1--$N35/30)*SUMIFS(27:27,$1:$1,FY$1+INT(-$N35/30))))</f>
        <v>0</v>
      </c>
      <c r="FZ35" s="46">
        <f>IF(FZ$10="",0,IF(FZ$1=MAX($1:$1),$R27-SUM($T35:FY35),IF(FZ$1=1,SUMIFS(27:27,$1:$1,"&gt;="&amp;1,$1:$1,"&lt;="&amp;INT(-$N35/30))+(-$N35/30-INT(-$N35/30))*SUMIFS(27:27,$1:$1,INT(-$N35/30)+1),0)+(-$N35/30-INT(-$N35/30))*SUMIFS(27:27,$1:$1,FZ$1+INT(-$N35/30)+1)+(INT(-$N35/30)+1--$N35/30)*SUMIFS(27:27,$1:$1,FZ$1+INT(-$N35/30))))</f>
        <v>0</v>
      </c>
      <c r="GA35" s="46">
        <f>IF(GA$10="",0,IF(GA$1=MAX($1:$1),$R27-SUM($T35:FZ35),IF(GA$1=1,SUMIFS(27:27,$1:$1,"&gt;="&amp;1,$1:$1,"&lt;="&amp;INT(-$N35/30))+(-$N35/30-INT(-$N35/30))*SUMIFS(27:27,$1:$1,INT(-$N35/30)+1),0)+(-$N35/30-INT(-$N35/30))*SUMIFS(27:27,$1:$1,GA$1+INT(-$N35/30)+1)+(INT(-$N35/30)+1--$N35/30)*SUMIFS(27:27,$1:$1,GA$1+INT(-$N35/30))))</f>
        <v>0</v>
      </c>
      <c r="GB35" s="46">
        <f>IF(GB$10="",0,IF(GB$1=MAX($1:$1),$R27-SUM($T35:GA35),IF(GB$1=1,SUMIFS(27:27,$1:$1,"&gt;="&amp;1,$1:$1,"&lt;="&amp;INT(-$N35/30))+(-$N35/30-INT(-$N35/30))*SUMIFS(27:27,$1:$1,INT(-$N35/30)+1),0)+(-$N35/30-INT(-$N35/30))*SUMIFS(27:27,$1:$1,GB$1+INT(-$N35/30)+1)+(INT(-$N35/30)+1--$N35/30)*SUMIFS(27:27,$1:$1,GB$1+INT(-$N35/30))))</f>
        <v>0</v>
      </c>
      <c r="GC35" s="46">
        <f>IF(GC$10="",0,IF(GC$1=MAX($1:$1),$R27-SUM($T35:GB35),IF(GC$1=1,SUMIFS(27:27,$1:$1,"&gt;="&amp;1,$1:$1,"&lt;="&amp;INT(-$N35/30))+(-$N35/30-INT(-$N35/30))*SUMIFS(27:27,$1:$1,INT(-$N35/30)+1),0)+(-$N35/30-INT(-$N35/30))*SUMIFS(27:27,$1:$1,GC$1+INT(-$N35/30)+1)+(INT(-$N35/30)+1--$N35/30)*SUMIFS(27:27,$1:$1,GC$1+INT(-$N35/30))))</f>
        <v>0</v>
      </c>
      <c r="GD35" s="46">
        <f>IF(GD$10="",0,IF(GD$1=MAX($1:$1),$R27-SUM($T35:GC35),IF(GD$1=1,SUMIFS(27:27,$1:$1,"&gt;="&amp;1,$1:$1,"&lt;="&amp;INT(-$N35/30))+(-$N35/30-INT(-$N35/30))*SUMIFS(27:27,$1:$1,INT(-$N35/30)+1),0)+(-$N35/30-INT(-$N35/30))*SUMIFS(27:27,$1:$1,GD$1+INT(-$N35/30)+1)+(INT(-$N35/30)+1--$N35/30)*SUMIFS(27:27,$1:$1,GD$1+INT(-$N35/30))))</f>
        <v>0</v>
      </c>
      <c r="GE35" s="46">
        <f>IF(GE$10="",0,IF(GE$1=MAX($1:$1),$R27-SUM($T35:GD35),IF(GE$1=1,SUMIFS(27:27,$1:$1,"&gt;="&amp;1,$1:$1,"&lt;="&amp;INT(-$N35/30))+(-$N35/30-INT(-$N35/30))*SUMIFS(27:27,$1:$1,INT(-$N35/30)+1),0)+(-$N35/30-INT(-$N35/30))*SUMIFS(27:27,$1:$1,GE$1+INT(-$N35/30)+1)+(INT(-$N35/30)+1--$N35/30)*SUMIFS(27:27,$1:$1,GE$1+INT(-$N35/30))))</f>
        <v>0</v>
      </c>
      <c r="GF35" s="46">
        <f>IF(GF$10="",0,IF(GF$1=MAX($1:$1),$R27-SUM($T35:GE35),IF(GF$1=1,SUMIFS(27:27,$1:$1,"&gt;="&amp;1,$1:$1,"&lt;="&amp;INT(-$N35/30))+(-$N35/30-INT(-$N35/30))*SUMIFS(27:27,$1:$1,INT(-$N35/30)+1),0)+(-$N35/30-INT(-$N35/30))*SUMIFS(27:27,$1:$1,GF$1+INT(-$N35/30)+1)+(INT(-$N35/30)+1--$N35/30)*SUMIFS(27:27,$1:$1,GF$1+INT(-$N35/30))))</f>
        <v>0</v>
      </c>
      <c r="GG35" s="46">
        <f>IF(GG$10="",0,IF(GG$1=MAX($1:$1),$R27-SUM($T35:GF35),IF(GG$1=1,SUMIFS(27:27,$1:$1,"&gt;="&amp;1,$1:$1,"&lt;="&amp;INT(-$N35/30))+(-$N35/30-INT(-$N35/30))*SUMIFS(27:27,$1:$1,INT(-$N35/30)+1),0)+(-$N35/30-INT(-$N35/30))*SUMIFS(27:27,$1:$1,GG$1+INT(-$N35/30)+1)+(INT(-$N35/30)+1--$N35/30)*SUMIFS(27:27,$1:$1,GG$1+INT(-$N35/30))))</f>
        <v>0</v>
      </c>
      <c r="GH35" s="46">
        <f>IF(GH$10="",0,IF(GH$1=MAX($1:$1),$R27-SUM($T35:GG35),IF(GH$1=1,SUMIFS(27:27,$1:$1,"&gt;="&amp;1,$1:$1,"&lt;="&amp;INT(-$N35/30))+(-$N35/30-INT(-$N35/30))*SUMIFS(27:27,$1:$1,INT(-$N35/30)+1),0)+(-$N35/30-INT(-$N35/30))*SUMIFS(27:27,$1:$1,GH$1+INT(-$N35/30)+1)+(INT(-$N35/30)+1--$N35/30)*SUMIFS(27:27,$1:$1,GH$1+INT(-$N35/30))))</f>
        <v>0</v>
      </c>
      <c r="GI35" s="46">
        <f>IF(GI$10="",0,IF(GI$1=MAX($1:$1),$R27-SUM($T35:GH35),IF(GI$1=1,SUMIFS(27:27,$1:$1,"&gt;="&amp;1,$1:$1,"&lt;="&amp;INT(-$N35/30))+(-$N35/30-INT(-$N35/30))*SUMIFS(27:27,$1:$1,INT(-$N35/30)+1),0)+(-$N35/30-INT(-$N35/30))*SUMIFS(27:27,$1:$1,GI$1+INT(-$N35/30)+1)+(INT(-$N35/30)+1--$N35/30)*SUMIFS(27:27,$1:$1,GI$1+INT(-$N35/30))))</f>
        <v>0</v>
      </c>
      <c r="GJ35" s="46">
        <f>IF(GJ$10="",0,IF(GJ$1=MAX($1:$1),$R27-SUM($T35:GI35),IF(GJ$1=1,SUMIFS(27:27,$1:$1,"&gt;="&amp;1,$1:$1,"&lt;="&amp;INT(-$N35/30))+(-$N35/30-INT(-$N35/30))*SUMIFS(27:27,$1:$1,INT(-$N35/30)+1),0)+(-$N35/30-INT(-$N35/30))*SUMIFS(27:27,$1:$1,GJ$1+INT(-$N35/30)+1)+(INT(-$N35/30)+1--$N35/30)*SUMIFS(27:27,$1:$1,GJ$1+INT(-$N35/30))))</f>
        <v>0</v>
      </c>
      <c r="GK35" s="46">
        <f>IF(GK$10="",0,IF(GK$1=MAX($1:$1),$R27-SUM($T35:GJ35),IF(GK$1=1,SUMIFS(27:27,$1:$1,"&gt;="&amp;1,$1:$1,"&lt;="&amp;INT(-$N35/30))+(-$N35/30-INT(-$N35/30))*SUMIFS(27:27,$1:$1,INT(-$N35/30)+1),0)+(-$N35/30-INT(-$N35/30))*SUMIFS(27:27,$1:$1,GK$1+INT(-$N35/30)+1)+(INT(-$N35/30)+1--$N35/30)*SUMIFS(27:27,$1:$1,GK$1+INT(-$N35/30))))</f>
        <v>0</v>
      </c>
      <c r="GL35" s="46">
        <f>IF(GL$10="",0,IF(GL$1=MAX($1:$1),$R27-SUM($T35:GK35),IF(GL$1=1,SUMIFS(27:27,$1:$1,"&gt;="&amp;1,$1:$1,"&lt;="&amp;INT(-$N35/30))+(-$N35/30-INT(-$N35/30))*SUMIFS(27:27,$1:$1,INT(-$N35/30)+1),0)+(-$N35/30-INT(-$N35/30))*SUMIFS(27:27,$1:$1,GL$1+INT(-$N35/30)+1)+(INT(-$N35/30)+1--$N35/30)*SUMIFS(27:27,$1:$1,GL$1+INT(-$N35/30))))</f>
        <v>0</v>
      </c>
      <c r="GM35" s="46">
        <f>IF(GM$10="",0,IF(GM$1=MAX($1:$1),$R27-SUM($T35:GL35),IF(GM$1=1,SUMIFS(27:27,$1:$1,"&gt;="&amp;1,$1:$1,"&lt;="&amp;INT(-$N35/30))+(-$N35/30-INT(-$N35/30))*SUMIFS(27:27,$1:$1,INT(-$N35/30)+1),0)+(-$N35/30-INT(-$N35/30))*SUMIFS(27:27,$1:$1,GM$1+INT(-$N35/30)+1)+(INT(-$N35/30)+1--$N35/30)*SUMIFS(27:27,$1:$1,GM$1+INT(-$N35/30))))</f>
        <v>0</v>
      </c>
      <c r="GN35" s="46">
        <f>IF(GN$10="",0,IF(GN$1=MAX($1:$1),$R27-SUM($T35:GM35),IF(GN$1=1,SUMIFS(27:27,$1:$1,"&gt;="&amp;1,$1:$1,"&lt;="&amp;INT(-$N35/30))+(-$N35/30-INT(-$N35/30))*SUMIFS(27:27,$1:$1,INT(-$N35/30)+1),0)+(-$N35/30-INT(-$N35/30))*SUMIFS(27:27,$1:$1,GN$1+INT(-$N35/30)+1)+(INT(-$N35/30)+1--$N35/30)*SUMIFS(27:27,$1:$1,GN$1+INT(-$N35/30))))</f>
        <v>0</v>
      </c>
      <c r="GO35" s="46">
        <f>IF(GO$10="",0,IF(GO$1=MAX($1:$1),$R27-SUM($T35:GN35),IF(GO$1=1,SUMIFS(27:27,$1:$1,"&gt;="&amp;1,$1:$1,"&lt;="&amp;INT(-$N35/30))+(-$N35/30-INT(-$N35/30))*SUMIFS(27:27,$1:$1,INT(-$N35/30)+1),0)+(-$N35/30-INT(-$N35/30))*SUMIFS(27:27,$1:$1,GO$1+INT(-$N35/30)+1)+(INT(-$N35/30)+1--$N35/30)*SUMIFS(27:27,$1:$1,GO$1+INT(-$N35/30))))</f>
        <v>0</v>
      </c>
      <c r="GP35" s="46">
        <f>IF(GP$10="",0,IF(GP$1=MAX($1:$1),$R27-SUM($T35:GO35),IF(GP$1=1,SUMIFS(27:27,$1:$1,"&gt;="&amp;1,$1:$1,"&lt;="&amp;INT(-$N35/30))+(-$N35/30-INT(-$N35/30))*SUMIFS(27:27,$1:$1,INT(-$N35/30)+1),0)+(-$N35/30-INT(-$N35/30))*SUMIFS(27:27,$1:$1,GP$1+INT(-$N35/30)+1)+(INT(-$N35/30)+1--$N35/30)*SUMIFS(27:27,$1:$1,GP$1+INT(-$N35/30))))</f>
        <v>0</v>
      </c>
      <c r="GQ35" s="46">
        <f>IF(GQ$10="",0,IF(GQ$1=MAX($1:$1),$R27-SUM($T35:GP35),IF(GQ$1=1,SUMIFS(27:27,$1:$1,"&gt;="&amp;1,$1:$1,"&lt;="&amp;INT(-$N35/30))+(-$N35/30-INT(-$N35/30))*SUMIFS(27:27,$1:$1,INT(-$N35/30)+1),0)+(-$N35/30-INT(-$N35/30))*SUMIFS(27:27,$1:$1,GQ$1+INT(-$N35/30)+1)+(INT(-$N35/30)+1--$N35/30)*SUMIFS(27:27,$1:$1,GQ$1+INT(-$N35/30))))</f>
        <v>0</v>
      </c>
      <c r="GR35" s="46">
        <f>IF(GR$10="",0,IF(GR$1=MAX($1:$1),$R27-SUM($T35:GQ35),IF(GR$1=1,SUMIFS(27:27,$1:$1,"&gt;="&amp;1,$1:$1,"&lt;="&amp;INT(-$N35/30))+(-$N35/30-INT(-$N35/30))*SUMIFS(27:27,$1:$1,INT(-$N35/30)+1),0)+(-$N35/30-INT(-$N35/30))*SUMIFS(27:27,$1:$1,GR$1+INT(-$N35/30)+1)+(INT(-$N35/30)+1--$N35/30)*SUMIFS(27:27,$1:$1,GR$1+INT(-$N35/30))))</f>
        <v>0</v>
      </c>
      <c r="GS35" s="46">
        <f>IF(GS$10="",0,IF(GS$1=MAX($1:$1),$R27-SUM($T35:GR35),IF(GS$1=1,SUMIFS(27:27,$1:$1,"&gt;="&amp;1,$1:$1,"&lt;="&amp;INT(-$N35/30))+(-$N35/30-INT(-$N35/30))*SUMIFS(27:27,$1:$1,INT(-$N35/30)+1),0)+(-$N35/30-INT(-$N35/30))*SUMIFS(27:27,$1:$1,GS$1+INT(-$N35/30)+1)+(INT(-$N35/30)+1--$N35/30)*SUMIFS(27:27,$1:$1,GS$1+INT(-$N35/30))))</f>
        <v>0</v>
      </c>
      <c r="GT35" s="46">
        <f>IF(GT$10="",0,IF(GT$1=MAX($1:$1),$R27-SUM($T35:GS35),IF(GT$1=1,SUMIFS(27:27,$1:$1,"&gt;="&amp;1,$1:$1,"&lt;="&amp;INT(-$N35/30))+(-$N35/30-INT(-$N35/30))*SUMIFS(27:27,$1:$1,INT(-$N35/30)+1),0)+(-$N35/30-INT(-$N35/30))*SUMIFS(27:27,$1:$1,GT$1+INT(-$N35/30)+1)+(INT(-$N35/30)+1--$N35/30)*SUMIFS(27:27,$1:$1,GT$1+INT(-$N35/30))))</f>
        <v>0</v>
      </c>
      <c r="GU35" s="46">
        <f>IF(GU$10="",0,IF(GU$1=MAX($1:$1),$R27-SUM($T35:GT35),IF(GU$1=1,SUMIFS(27:27,$1:$1,"&gt;="&amp;1,$1:$1,"&lt;="&amp;INT(-$N35/30))+(-$N35/30-INT(-$N35/30))*SUMIFS(27:27,$1:$1,INT(-$N35/30)+1),0)+(-$N35/30-INT(-$N35/30))*SUMIFS(27:27,$1:$1,GU$1+INT(-$N35/30)+1)+(INT(-$N35/30)+1--$N35/30)*SUMIFS(27:27,$1:$1,GU$1+INT(-$N35/30))))</f>
        <v>0</v>
      </c>
      <c r="GV35" s="46">
        <f>IF(GV$10="",0,IF(GV$1=MAX($1:$1),$R27-SUM($T35:GU35),IF(GV$1=1,SUMIFS(27:27,$1:$1,"&gt;="&amp;1,$1:$1,"&lt;="&amp;INT(-$N35/30))+(-$N35/30-INT(-$N35/30))*SUMIFS(27:27,$1:$1,INT(-$N35/30)+1),0)+(-$N35/30-INT(-$N35/30))*SUMIFS(27:27,$1:$1,GV$1+INT(-$N35/30)+1)+(INT(-$N35/30)+1--$N35/30)*SUMIFS(27:27,$1:$1,GV$1+INT(-$N35/30))))</f>
        <v>0</v>
      </c>
      <c r="GW35" s="46">
        <f>IF(GW$10="",0,IF(GW$1=MAX($1:$1),$R27-SUM($T35:GV35),IF(GW$1=1,SUMIFS(27:27,$1:$1,"&gt;="&amp;1,$1:$1,"&lt;="&amp;INT(-$N35/30))+(-$N35/30-INT(-$N35/30))*SUMIFS(27:27,$1:$1,INT(-$N35/30)+1),0)+(-$N35/30-INT(-$N35/30))*SUMIFS(27:27,$1:$1,GW$1+INT(-$N35/30)+1)+(INT(-$N35/30)+1--$N35/30)*SUMIFS(27:27,$1:$1,GW$1+INT(-$N35/30))))</f>
        <v>0</v>
      </c>
      <c r="GX35" s="46">
        <f>IF(GX$10="",0,IF(GX$1=MAX($1:$1),$R27-SUM($T35:GW35),IF(GX$1=1,SUMIFS(27:27,$1:$1,"&gt;="&amp;1,$1:$1,"&lt;="&amp;INT(-$N35/30))+(-$N35/30-INT(-$N35/30))*SUMIFS(27:27,$1:$1,INT(-$N35/30)+1),0)+(-$N35/30-INT(-$N35/30))*SUMIFS(27:27,$1:$1,GX$1+INT(-$N35/30)+1)+(INT(-$N35/30)+1--$N35/30)*SUMIFS(27:27,$1:$1,GX$1+INT(-$N35/30))))</f>
        <v>0</v>
      </c>
      <c r="GY35" s="46">
        <f>IF(GY$10="",0,IF(GY$1=MAX($1:$1),$R27-SUM($T35:GX35),IF(GY$1=1,SUMIFS(27:27,$1:$1,"&gt;="&amp;1,$1:$1,"&lt;="&amp;INT(-$N35/30))+(-$N35/30-INT(-$N35/30))*SUMIFS(27:27,$1:$1,INT(-$N35/30)+1),0)+(-$N35/30-INT(-$N35/30))*SUMIFS(27:27,$1:$1,GY$1+INT(-$N35/30)+1)+(INT(-$N35/30)+1--$N35/30)*SUMIFS(27:27,$1:$1,GY$1+INT(-$N35/30))))</f>
        <v>0</v>
      </c>
      <c r="GZ35" s="46">
        <f>IF(GZ$10="",0,IF(GZ$1=MAX($1:$1),$R27-SUM($T35:GY35),IF(GZ$1=1,SUMIFS(27:27,$1:$1,"&gt;="&amp;1,$1:$1,"&lt;="&amp;INT(-$N35/30))+(-$N35/30-INT(-$N35/30))*SUMIFS(27:27,$1:$1,INT(-$N35/30)+1),0)+(-$N35/30-INT(-$N35/30))*SUMIFS(27:27,$1:$1,GZ$1+INT(-$N35/30)+1)+(INT(-$N35/30)+1--$N35/30)*SUMIFS(27:27,$1:$1,GZ$1+INT(-$N35/30))))</f>
        <v>0</v>
      </c>
      <c r="HA35" s="46">
        <f>IF(HA$10="",0,IF(HA$1=MAX($1:$1),$R27-SUM($T35:GZ35),IF(HA$1=1,SUMIFS(27:27,$1:$1,"&gt;="&amp;1,$1:$1,"&lt;="&amp;INT(-$N35/30))+(-$N35/30-INT(-$N35/30))*SUMIFS(27:27,$1:$1,INT(-$N35/30)+1),0)+(-$N35/30-INT(-$N35/30))*SUMIFS(27:27,$1:$1,HA$1+INT(-$N35/30)+1)+(INT(-$N35/30)+1--$N35/30)*SUMIFS(27:27,$1:$1,HA$1+INT(-$N35/30))))</f>
        <v>0</v>
      </c>
      <c r="HB35" s="46">
        <f>IF(HB$10="",0,IF(HB$1=MAX($1:$1),$R27-SUM($T35:HA35),IF(HB$1=1,SUMIFS(27:27,$1:$1,"&gt;="&amp;1,$1:$1,"&lt;="&amp;INT(-$N35/30))+(-$N35/30-INT(-$N35/30))*SUMIFS(27:27,$1:$1,INT(-$N35/30)+1),0)+(-$N35/30-INT(-$N35/30))*SUMIFS(27:27,$1:$1,HB$1+INT(-$N35/30)+1)+(INT(-$N35/30)+1--$N35/30)*SUMIFS(27:27,$1:$1,HB$1+INT(-$N35/30))))</f>
        <v>0</v>
      </c>
      <c r="HC35" s="46">
        <f>IF(HC$10="",0,IF(HC$1=MAX($1:$1),$R27-SUM($T35:HB35),IF(HC$1=1,SUMIFS(27:27,$1:$1,"&gt;="&amp;1,$1:$1,"&lt;="&amp;INT(-$N35/30))+(-$N35/30-INT(-$N35/30))*SUMIFS(27:27,$1:$1,INT(-$N35/30)+1),0)+(-$N35/30-INT(-$N35/30))*SUMIFS(27:27,$1:$1,HC$1+INT(-$N35/30)+1)+(INT(-$N35/30)+1--$N35/30)*SUMIFS(27:27,$1:$1,HC$1+INT(-$N35/30))))</f>
        <v>0</v>
      </c>
      <c r="HD35" s="46">
        <f>IF(HD$10="",0,IF(HD$1=MAX($1:$1),$R27-SUM($T35:HC35),IF(HD$1=1,SUMIFS(27:27,$1:$1,"&gt;="&amp;1,$1:$1,"&lt;="&amp;INT(-$N35/30))+(-$N35/30-INT(-$N35/30))*SUMIFS(27:27,$1:$1,INT(-$N35/30)+1),0)+(-$N35/30-INT(-$N35/30))*SUMIFS(27:27,$1:$1,HD$1+INT(-$N35/30)+1)+(INT(-$N35/30)+1--$N35/30)*SUMIFS(27:27,$1:$1,HD$1+INT(-$N35/30))))</f>
        <v>0</v>
      </c>
      <c r="HE35" s="46">
        <f>IF(HE$10="",0,IF(HE$1=MAX($1:$1),$R27-SUM($T35:HD35),IF(HE$1=1,SUMIFS(27:27,$1:$1,"&gt;="&amp;1,$1:$1,"&lt;="&amp;INT(-$N35/30))+(-$N35/30-INT(-$N35/30))*SUMIFS(27:27,$1:$1,INT(-$N35/30)+1),0)+(-$N35/30-INT(-$N35/30))*SUMIFS(27:27,$1:$1,HE$1+INT(-$N35/30)+1)+(INT(-$N35/30)+1--$N35/30)*SUMIFS(27:27,$1:$1,HE$1+INT(-$N35/30))))</f>
        <v>0</v>
      </c>
      <c r="HF35" s="46">
        <f>IF(HF$10="",0,IF(HF$1=MAX($1:$1),$R27-SUM($T35:HE35),IF(HF$1=1,SUMIFS(27:27,$1:$1,"&gt;="&amp;1,$1:$1,"&lt;="&amp;INT(-$N35/30))+(-$N35/30-INT(-$N35/30))*SUMIFS(27:27,$1:$1,INT(-$N35/30)+1),0)+(-$N35/30-INT(-$N35/30))*SUMIFS(27:27,$1:$1,HF$1+INT(-$N35/30)+1)+(INT(-$N35/30)+1--$N35/30)*SUMIFS(27:27,$1:$1,HF$1+INT(-$N35/30))))</f>
        <v>0</v>
      </c>
      <c r="HG35" s="46">
        <f>IF(HG$10="",0,IF(HG$1=MAX($1:$1),$R27-SUM($T35:HF35),IF(HG$1=1,SUMIFS(27:27,$1:$1,"&gt;="&amp;1,$1:$1,"&lt;="&amp;INT(-$N35/30))+(-$N35/30-INT(-$N35/30))*SUMIFS(27:27,$1:$1,INT(-$N35/30)+1),0)+(-$N35/30-INT(-$N35/30))*SUMIFS(27:27,$1:$1,HG$1+INT(-$N35/30)+1)+(INT(-$N35/30)+1--$N35/30)*SUMIFS(27:27,$1:$1,HG$1+INT(-$N35/30))))</f>
        <v>0</v>
      </c>
      <c r="HH35" s="46">
        <f>IF(HH$10="",0,IF(HH$1=MAX($1:$1),$R27-SUM($T35:HG35),IF(HH$1=1,SUMIFS(27:27,$1:$1,"&gt;="&amp;1,$1:$1,"&lt;="&amp;INT(-$N35/30))+(-$N35/30-INT(-$N35/30))*SUMIFS(27:27,$1:$1,INT(-$N35/30)+1),0)+(-$N35/30-INT(-$N35/30))*SUMIFS(27:27,$1:$1,HH$1+INT(-$N35/30)+1)+(INT(-$N35/30)+1--$N35/30)*SUMIFS(27:27,$1:$1,HH$1+INT(-$N35/30))))</f>
        <v>0</v>
      </c>
      <c r="HI35" s="46">
        <f>IF(HI$10="",0,IF(HI$1=MAX($1:$1),$R27-SUM($T35:HH35),IF(HI$1=1,SUMIFS(27:27,$1:$1,"&gt;="&amp;1,$1:$1,"&lt;="&amp;INT(-$N35/30))+(-$N35/30-INT(-$N35/30))*SUMIFS(27:27,$1:$1,INT(-$N35/30)+1),0)+(-$N35/30-INT(-$N35/30))*SUMIFS(27:27,$1:$1,HI$1+INT(-$N35/30)+1)+(INT(-$N35/30)+1--$N35/30)*SUMIFS(27:27,$1:$1,HI$1+INT(-$N35/30))))</f>
        <v>0</v>
      </c>
      <c r="HJ35" s="46">
        <f>IF(HJ$10="",0,IF(HJ$1=MAX($1:$1),$R27-SUM($T35:HI35),IF(HJ$1=1,SUMIFS(27:27,$1:$1,"&gt;="&amp;1,$1:$1,"&lt;="&amp;INT(-$N35/30))+(-$N35/30-INT(-$N35/30))*SUMIFS(27:27,$1:$1,INT(-$N35/30)+1),0)+(-$N35/30-INT(-$N35/30))*SUMIFS(27:27,$1:$1,HJ$1+INT(-$N35/30)+1)+(INT(-$N35/30)+1--$N35/30)*SUMIFS(27:27,$1:$1,HJ$1+INT(-$N35/30))))</f>
        <v>0</v>
      </c>
      <c r="HK35" s="46">
        <f>IF(HK$10="",0,IF(HK$1=MAX($1:$1),$R27-SUM($T35:HJ35),IF(HK$1=1,SUMIFS(27:27,$1:$1,"&gt;="&amp;1,$1:$1,"&lt;="&amp;INT(-$N35/30))+(-$N35/30-INT(-$N35/30))*SUMIFS(27:27,$1:$1,INT(-$N35/30)+1),0)+(-$N35/30-INT(-$N35/30))*SUMIFS(27:27,$1:$1,HK$1+INT(-$N35/30)+1)+(INT(-$N35/30)+1--$N35/30)*SUMIFS(27:27,$1:$1,HK$1+INT(-$N35/30))))</f>
        <v>0</v>
      </c>
      <c r="HL35" s="46">
        <f>IF(HL$10="",0,IF(HL$1=MAX($1:$1),$R27-SUM($T35:HK35),IF(HL$1=1,SUMIFS(27:27,$1:$1,"&gt;="&amp;1,$1:$1,"&lt;="&amp;INT(-$N35/30))+(-$N35/30-INT(-$N35/30))*SUMIFS(27:27,$1:$1,INT(-$N35/30)+1),0)+(-$N35/30-INT(-$N35/30))*SUMIFS(27:27,$1:$1,HL$1+INT(-$N35/30)+1)+(INT(-$N35/30)+1--$N35/30)*SUMIFS(27:27,$1:$1,HL$1+INT(-$N35/30))))</f>
        <v>0</v>
      </c>
      <c r="HM35" s="4"/>
      <c r="HN35" s="4"/>
    </row>
    <row r="36" spans="1:222" s="1" customFormat="1" ht="10.199999999999999" x14ac:dyDescent="0.2">
      <c r="A36" s="4"/>
      <c r="B36" s="4"/>
      <c r="C36" s="4"/>
      <c r="D36" s="4"/>
      <c r="E36" s="42" t="str">
        <f>E33</f>
        <v>оборачиваемость кредиторской задолж-ти</v>
      </c>
      <c r="F36" s="4"/>
      <c r="G36" s="4"/>
      <c r="H36" s="42" t="str">
        <f>списки!$K15</f>
        <v>Разработка мобильного приложения</v>
      </c>
      <c r="I36" s="4"/>
      <c r="J36" s="4"/>
      <c r="K36" s="31" t="str">
        <f>IF($E36="","",INDEX(kpi!$H:$H,SUMIFS(kpi!$B:$B,kpi!$E:$E,$E36)))</f>
        <v>дни</v>
      </c>
      <c r="L36" s="4"/>
      <c r="M36" s="43" t="s">
        <v>6</v>
      </c>
      <c r="N36" s="71"/>
      <c r="O36" s="44"/>
      <c r="P36" s="4"/>
      <c r="Q36" s="4"/>
      <c r="R36" s="69">
        <f t="shared" si="64"/>
        <v>0</v>
      </c>
      <c r="S36" s="4"/>
      <c r="T36" s="4"/>
      <c r="U36" s="46">
        <f>IF(U$10="",0,IF(U$1=MAX($1:$1),$R28-SUM($T36:T36),IF(U$1=1,SUMIFS(28:28,$1:$1,"&gt;="&amp;1,$1:$1,"&lt;="&amp;INT(-$N36/30))+(-$N36/30-INT(-$N36/30))*SUMIFS(28:28,$1:$1,INT(-$N36/30)+1),0)+(-$N36/30-INT(-$N36/30))*SUMIFS(28:28,$1:$1,U$1+INT(-$N36/30)+1)+(INT(-$N36/30)+1--$N36/30)*SUMIFS(28:28,$1:$1,U$1+INT(-$N36/30))))</f>
        <v>0</v>
      </c>
      <c r="V36" s="46">
        <f>IF(V$10="",0,IF(V$1=MAX($1:$1),$R28-SUM($T36:U36),IF(V$1=1,SUMIFS(28:28,$1:$1,"&gt;="&amp;1,$1:$1,"&lt;="&amp;INT(-$N36/30))+(-$N36/30-INT(-$N36/30))*SUMIFS(28:28,$1:$1,INT(-$N36/30)+1),0)+(-$N36/30-INT(-$N36/30))*SUMIFS(28:28,$1:$1,V$1+INT(-$N36/30)+1)+(INT(-$N36/30)+1--$N36/30)*SUMIFS(28:28,$1:$1,V$1+INT(-$N36/30))))</f>
        <v>0</v>
      </c>
      <c r="W36" s="46">
        <f>IF(W$10="",0,IF(W$1=MAX($1:$1),$R28-SUM($T36:V36),IF(W$1=1,SUMIFS(28:28,$1:$1,"&gt;="&amp;1,$1:$1,"&lt;="&amp;INT(-$N36/30))+(-$N36/30-INT(-$N36/30))*SUMIFS(28:28,$1:$1,INT(-$N36/30)+1),0)+(-$N36/30-INT(-$N36/30))*SUMIFS(28:28,$1:$1,W$1+INT(-$N36/30)+1)+(INT(-$N36/30)+1--$N36/30)*SUMIFS(28:28,$1:$1,W$1+INT(-$N36/30))))</f>
        <v>0</v>
      </c>
      <c r="X36" s="46">
        <f>IF(X$10="",0,IF(X$1=MAX($1:$1),$R28-SUM($T36:W36),IF(X$1=1,SUMIFS(28:28,$1:$1,"&gt;="&amp;1,$1:$1,"&lt;="&amp;INT(-$N36/30))+(-$N36/30-INT(-$N36/30))*SUMIFS(28:28,$1:$1,INT(-$N36/30)+1),0)+(-$N36/30-INT(-$N36/30))*SUMIFS(28:28,$1:$1,X$1+INT(-$N36/30)+1)+(INT(-$N36/30)+1--$N36/30)*SUMIFS(28:28,$1:$1,X$1+INT(-$N36/30))))</f>
        <v>0</v>
      </c>
      <c r="Y36" s="46">
        <f>IF(Y$10="",0,IF(Y$1=MAX($1:$1),$R28-SUM($T36:X36),IF(Y$1=1,SUMIFS(28:28,$1:$1,"&gt;="&amp;1,$1:$1,"&lt;="&amp;INT(-$N36/30))+(-$N36/30-INT(-$N36/30))*SUMIFS(28:28,$1:$1,INT(-$N36/30)+1),0)+(-$N36/30-INT(-$N36/30))*SUMIFS(28:28,$1:$1,Y$1+INT(-$N36/30)+1)+(INT(-$N36/30)+1--$N36/30)*SUMIFS(28:28,$1:$1,Y$1+INT(-$N36/30))))</f>
        <v>0</v>
      </c>
      <c r="Z36" s="46">
        <f>IF(Z$10="",0,IF(Z$1=MAX($1:$1),$R28-SUM($T36:Y36),IF(Z$1=1,SUMIFS(28:28,$1:$1,"&gt;="&amp;1,$1:$1,"&lt;="&amp;INT(-$N36/30))+(-$N36/30-INT(-$N36/30))*SUMIFS(28:28,$1:$1,INT(-$N36/30)+1),0)+(-$N36/30-INT(-$N36/30))*SUMIFS(28:28,$1:$1,Z$1+INT(-$N36/30)+1)+(INT(-$N36/30)+1--$N36/30)*SUMIFS(28:28,$1:$1,Z$1+INT(-$N36/30))))</f>
        <v>0</v>
      </c>
      <c r="AA36" s="46">
        <f>IF(AA$10="",0,IF(AA$1=MAX($1:$1),$R28-SUM($T36:Z36),IF(AA$1=1,SUMIFS(28:28,$1:$1,"&gt;="&amp;1,$1:$1,"&lt;="&amp;INT(-$N36/30))+(-$N36/30-INT(-$N36/30))*SUMIFS(28:28,$1:$1,INT(-$N36/30)+1),0)+(-$N36/30-INT(-$N36/30))*SUMIFS(28:28,$1:$1,AA$1+INT(-$N36/30)+1)+(INT(-$N36/30)+1--$N36/30)*SUMIFS(28:28,$1:$1,AA$1+INT(-$N36/30))))</f>
        <v>0</v>
      </c>
      <c r="AB36" s="46">
        <f>IF(AB$10="",0,IF(AB$1=MAX($1:$1),$R28-SUM($T36:AA36),IF(AB$1=1,SUMIFS(28:28,$1:$1,"&gt;="&amp;1,$1:$1,"&lt;="&amp;INT(-$N36/30))+(-$N36/30-INT(-$N36/30))*SUMIFS(28:28,$1:$1,INT(-$N36/30)+1),0)+(-$N36/30-INT(-$N36/30))*SUMIFS(28:28,$1:$1,AB$1+INT(-$N36/30)+1)+(INT(-$N36/30)+1--$N36/30)*SUMIFS(28:28,$1:$1,AB$1+INT(-$N36/30))))</f>
        <v>0</v>
      </c>
      <c r="AC36" s="46">
        <f>IF(AC$10="",0,IF(AC$1=MAX($1:$1),$R28-SUM($T36:AB36),IF(AC$1=1,SUMIFS(28:28,$1:$1,"&gt;="&amp;1,$1:$1,"&lt;="&amp;INT(-$N36/30))+(-$N36/30-INT(-$N36/30))*SUMIFS(28:28,$1:$1,INT(-$N36/30)+1),0)+(-$N36/30-INT(-$N36/30))*SUMIFS(28:28,$1:$1,AC$1+INT(-$N36/30)+1)+(INT(-$N36/30)+1--$N36/30)*SUMIFS(28:28,$1:$1,AC$1+INT(-$N36/30))))</f>
        <v>0</v>
      </c>
      <c r="AD36" s="46">
        <f>IF(AD$10="",0,IF(AD$1=MAX($1:$1),$R28-SUM($T36:AC36),IF(AD$1=1,SUMIFS(28:28,$1:$1,"&gt;="&amp;1,$1:$1,"&lt;="&amp;INT(-$N36/30))+(-$N36/30-INT(-$N36/30))*SUMIFS(28:28,$1:$1,INT(-$N36/30)+1),0)+(-$N36/30-INT(-$N36/30))*SUMIFS(28:28,$1:$1,AD$1+INT(-$N36/30)+1)+(INT(-$N36/30)+1--$N36/30)*SUMIFS(28:28,$1:$1,AD$1+INT(-$N36/30))))</f>
        <v>0</v>
      </c>
      <c r="AE36" s="46">
        <f>IF(AE$10="",0,IF(AE$1=MAX($1:$1),$R28-SUM($T36:AD36),IF(AE$1=1,SUMIFS(28:28,$1:$1,"&gt;="&amp;1,$1:$1,"&lt;="&amp;INT(-$N36/30))+(-$N36/30-INT(-$N36/30))*SUMIFS(28:28,$1:$1,INT(-$N36/30)+1),0)+(-$N36/30-INT(-$N36/30))*SUMIFS(28:28,$1:$1,AE$1+INT(-$N36/30)+1)+(INT(-$N36/30)+1--$N36/30)*SUMIFS(28:28,$1:$1,AE$1+INT(-$N36/30))))</f>
        <v>0</v>
      </c>
      <c r="AF36" s="46">
        <f>IF(AF$10="",0,IF(AF$1=MAX($1:$1),$R28-SUM($T36:AE36),IF(AF$1=1,SUMIFS(28:28,$1:$1,"&gt;="&amp;1,$1:$1,"&lt;="&amp;INT(-$N36/30))+(-$N36/30-INT(-$N36/30))*SUMIFS(28:28,$1:$1,INT(-$N36/30)+1),0)+(-$N36/30-INT(-$N36/30))*SUMIFS(28:28,$1:$1,AF$1+INT(-$N36/30)+1)+(INT(-$N36/30)+1--$N36/30)*SUMIFS(28:28,$1:$1,AF$1+INT(-$N36/30))))</f>
        <v>0</v>
      </c>
      <c r="AG36" s="46">
        <f>IF(AG$10="",0,IF(AG$1=MAX($1:$1),$R28-SUM($T36:AF36),IF(AG$1=1,SUMIFS(28:28,$1:$1,"&gt;="&amp;1,$1:$1,"&lt;="&amp;INT(-$N36/30))+(-$N36/30-INT(-$N36/30))*SUMIFS(28:28,$1:$1,INT(-$N36/30)+1),0)+(-$N36/30-INT(-$N36/30))*SUMIFS(28:28,$1:$1,AG$1+INT(-$N36/30)+1)+(INT(-$N36/30)+1--$N36/30)*SUMIFS(28:28,$1:$1,AG$1+INT(-$N36/30))))</f>
        <v>0</v>
      </c>
      <c r="AH36" s="46">
        <f>IF(AH$10="",0,IF(AH$1=MAX($1:$1),$R28-SUM($T36:AG36),IF(AH$1=1,SUMIFS(28:28,$1:$1,"&gt;="&amp;1,$1:$1,"&lt;="&amp;INT(-$N36/30))+(-$N36/30-INT(-$N36/30))*SUMIFS(28:28,$1:$1,INT(-$N36/30)+1),0)+(-$N36/30-INT(-$N36/30))*SUMIFS(28:28,$1:$1,AH$1+INT(-$N36/30)+1)+(INT(-$N36/30)+1--$N36/30)*SUMIFS(28:28,$1:$1,AH$1+INT(-$N36/30))))</f>
        <v>0</v>
      </c>
      <c r="AI36" s="46">
        <f>IF(AI$10="",0,IF(AI$1=MAX($1:$1),$R28-SUM($T36:AH36),IF(AI$1=1,SUMIFS(28:28,$1:$1,"&gt;="&amp;1,$1:$1,"&lt;="&amp;INT(-$N36/30))+(-$N36/30-INT(-$N36/30))*SUMIFS(28:28,$1:$1,INT(-$N36/30)+1),0)+(-$N36/30-INT(-$N36/30))*SUMIFS(28:28,$1:$1,AI$1+INT(-$N36/30)+1)+(INT(-$N36/30)+1--$N36/30)*SUMIFS(28:28,$1:$1,AI$1+INT(-$N36/30))))</f>
        <v>0</v>
      </c>
      <c r="AJ36" s="46">
        <f>IF(AJ$10="",0,IF(AJ$1=MAX($1:$1),$R28-SUM($T36:AI36),IF(AJ$1=1,SUMIFS(28:28,$1:$1,"&gt;="&amp;1,$1:$1,"&lt;="&amp;INT(-$N36/30))+(-$N36/30-INT(-$N36/30))*SUMIFS(28:28,$1:$1,INT(-$N36/30)+1),0)+(-$N36/30-INT(-$N36/30))*SUMIFS(28:28,$1:$1,AJ$1+INT(-$N36/30)+1)+(INT(-$N36/30)+1--$N36/30)*SUMIFS(28:28,$1:$1,AJ$1+INT(-$N36/30))))</f>
        <v>0</v>
      </c>
      <c r="AK36" s="46">
        <f>IF(AK$10="",0,IF(AK$1=MAX($1:$1),$R28-SUM($T36:AJ36),IF(AK$1=1,SUMIFS(28:28,$1:$1,"&gt;="&amp;1,$1:$1,"&lt;="&amp;INT(-$N36/30))+(-$N36/30-INT(-$N36/30))*SUMIFS(28:28,$1:$1,INT(-$N36/30)+1),0)+(-$N36/30-INT(-$N36/30))*SUMIFS(28:28,$1:$1,AK$1+INT(-$N36/30)+1)+(INT(-$N36/30)+1--$N36/30)*SUMIFS(28:28,$1:$1,AK$1+INT(-$N36/30))))</f>
        <v>0</v>
      </c>
      <c r="AL36" s="46">
        <f>IF(AL$10="",0,IF(AL$1=MAX($1:$1),$R28-SUM($T36:AK36),IF(AL$1=1,SUMIFS(28:28,$1:$1,"&gt;="&amp;1,$1:$1,"&lt;="&amp;INT(-$N36/30))+(-$N36/30-INT(-$N36/30))*SUMIFS(28:28,$1:$1,INT(-$N36/30)+1),0)+(-$N36/30-INT(-$N36/30))*SUMIFS(28:28,$1:$1,AL$1+INT(-$N36/30)+1)+(INT(-$N36/30)+1--$N36/30)*SUMIFS(28:28,$1:$1,AL$1+INT(-$N36/30))))</f>
        <v>0</v>
      </c>
      <c r="AM36" s="46">
        <f>IF(AM$10="",0,IF(AM$1=MAX($1:$1),$R28-SUM($T36:AL36),IF(AM$1=1,SUMIFS(28:28,$1:$1,"&gt;="&amp;1,$1:$1,"&lt;="&amp;INT(-$N36/30))+(-$N36/30-INT(-$N36/30))*SUMIFS(28:28,$1:$1,INT(-$N36/30)+1),0)+(-$N36/30-INT(-$N36/30))*SUMIFS(28:28,$1:$1,AM$1+INT(-$N36/30)+1)+(INT(-$N36/30)+1--$N36/30)*SUMIFS(28:28,$1:$1,AM$1+INT(-$N36/30))))</f>
        <v>0</v>
      </c>
      <c r="AN36" s="46">
        <f>IF(AN$10="",0,IF(AN$1=MAX($1:$1),$R28-SUM($T36:AM36),IF(AN$1=1,SUMIFS(28:28,$1:$1,"&gt;="&amp;1,$1:$1,"&lt;="&amp;INT(-$N36/30))+(-$N36/30-INT(-$N36/30))*SUMIFS(28:28,$1:$1,INT(-$N36/30)+1),0)+(-$N36/30-INT(-$N36/30))*SUMIFS(28:28,$1:$1,AN$1+INT(-$N36/30)+1)+(INT(-$N36/30)+1--$N36/30)*SUMIFS(28:28,$1:$1,AN$1+INT(-$N36/30))))</f>
        <v>0</v>
      </c>
      <c r="AO36" s="46">
        <f>IF(AO$10="",0,IF(AO$1=MAX($1:$1),$R28-SUM($T36:AN36),IF(AO$1=1,SUMIFS(28:28,$1:$1,"&gt;="&amp;1,$1:$1,"&lt;="&amp;INT(-$N36/30))+(-$N36/30-INT(-$N36/30))*SUMIFS(28:28,$1:$1,INT(-$N36/30)+1),0)+(-$N36/30-INT(-$N36/30))*SUMIFS(28:28,$1:$1,AO$1+INT(-$N36/30)+1)+(INT(-$N36/30)+1--$N36/30)*SUMIFS(28:28,$1:$1,AO$1+INT(-$N36/30))))</f>
        <v>0</v>
      </c>
      <c r="AP36" s="46">
        <f>IF(AP$10="",0,IF(AP$1=MAX($1:$1),$R28-SUM($T36:AO36),IF(AP$1=1,SUMIFS(28:28,$1:$1,"&gt;="&amp;1,$1:$1,"&lt;="&amp;INT(-$N36/30))+(-$N36/30-INT(-$N36/30))*SUMIFS(28:28,$1:$1,INT(-$N36/30)+1),0)+(-$N36/30-INT(-$N36/30))*SUMIFS(28:28,$1:$1,AP$1+INT(-$N36/30)+1)+(INT(-$N36/30)+1--$N36/30)*SUMIFS(28:28,$1:$1,AP$1+INT(-$N36/30))))</f>
        <v>0</v>
      </c>
      <c r="AQ36" s="46">
        <f>IF(AQ$10="",0,IF(AQ$1=MAX($1:$1),$R28-SUM($T36:AP36),IF(AQ$1=1,SUMIFS(28:28,$1:$1,"&gt;="&amp;1,$1:$1,"&lt;="&amp;INT(-$N36/30))+(-$N36/30-INT(-$N36/30))*SUMIFS(28:28,$1:$1,INT(-$N36/30)+1),0)+(-$N36/30-INT(-$N36/30))*SUMIFS(28:28,$1:$1,AQ$1+INT(-$N36/30)+1)+(INT(-$N36/30)+1--$N36/30)*SUMIFS(28:28,$1:$1,AQ$1+INT(-$N36/30))))</f>
        <v>0</v>
      </c>
      <c r="AR36" s="46">
        <f>IF(AR$10="",0,IF(AR$1=MAX($1:$1),$R28-SUM($T36:AQ36),IF(AR$1=1,SUMIFS(28:28,$1:$1,"&gt;="&amp;1,$1:$1,"&lt;="&amp;INT(-$N36/30))+(-$N36/30-INT(-$N36/30))*SUMIFS(28:28,$1:$1,INT(-$N36/30)+1),0)+(-$N36/30-INT(-$N36/30))*SUMIFS(28:28,$1:$1,AR$1+INT(-$N36/30)+1)+(INT(-$N36/30)+1--$N36/30)*SUMIFS(28:28,$1:$1,AR$1+INT(-$N36/30))))</f>
        <v>0</v>
      </c>
      <c r="AS36" s="46">
        <f>IF(AS$10="",0,IF(AS$1=MAX($1:$1),$R28-SUM($T36:AR36),IF(AS$1=1,SUMIFS(28:28,$1:$1,"&gt;="&amp;1,$1:$1,"&lt;="&amp;INT(-$N36/30))+(-$N36/30-INT(-$N36/30))*SUMIFS(28:28,$1:$1,INT(-$N36/30)+1),0)+(-$N36/30-INT(-$N36/30))*SUMIFS(28:28,$1:$1,AS$1+INT(-$N36/30)+1)+(INT(-$N36/30)+1--$N36/30)*SUMIFS(28:28,$1:$1,AS$1+INT(-$N36/30))))</f>
        <v>0</v>
      </c>
      <c r="AT36" s="46">
        <f>IF(AT$10="",0,IF(AT$1=MAX($1:$1),$R28-SUM($T36:AS36),IF(AT$1=1,SUMIFS(28:28,$1:$1,"&gt;="&amp;1,$1:$1,"&lt;="&amp;INT(-$N36/30))+(-$N36/30-INT(-$N36/30))*SUMIFS(28:28,$1:$1,INT(-$N36/30)+1),0)+(-$N36/30-INT(-$N36/30))*SUMIFS(28:28,$1:$1,AT$1+INT(-$N36/30)+1)+(INT(-$N36/30)+1--$N36/30)*SUMIFS(28:28,$1:$1,AT$1+INT(-$N36/30))))</f>
        <v>0</v>
      </c>
      <c r="AU36" s="46">
        <f>IF(AU$10="",0,IF(AU$1=MAX($1:$1),$R28-SUM($T36:AT36),IF(AU$1=1,SUMIFS(28:28,$1:$1,"&gt;="&amp;1,$1:$1,"&lt;="&amp;INT(-$N36/30))+(-$N36/30-INT(-$N36/30))*SUMIFS(28:28,$1:$1,INT(-$N36/30)+1),0)+(-$N36/30-INT(-$N36/30))*SUMIFS(28:28,$1:$1,AU$1+INT(-$N36/30)+1)+(INT(-$N36/30)+1--$N36/30)*SUMIFS(28:28,$1:$1,AU$1+INT(-$N36/30))))</f>
        <v>0</v>
      </c>
      <c r="AV36" s="46">
        <f>IF(AV$10="",0,IF(AV$1=MAX($1:$1),$R28-SUM($T36:AU36),IF(AV$1=1,SUMIFS(28:28,$1:$1,"&gt;="&amp;1,$1:$1,"&lt;="&amp;INT(-$N36/30))+(-$N36/30-INT(-$N36/30))*SUMIFS(28:28,$1:$1,INT(-$N36/30)+1),0)+(-$N36/30-INT(-$N36/30))*SUMIFS(28:28,$1:$1,AV$1+INT(-$N36/30)+1)+(INT(-$N36/30)+1--$N36/30)*SUMIFS(28:28,$1:$1,AV$1+INT(-$N36/30))))</f>
        <v>0</v>
      </c>
      <c r="AW36" s="46">
        <f>IF(AW$10="",0,IF(AW$1=MAX($1:$1),$R28-SUM($T36:AV36),IF(AW$1=1,SUMIFS(28:28,$1:$1,"&gt;="&amp;1,$1:$1,"&lt;="&amp;INT(-$N36/30))+(-$N36/30-INT(-$N36/30))*SUMIFS(28:28,$1:$1,INT(-$N36/30)+1),0)+(-$N36/30-INT(-$N36/30))*SUMIFS(28:28,$1:$1,AW$1+INT(-$N36/30)+1)+(INT(-$N36/30)+1--$N36/30)*SUMIFS(28:28,$1:$1,AW$1+INT(-$N36/30))))</f>
        <v>0</v>
      </c>
      <c r="AX36" s="46">
        <f>IF(AX$10="",0,IF(AX$1=MAX($1:$1),$R28-SUM($T36:AW36),IF(AX$1=1,SUMIFS(28:28,$1:$1,"&gt;="&amp;1,$1:$1,"&lt;="&amp;INT(-$N36/30))+(-$N36/30-INT(-$N36/30))*SUMIFS(28:28,$1:$1,INT(-$N36/30)+1),0)+(-$N36/30-INT(-$N36/30))*SUMIFS(28:28,$1:$1,AX$1+INT(-$N36/30)+1)+(INT(-$N36/30)+1--$N36/30)*SUMIFS(28:28,$1:$1,AX$1+INT(-$N36/30))))</f>
        <v>0</v>
      </c>
      <c r="AY36" s="46">
        <f>IF(AY$10="",0,IF(AY$1=MAX($1:$1),$R28-SUM($T36:AX36),IF(AY$1=1,SUMIFS(28:28,$1:$1,"&gt;="&amp;1,$1:$1,"&lt;="&amp;INT(-$N36/30))+(-$N36/30-INT(-$N36/30))*SUMIFS(28:28,$1:$1,INT(-$N36/30)+1),0)+(-$N36/30-INT(-$N36/30))*SUMIFS(28:28,$1:$1,AY$1+INT(-$N36/30)+1)+(INT(-$N36/30)+1--$N36/30)*SUMIFS(28:28,$1:$1,AY$1+INT(-$N36/30))))</f>
        <v>0</v>
      </c>
      <c r="AZ36" s="46">
        <f>IF(AZ$10="",0,IF(AZ$1=MAX($1:$1),$R28-SUM($T36:AY36),IF(AZ$1=1,SUMIFS(28:28,$1:$1,"&gt;="&amp;1,$1:$1,"&lt;="&amp;INT(-$N36/30))+(-$N36/30-INT(-$N36/30))*SUMIFS(28:28,$1:$1,INT(-$N36/30)+1),0)+(-$N36/30-INT(-$N36/30))*SUMIFS(28:28,$1:$1,AZ$1+INT(-$N36/30)+1)+(INT(-$N36/30)+1--$N36/30)*SUMIFS(28:28,$1:$1,AZ$1+INT(-$N36/30))))</f>
        <v>0</v>
      </c>
      <c r="BA36" s="46">
        <f>IF(BA$10="",0,IF(BA$1=MAX($1:$1),$R28-SUM($T36:AZ36),IF(BA$1=1,SUMIFS(28:28,$1:$1,"&gt;="&amp;1,$1:$1,"&lt;="&amp;INT(-$N36/30))+(-$N36/30-INT(-$N36/30))*SUMIFS(28:28,$1:$1,INT(-$N36/30)+1),0)+(-$N36/30-INT(-$N36/30))*SUMIFS(28:28,$1:$1,BA$1+INT(-$N36/30)+1)+(INT(-$N36/30)+1--$N36/30)*SUMIFS(28:28,$1:$1,BA$1+INT(-$N36/30))))</f>
        <v>0</v>
      </c>
      <c r="BB36" s="46">
        <f>IF(BB$10="",0,IF(BB$1=MAX($1:$1),$R28-SUM($T36:BA36),IF(BB$1=1,SUMIFS(28:28,$1:$1,"&gt;="&amp;1,$1:$1,"&lt;="&amp;INT(-$N36/30))+(-$N36/30-INT(-$N36/30))*SUMIFS(28:28,$1:$1,INT(-$N36/30)+1),0)+(-$N36/30-INT(-$N36/30))*SUMIFS(28:28,$1:$1,BB$1+INT(-$N36/30)+1)+(INT(-$N36/30)+1--$N36/30)*SUMIFS(28:28,$1:$1,BB$1+INT(-$N36/30))))</f>
        <v>0</v>
      </c>
      <c r="BC36" s="46">
        <f>IF(BC$10="",0,IF(BC$1=MAX($1:$1),$R28-SUM($T36:BB36),IF(BC$1=1,SUMIFS(28:28,$1:$1,"&gt;="&amp;1,$1:$1,"&lt;="&amp;INT(-$N36/30))+(-$N36/30-INT(-$N36/30))*SUMIFS(28:28,$1:$1,INT(-$N36/30)+1),0)+(-$N36/30-INT(-$N36/30))*SUMIFS(28:28,$1:$1,BC$1+INT(-$N36/30)+1)+(INT(-$N36/30)+1--$N36/30)*SUMIFS(28:28,$1:$1,BC$1+INT(-$N36/30))))</f>
        <v>0</v>
      </c>
      <c r="BD36" s="46">
        <f>IF(BD$10="",0,IF(BD$1=MAX($1:$1),$R28-SUM($T36:BC36),IF(BD$1=1,SUMIFS(28:28,$1:$1,"&gt;="&amp;1,$1:$1,"&lt;="&amp;INT(-$N36/30))+(-$N36/30-INT(-$N36/30))*SUMIFS(28:28,$1:$1,INT(-$N36/30)+1),0)+(-$N36/30-INT(-$N36/30))*SUMIFS(28:28,$1:$1,BD$1+INT(-$N36/30)+1)+(INT(-$N36/30)+1--$N36/30)*SUMIFS(28:28,$1:$1,BD$1+INT(-$N36/30))))</f>
        <v>0</v>
      </c>
      <c r="BE36" s="46">
        <f>IF(BE$10="",0,IF(BE$1=MAX($1:$1),$R28-SUM($T36:BD36),IF(BE$1=1,SUMIFS(28:28,$1:$1,"&gt;="&amp;1,$1:$1,"&lt;="&amp;INT(-$N36/30))+(-$N36/30-INT(-$N36/30))*SUMIFS(28:28,$1:$1,INT(-$N36/30)+1),0)+(-$N36/30-INT(-$N36/30))*SUMIFS(28:28,$1:$1,BE$1+INT(-$N36/30)+1)+(INT(-$N36/30)+1--$N36/30)*SUMIFS(28:28,$1:$1,BE$1+INT(-$N36/30))))</f>
        <v>0</v>
      </c>
      <c r="BF36" s="46">
        <f>IF(BF$10="",0,IF(BF$1=MAX($1:$1),$R28-SUM($T36:BE36),IF(BF$1=1,SUMIFS(28:28,$1:$1,"&gt;="&amp;1,$1:$1,"&lt;="&amp;INT(-$N36/30))+(-$N36/30-INT(-$N36/30))*SUMIFS(28:28,$1:$1,INT(-$N36/30)+1),0)+(-$N36/30-INT(-$N36/30))*SUMIFS(28:28,$1:$1,BF$1+INT(-$N36/30)+1)+(INT(-$N36/30)+1--$N36/30)*SUMIFS(28:28,$1:$1,BF$1+INT(-$N36/30))))</f>
        <v>0</v>
      </c>
      <c r="BG36" s="46">
        <f>IF(BG$10="",0,IF(BG$1=MAX($1:$1),$R28-SUM($T36:BF36),IF(BG$1=1,SUMIFS(28:28,$1:$1,"&gt;="&amp;1,$1:$1,"&lt;="&amp;INT(-$N36/30))+(-$N36/30-INT(-$N36/30))*SUMIFS(28:28,$1:$1,INT(-$N36/30)+1),0)+(-$N36/30-INT(-$N36/30))*SUMIFS(28:28,$1:$1,BG$1+INT(-$N36/30)+1)+(INT(-$N36/30)+1--$N36/30)*SUMIFS(28:28,$1:$1,BG$1+INT(-$N36/30))))</f>
        <v>0</v>
      </c>
      <c r="BH36" s="46">
        <f>IF(BH$10="",0,IF(BH$1=MAX($1:$1),$R28-SUM($T36:BG36),IF(BH$1=1,SUMIFS(28:28,$1:$1,"&gt;="&amp;1,$1:$1,"&lt;="&amp;INT(-$N36/30))+(-$N36/30-INT(-$N36/30))*SUMIFS(28:28,$1:$1,INT(-$N36/30)+1),0)+(-$N36/30-INT(-$N36/30))*SUMIFS(28:28,$1:$1,BH$1+INT(-$N36/30)+1)+(INT(-$N36/30)+1--$N36/30)*SUMIFS(28:28,$1:$1,BH$1+INT(-$N36/30))))</f>
        <v>0</v>
      </c>
      <c r="BI36" s="46">
        <f>IF(BI$10="",0,IF(BI$1=MAX($1:$1),$R28-SUM($T36:BH36),IF(BI$1=1,SUMIFS(28:28,$1:$1,"&gt;="&amp;1,$1:$1,"&lt;="&amp;INT(-$N36/30))+(-$N36/30-INT(-$N36/30))*SUMIFS(28:28,$1:$1,INT(-$N36/30)+1),0)+(-$N36/30-INT(-$N36/30))*SUMIFS(28:28,$1:$1,BI$1+INT(-$N36/30)+1)+(INT(-$N36/30)+1--$N36/30)*SUMIFS(28:28,$1:$1,BI$1+INT(-$N36/30))))</f>
        <v>0</v>
      </c>
      <c r="BJ36" s="46">
        <f>IF(BJ$10="",0,IF(BJ$1=MAX($1:$1),$R28-SUM($T36:BI36),IF(BJ$1=1,SUMIFS(28:28,$1:$1,"&gt;="&amp;1,$1:$1,"&lt;="&amp;INT(-$N36/30))+(-$N36/30-INT(-$N36/30))*SUMIFS(28:28,$1:$1,INT(-$N36/30)+1),0)+(-$N36/30-INT(-$N36/30))*SUMIFS(28:28,$1:$1,BJ$1+INT(-$N36/30)+1)+(INT(-$N36/30)+1--$N36/30)*SUMIFS(28:28,$1:$1,BJ$1+INT(-$N36/30))))</f>
        <v>0</v>
      </c>
      <c r="BK36" s="46">
        <f>IF(BK$10="",0,IF(BK$1=MAX($1:$1),$R28-SUM($T36:BJ36),IF(BK$1=1,SUMIFS(28:28,$1:$1,"&gt;="&amp;1,$1:$1,"&lt;="&amp;INT(-$N36/30))+(-$N36/30-INT(-$N36/30))*SUMIFS(28:28,$1:$1,INT(-$N36/30)+1),0)+(-$N36/30-INT(-$N36/30))*SUMIFS(28:28,$1:$1,BK$1+INT(-$N36/30)+1)+(INT(-$N36/30)+1--$N36/30)*SUMIFS(28:28,$1:$1,BK$1+INT(-$N36/30))))</f>
        <v>0</v>
      </c>
      <c r="BL36" s="46">
        <f>IF(BL$10="",0,IF(BL$1=MAX($1:$1),$R28-SUM($T36:BK36),IF(BL$1=1,SUMIFS(28:28,$1:$1,"&gt;="&amp;1,$1:$1,"&lt;="&amp;INT(-$N36/30))+(-$N36/30-INT(-$N36/30))*SUMIFS(28:28,$1:$1,INT(-$N36/30)+1),0)+(-$N36/30-INT(-$N36/30))*SUMIFS(28:28,$1:$1,BL$1+INT(-$N36/30)+1)+(INT(-$N36/30)+1--$N36/30)*SUMIFS(28:28,$1:$1,BL$1+INT(-$N36/30))))</f>
        <v>0</v>
      </c>
      <c r="BM36" s="46">
        <f>IF(BM$10="",0,IF(BM$1=MAX($1:$1),$R28-SUM($T36:BL36),IF(BM$1=1,SUMIFS(28:28,$1:$1,"&gt;="&amp;1,$1:$1,"&lt;="&amp;INT(-$N36/30))+(-$N36/30-INT(-$N36/30))*SUMIFS(28:28,$1:$1,INT(-$N36/30)+1),0)+(-$N36/30-INT(-$N36/30))*SUMIFS(28:28,$1:$1,BM$1+INT(-$N36/30)+1)+(INT(-$N36/30)+1--$N36/30)*SUMIFS(28:28,$1:$1,BM$1+INT(-$N36/30))))</f>
        <v>0</v>
      </c>
      <c r="BN36" s="46">
        <f>IF(BN$10="",0,IF(BN$1=MAX($1:$1),$R28-SUM($T36:BM36),IF(BN$1=1,SUMIFS(28:28,$1:$1,"&gt;="&amp;1,$1:$1,"&lt;="&amp;INT(-$N36/30))+(-$N36/30-INT(-$N36/30))*SUMIFS(28:28,$1:$1,INT(-$N36/30)+1),0)+(-$N36/30-INT(-$N36/30))*SUMIFS(28:28,$1:$1,BN$1+INT(-$N36/30)+1)+(INT(-$N36/30)+1--$N36/30)*SUMIFS(28:28,$1:$1,BN$1+INT(-$N36/30))))</f>
        <v>0</v>
      </c>
      <c r="BO36" s="46">
        <f>IF(BO$10="",0,IF(BO$1=MAX($1:$1),$R28-SUM($T36:BN36),IF(BO$1=1,SUMIFS(28:28,$1:$1,"&gt;="&amp;1,$1:$1,"&lt;="&amp;INT(-$N36/30))+(-$N36/30-INT(-$N36/30))*SUMIFS(28:28,$1:$1,INT(-$N36/30)+1),0)+(-$N36/30-INT(-$N36/30))*SUMIFS(28:28,$1:$1,BO$1+INT(-$N36/30)+1)+(INT(-$N36/30)+1--$N36/30)*SUMIFS(28:28,$1:$1,BO$1+INT(-$N36/30))))</f>
        <v>0</v>
      </c>
      <c r="BP36" s="46">
        <f>IF(BP$10="",0,IF(BP$1=MAX($1:$1),$R28-SUM($T36:BO36),IF(BP$1=1,SUMIFS(28:28,$1:$1,"&gt;="&amp;1,$1:$1,"&lt;="&amp;INT(-$N36/30))+(-$N36/30-INT(-$N36/30))*SUMIFS(28:28,$1:$1,INT(-$N36/30)+1),0)+(-$N36/30-INT(-$N36/30))*SUMIFS(28:28,$1:$1,BP$1+INT(-$N36/30)+1)+(INT(-$N36/30)+1--$N36/30)*SUMIFS(28:28,$1:$1,BP$1+INT(-$N36/30))))</f>
        <v>0</v>
      </c>
      <c r="BQ36" s="46">
        <f>IF(BQ$10="",0,IF(BQ$1=MAX($1:$1),$R28-SUM($T36:BP36),IF(BQ$1=1,SUMIFS(28:28,$1:$1,"&gt;="&amp;1,$1:$1,"&lt;="&amp;INT(-$N36/30))+(-$N36/30-INT(-$N36/30))*SUMIFS(28:28,$1:$1,INT(-$N36/30)+1),0)+(-$N36/30-INT(-$N36/30))*SUMIFS(28:28,$1:$1,BQ$1+INT(-$N36/30)+1)+(INT(-$N36/30)+1--$N36/30)*SUMIFS(28:28,$1:$1,BQ$1+INT(-$N36/30))))</f>
        <v>0</v>
      </c>
      <c r="BR36" s="46">
        <f>IF(BR$10="",0,IF(BR$1=MAX($1:$1),$R28-SUM($T36:BQ36),IF(BR$1=1,SUMIFS(28:28,$1:$1,"&gt;="&amp;1,$1:$1,"&lt;="&amp;INT(-$N36/30))+(-$N36/30-INT(-$N36/30))*SUMIFS(28:28,$1:$1,INT(-$N36/30)+1),0)+(-$N36/30-INT(-$N36/30))*SUMIFS(28:28,$1:$1,BR$1+INT(-$N36/30)+1)+(INT(-$N36/30)+1--$N36/30)*SUMIFS(28:28,$1:$1,BR$1+INT(-$N36/30))))</f>
        <v>0</v>
      </c>
      <c r="BS36" s="46">
        <f>IF(BS$10="",0,IF(BS$1=MAX($1:$1),$R28-SUM($T36:BR36),IF(BS$1=1,SUMIFS(28:28,$1:$1,"&gt;="&amp;1,$1:$1,"&lt;="&amp;INT(-$N36/30))+(-$N36/30-INT(-$N36/30))*SUMIFS(28:28,$1:$1,INT(-$N36/30)+1),0)+(-$N36/30-INT(-$N36/30))*SUMIFS(28:28,$1:$1,BS$1+INT(-$N36/30)+1)+(INT(-$N36/30)+1--$N36/30)*SUMIFS(28:28,$1:$1,BS$1+INT(-$N36/30))))</f>
        <v>0</v>
      </c>
      <c r="BT36" s="46">
        <f>IF(BT$10="",0,IF(BT$1=MAX($1:$1),$R28-SUM($T36:BS36),IF(BT$1=1,SUMIFS(28:28,$1:$1,"&gt;="&amp;1,$1:$1,"&lt;="&amp;INT(-$N36/30))+(-$N36/30-INT(-$N36/30))*SUMIFS(28:28,$1:$1,INT(-$N36/30)+1),0)+(-$N36/30-INT(-$N36/30))*SUMIFS(28:28,$1:$1,BT$1+INT(-$N36/30)+1)+(INT(-$N36/30)+1--$N36/30)*SUMIFS(28:28,$1:$1,BT$1+INT(-$N36/30))))</f>
        <v>0</v>
      </c>
      <c r="BU36" s="46">
        <f>IF(BU$10="",0,IF(BU$1=MAX($1:$1),$R28-SUM($T36:BT36),IF(BU$1=1,SUMIFS(28:28,$1:$1,"&gt;="&amp;1,$1:$1,"&lt;="&amp;INT(-$N36/30))+(-$N36/30-INT(-$N36/30))*SUMIFS(28:28,$1:$1,INT(-$N36/30)+1),0)+(-$N36/30-INT(-$N36/30))*SUMIFS(28:28,$1:$1,BU$1+INT(-$N36/30)+1)+(INT(-$N36/30)+1--$N36/30)*SUMIFS(28:28,$1:$1,BU$1+INT(-$N36/30))))</f>
        <v>0</v>
      </c>
      <c r="BV36" s="46">
        <f>IF(BV$10="",0,IF(BV$1=MAX($1:$1),$R28-SUM($T36:BU36),IF(BV$1=1,SUMIFS(28:28,$1:$1,"&gt;="&amp;1,$1:$1,"&lt;="&amp;INT(-$N36/30))+(-$N36/30-INT(-$N36/30))*SUMIFS(28:28,$1:$1,INT(-$N36/30)+1),0)+(-$N36/30-INT(-$N36/30))*SUMIFS(28:28,$1:$1,BV$1+INT(-$N36/30)+1)+(INT(-$N36/30)+1--$N36/30)*SUMIFS(28:28,$1:$1,BV$1+INT(-$N36/30))))</f>
        <v>0</v>
      </c>
      <c r="BW36" s="46">
        <f>IF(BW$10="",0,IF(BW$1=MAX($1:$1),$R28-SUM($T36:BV36),IF(BW$1=1,SUMIFS(28:28,$1:$1,"&gt;="&amp;1,$1:$1,"&lt;="&amp;INT(-$N36/30))+(-$N36/30-INT(-$N36/30))*SUMIFS(28:28,$1:$1,INT(-$N36/30)+1),0)+(-$N36/30-INT(-$N36/30))*SUMIFS(28:28,$1:$1,BW$1+INT(-$N36/30)+1)+(INT(-$N36/30)+1--$N36/30)*SUMIFS(28:28,$1:$1,BW$1+INT(-$N36/30))))</f>
        <v>0</v>
      </c>
      <c r="BX36" s="46">
        <f>IF(BX$10="",0,IF(BX$1=MAX($1:$1),$R28-SUM($T36:BW36),IF(BX$1=1,SUMIFS(28:28,$1:$1,"&gt;="&amp;1,$1:$1,"&lt;="&amp;INT(-$N36/30))+(-$N36/30-INT(-$N36/30))*SUMIFS(28:28,$1:$1,INT(-$N36/30)+1),0)+(-$N36/30-INT(-$N36/30))*SUMIFS(28:28,$1:$1,BX$1+INT(-$N36/30)+1)+(INT(-$N36/30)+1--$N36/30)*SUMIFS(28:28,$1:$1,BX$1+INT(-$N36/30))))</f>
        <v>0</v>
      </c>
      <c r="BY36" s="46">
        <f>IF(BY$10="",0,IF(BY$1=MAX($1:$1),$R28-SUM($T36:BX36),IF(BY$1=1,SUMIFS(28:28,$1:$1,"&gt;="&amp;1,$1:$1,"&lt;="&amp;INT(-$N36/30))+(-$N36/30-INT(-$N36/30))*SUMIFS(28:28,$1:$1,INT(-$N36/30)+1),0)+(-$N36/30-INT(-$N36/30))*SUMIFS(28:28,$1:$1,BY$1+INT(-$N36/30)+1)+(INT(-$N36/30)+1--$N36/30)*SUMIFS(28:28,$1:$1,BY$1+INT(-$N36/30))))</f>
        <v>0</v>
      </c>
      <c r="BZ36" s="46">
        <f>IF(BZ$10="",0,IF(BZ$1=MAX($1:$1),$R28-SUM($T36:BY36),IF(BZ$1=1,SUMIFS(28:28,$1:$1,"&gt;="&amp;1,$1:$1,"&lt;="&amp;INT(-$N36/30))+(-$N36/30-INT(-$N36/30))*SUMIFS(28:28,$1:$1,INT(-$N36/30)+1),0)+(-$N36/30-INT(-$N36/30))*SUMIFS(28:28,$1:$1,BZ$1+INT(-$N36/30)+1)+(INT(-$N36/30)+1--$N36/30)*SUMIFS(28:28,$1:$1,BZ$1+INT(-$N36/30))))</f>
        <v>0</v>
      </c>
      <c r="CA36" s="46">
        <f>IF(CA$10="",0,IF(CA$1=MAX($1:$1),$R28-SUM($T36:BZ36),IF(CA$1=1,SUMIFS(28:28,$1:$1,"&gt;="&amp;1,$1:$1,"&lt;="&amp;INT(-$N36/30))+(-$N36/30-INT(-$N36/30))*SUMIFS(28:28,$1:$1,INT(-$N36/30)+1),0)+(-$N36/30-INT(-$N36/30))*SUMIFS(28:28,$1:$1,CA$1+INT(-$N36/30)+1)+(INT(-$N36/30)+1--$N36/30)*SUMIFS(28:28,$1:$1,CA$1+INT(-$N36/30))))</f>
        <v>0</v>
      </c>
      <c r="CB36" s="46">
        <f>IF(CB$10="",0,IF(CB$1=MAX($1:$1),$R28-SUM($T36:CA36),IF(CB$1=1,SUMIFS(28:28,$1:$1,"&gt;="&amp;1,$1:$1,"&lt;="&amp;INT(-$N36/30))+(-$N36/30-INT(-$N36/30))*SUMIFS(28:28,$1:$1,INT(-$N36/30)+1),0)+(-$N36/30-INT(-$N36/30))*SUMIFS(28:28,$1:$1,CB$1+INT(-$N36/30)+1)+(INT(-$N36/30)+1--$N36/30)*SUMIFS(28:28,$1:$1,CB$1+INT(-$N36/30))))</f>
        <v>0</v>
      </c>
      <c r="CC36" s="46">
        <f>IF(CC$10="",0,IF(CC$1=MAX($1:$1),$R28-SUM($T36:CB36),IF(CC$1=1,SUMIFS(28:28,$1:$1,"&gt;="&amp;1,$1:$1,"&lt;="&amp;INT(-$N36/30))+(-$N36/30-INT(-$N36/30))*SUMIFS(28:28,$1:$1,INT(-$N36/30)+1),0)+(-$N36/30-INT(-$N36/30))*SUMIFS(28:28,$1:$1,CC$1+INT(-$N36/30)+1)+(INT(-$N36/30)+1--$N36/30)*SUMIFS(28:28,$1:$1,CC$1+INT(-$N36/30))))</f>
        <v>0</v>
      </c>
      <c r="CD36" s="46">
        <f>IF(CD$10="",0,IF(CD$1=MAX($1:$1),$R28-SUM($T36:CC36),IF(CD$1=1,SUMIFS(28:28,$1:$1,"&gt;="&amp;1,$1:$1,"&lt;="&amp;INT(-$N36/30))+(-$N36/30-INT(-$N36/30))*SUMIFS(28:28,$1:$1,INT(-$N36/30)+1),0)+(-$N36/30-INT(-$N36/30))*SUMIFS(28:28,$1:$1,CD$1+INT(-$N36/30)+1)+(INT(-$N36/30)+1--$N36/30)*SUMIFS(28:28,$1:$1,CD$1+INT(-$N36/30))))</f>
        <v>0</v>
      </c>
      <c r="CE36" s="46">
        <f>IF(CE$10="",0,IF(CE$1=MAX($1:$1),$R28-SUM($T36:CD36),IF(CE$1=1,SUMIFS(28:28,$1:$1,"&gt;="&amp;1,$1:$1,"&lt;="&amp;INT(-$N36/30))+(-$N36/30-INT(-$N36/30))*SUMIFS(28:28,$1:$1,INT(-$N36/30)+1),0)+(-$N36/30-INT(-$N36/30))*SUMIFS(28:28,$1:$1,CE$1+INT(-$N36/30)+1)+(INT(-$N36/30)+1--$N36/30)*SUMIFS(28:28,$1:$1,CE$1+INT(-$N36/30))))</f>
        <v>0</v>
      </c>
      <c r="CF36" s="46">
        <f>IF(CF$10="",0,IF(CF$1=MAX($1:$1),$R28-SUM($T36:CE36),IF(CF$1=1,SUMIFS(28:28,$1:$1,"&gt;="&amp;1,$1:$1,"&lt;="&amp;INT(-$N36/30))+(-$N36/30-INT(-$N36/30))*SUMIFS(28:28,$1:$1,INT(-$N36/30)+1),0)+(-$N36/30-INT(-$N36/30))*SUMIFS(28:28,$1:$1,CF$1+INT(-$N36/30)+1)+(INT(-$N36/30)+1--$N36/30)*SUMIFS(28:28,$1:$1,CF$1+INT(-$N36/30))))</f>
        <v>0</v>
      </c>
      <c r="CG36" s="46">
        <f>IF(CG$10="",0,IF(CG$1=MAX($1:$1),$R28-SUM($T36:CF36),IF(CG$1=1,SUMIFS(28:28,$1:$1,"&gt;="&amp;1,$1:$1,"&lt;="&amp;INT(-$N36/30))+(-$N36/30-INT(-$N36/30))*SUMIFS(28:28,$1:$1,INT(-$N36/30)+1),0)+(-$N36/30-INT(-$N36/30))*SUMIFS(28:28,$1:$1,CG$1+INT(-$N36/30)+1)+(INT(-$N36/30)+1--$N36/30)*SUMIFS(28:28,$1:$1,CG$1+INT(-$N36/30))))</f>
        <v>0</v>
      </c>
      <c r="CH36" s="46">
        <f>IF(CH$10="",0,IF(CH$1=MAX($1:$1),$R28-SUM($T36:CG36),IF(CH$1=1,SUMIFS(28:28,$1:$1,"&gt;="&amp;1,$1:$1,"&lt;="&amp;INT(-$N36/30))+(-$N36/30-INT(-$N36/30))*SUMIFS(28:28,$1:$1,INT(-$N36/30)+1),0)+(-$N36/30-INT(-$N36/30))*SUMIFS(28:28,$1:$1,CH$1+INT(-$N36/30)+1)+(INT(-$N36/30)+1--$N36/30)*SUMIFS(28:28,$1:$1,CH$1+INT(-$N36/30))))</f>
        <v>0</v>
      </c>
      <c r="CI36" s="46">
        <f>IF(CI$10="",0,IF(CI$1=MAX($1:$1),$R28-SUM($T36:CH36),IF(CI$1=1,SUMIFS(28:28,$1:$1,"&gt;="&amp;1,$1:$1,"&lt;="&amp;INT(-$N36/30))+(-$N36/30-INT(-$N36/30))*SUMIFS(28:28,$1:$1,INT(-$N36/30)+1),0)+(-$N36/30-INT(-$N36/30))*SUMIFS(28:28,$1:$1,CI$1+INT(-$N36/30)+1)+(INT(-$N36/30)+1--$N36/30)*SUMIFS(28:28,$1:$1,CI$1+INT(-$N36/30))))</f>
        <v>0</v>
      </c>
      <c r="CJ36" s="46">
        <f>IF(CJ$10="",0,IF(CJ$1=MAX($1:$1),$R28-SUM($T36:CI36),IF(CJ$1=1,SUMIFS(28:28,$1:$1,"&gt;="&amp;1,$1:$1,"&lt;="&amp;INT(-$N36/30))+(-$N36/30-INT(-$N36/30))*SUMIFS(28:28,$1:$1,INT(-$N36/30)+1),0)+(-$N36/30-INT(-$N36/30))*SUMIFS(28:28,$1:$1,CJ$1+INT(-$N36/30)+1)+(INT(-$N36/30)+1--$N36/30)*SUMIFS(28:28,$1:$1,CJ$1+INT(-$N36/30))))</f>
        <v>0</v>
      </c>
      <c r="CK36" s="46">
        <f>IF(CK$10="",0,IF(CK$1=MAX($1:$1),$R28-SUM($T36:CJ36),IF(CK$1=1,SUMIFS(28:28,$1:$1,"&gt;="&amp;1,$1:$1,"&lt;="&amp;INT(-$N36/30))+(-$N36/30-INT(-$N36/30))*SUMIFS(28:28,$1:$1,INT(-$N36/30)+1),0)+(-$N36/30-INT(-$N36/30))*SUMIFS(28:28,$1:$1,CK$1+INT(-$N36/30)+1)+(INT(-$N36/30)+1--$N36/30)*SUMIFS(28:28,$1:$1,CK$1+INT(-$N36/30))))</f>
        <v>0</v>
      </c>
      <c r="CL36" s="46">
        <f>IF(CL$10="",0,IF(CL$1=MAX($1:$1),$R28-SUM($T36:CK36),IF(CL$1=1,SUMIFS(28:28,$1:$1,"&gt;="&amp;1,$1:$1,"&lt;="&amp;INT(-$N36/30))+(-$N36/30-INT(-$N36/30))*SUMIFS(28:28,$1:$1,INT(-$N36/30)+1),0)+(-$N36/30-INT(-$N36/30))*SUMIFS(28:28,$1:$1,CL$1+INT(-$N36/30)+1)+(INT(-$N36/30)+1--$N36/30)*SUMIFS(28:28,$1:$1,CL$1+INT(-$N36/30))))</f>
        <v>0</v>
      </c>
      <c r="CM36" s="46">
        <f>IF(CM$10="",0,IF(CM$1=MAX($1:$1),$R28-SUM($T36:CL36),IF(CM$1=1,SUMIFS(28:28,$1:$1,"&gt;="&amp;1,$1:$1,"&lt;="&amp;INT(-$N36/30))+(-$N36/30-INT(-$N36/30))*SUMIFS(28:28,$1:$1,INT(-$N36/30)+1),0)+(-$N36/30-INT(-$N36/30))*SUMIFS(28:28,$1:$1,CM$1+INT(-$N36/30)+1)+(INT(-$N36/30)+1--$N36/30)*SUMIFS(28:28,$1:$1,CM$1+INT(-$N36/30))))</f>
        <v>0</v>
      </c>
      <c r="CN36" s="46">
        <f>IF(CN$10="",0,IF(CN$1=MAX($1:$1),$R28-SUM($T36:CM36),IF(CN$1=1,SUMIFS(28:28,$1:$1,"&gt;="&amp;1,$1:$1,"&lt;="&amp;INT(-$N36/30))+(-$N36/30-INT(-$N36/30))*SUMIFS(28:28,$1:$1,INT(-$N36/30)+1),0)+(-$N36/30-INT(-$N36/30))*SUMIFS(28:28,$1:$1,CN$1+INT(-$N36/30)+1)+(INT(-$N36/30)+1--$N36/30)*SUMIFS(28:28,$1:$1,CN$1+INT(-$N36/30))))</f>
        <v>0</v>
      </c>
      <c r="CO36" s="46">
        <f>IF(CO$10="",0,IF(CO$1=MAX($1:$1),$R28-SUM($T36:CN36),IF(CO$1=1,SUMIFS(28:28,$1:$1,"&gt;="&amp;1,$1:$1,"&lt;="&amp;INT(-$N36/30))+(-$N36/30-INT(-$N36/30))*SUMIFS(28:28,$1:$1,INT(-$N36/30)+1),0)+(-$N36/30-INT(-$N36/30))*SUMIFS(28:28,$1:$1,CO$1+INT(-$N36/30)+1)+(INT(-$N36/30)+1--$N36/30)*SUMIFS(28:28,$1:$1,CO$1+INT(-$N36/30))))</f>
        <v>0</v>
      </c>
      <c r="CP36" s="46">
        <f>IF(CP$10="",0,IF(CP$1=MAX($1:$1),$R28-SUM($T36:CO36),IF(CP$1=1,SUMIFS(28:28,$1:$1,"&gt;="&amp;1,$1:$1,"&lt;="&amp;INT(-$N36/30))+(-$N36/30-INT(-$N36/30))*SUMIFS(28:28,$1:$1,INT(-$N36/30)+1),0)+(-$N36/30-INT(-$N36/30))*SUMIFS(28:28,$1:$1,CP$1+INT(-$N36/30)+1)+(INT(-$N36/30)+1--$N36/30)*SUMIFS(28:28,$1:$1,CP$1+INT(-$N36/30))))</f>
        <v>0</v>
      </c>
      <c r="CQ36" s="46">
        <f>IF(CQ$10="",0,IF(CQ$1=MAX($1:$1),$R28-SUM($T36:CP36),IF(CQ$1=1,SUMIFS(28:28,$1:$1,"&gt;="&amp;1,$1:$1,"&lt;="&amp;INT(-$N36/30))+(-$N36/30-INT(-$N36/30))*SUMIFS(28:28,$1:$1,INT(-$N36/30)+1),0)+(-$N36/30-INT(-$N36/30))*SUMIFS(28:28,$1:$1,CQ$1+INT(-$N36/30)+1)+(INT(-$N36/30)+1--$N36/30)*SUMIFS(28:28,$1:$1,CQ$1+INT(-$N36/30))))</f>
        <v>0</v>
      </c>
      <c r="CR36" s="46">
        <f>IF(CR$10="",0,IF(CR$1=MAX($1:$1),$R28-SUM($T36:CQ36),IF(CR$1=1,SUMIFS(28:28,$1:$1,"&gt;="&amp;1,$1:$1,"&lt;="&amp;INT(-$N36/30))+(-$N36/30-INT(-$N36/30))*SUMIFS(28:28,$1:$1,INT(-$N36/30)+1),0)+(-$N36/30-INT(-$N36/30))*SUMIFS(28:28,$1:$1,CR$1+INT(-$N36/30)+1)+(INT(-$N36/30)+1--$N36/30)*SUMIFS(28:28,$1:$1,CR$1+INT(-$N36/30))))</f>
        <v>0</v>
      </c>
      <c r="CS36" s="46">
        <f>IF(CS$10="",0,IF(CS$1=MAX($1:$1),$R28-SUM($T36:CR36),IF(CS$1=1,SUMIFS(28:28,$1:$1,"&gt;="&amp;1,$1:$1,"&lt;="&amp;INT(-$N36/30))+(-$N36/30-INT(-$N36/30))*SUMIFS(28:28,$1:$1,INT(-$N36/30)+1),0)+(-$N36/30-INT(-$N36/30))*SUMIFS(28:28,$1:$1,CS$1+INT(-$N36/30)+1)+(INT(-$N36/30)+1--$N36/30)*SUMIFS(28:28,$1:$1,CS$1+INT(-$N36/30))))</f>
        <v>0</v>
      </c>
      <c r="CT36" s="46">
        <f>IF(CT$10="",0,IF(CT$1=MAX($1:$1),$R28-SUM($T36:CS36),IF(CT$1=1,SUMIFS(28:28,$1:$1,"&gt;="&amp;1,$1:$1,"&lt;="&amp;INT(-$N36/30))+(-$N36/30-INT(-$N36/30))*SUMIFS(28:28,$1:$1,INT(-$N36/30)+1),0)+(-$N36/30-INT(-$N36/30))*SUMIFS(28:28,$1:$1,CT$1+INT(-$N36/30)+1)+(INT(-$N36/30)+1--$N36/30)*SUMIFS(28:28,$1:$1,CT$1+INT(-$N36/30))))</f>
        <v>0</v>
      </c>
      <c r="CU36" s="46">
        <f>IF(CU$10="",0,IF(CU$1=MAX($1:$1),$R28-SUM($T36:CT36),IF(CU$1=1,SUMIFS(28:28,$1:$1,"&gt;="&amp;1,$1:$1,"&lt;="&amp;INT(-$N36/30))+(-$N36/30-INT(-$N36/30))*SUMIFS(28:28,$1:$1,INT(-$N36/30)+1),0)+(-$N36/30-INT(-$N36/30))*SUMIFS(28:28,$1:$1,CU$1+INT(-$N36/30)+1)+(INT(-$N36/30)+1--$N36/30)*SUMIFS(28:28,$1:$1,CU$1+INT(-$N36/30))))</f>
        <v>0</v>
      </c>
      <c r="CV36" s="46">
        <f>IF(CV$10="",0,IF(CV$1=MAX($1:$1),$R28-SUM($T36:CU36),IF(CV$1=1,SUMIFS(28:28,$1:$1,"&gt;="&amp;1,$1:$1,"&lt;="&amp;INT(-$N36/30))+(-$N36/30-INT(-$N36/30))*SUMIFS(28:28,$1:$1,INT(-$N36/30)+1),0)+(-$N36/30-INT(-$N36/30))*SUMIFS(28:28,$1:$1,CV$1+INT(-$N36/30)+1)+(INT(-$N36/30)+1--$N36/30)*SUMIFS(28:28,$1:$1,CV$1+INT(-$N36/30))))</f>
        <v>0</v>
      </c>
      <c r="CW36" s="46">
        <f>IF(CW$10="",0,IF(CW$1=MAX($1:$1),$R28-SUM($T36:CV36),IF(CW$1=1,SUMIFS(28:28,$1:$1,"&gt;="&amp;1,$1:$1,"&lt;="&amp;INT(-$N36/30))+(-$N36/30-INT(-$N36/30))*SUMIFS(28:28,$1:$1,INT(-$N36/30)+1),0)+(-$N36/30-INT(-$N36/30))*SUMIFS(28:28,$1:$1,CW$1+INT(-$N36/30)+1)+(INT(-$N36/30)+1--$N36/30)*SUMIFS(28:28,$1:$1,CW$1+INT(-$N36/30))))</f>
        <v>0</v>
      </c>
      <c r="CX36" s="46">
        <f>IF(CX$10="",0,IF(CX$1=MAX($1:$1),$R28-SUM($T36:CW36),IF(CX$1=1,SUMIFS(28:28,$1:$1,"&gt;="&amp;1,$1:$1,"&lt;="&amp;INT(-$N36/30))+(-$N36/30-INT(-$N36/30))*SUMIFS(28:28,$1:$1,INT(-$N36/30)+1),0)+(-$N36/30-INT(-$N36/30))*SUMIFS(28:28,$1:$1,CX$1+INT(-$N36/30)+1)+(INT(-$N36/30)+1--$N36/30)*SUMIFS(28:28,$1:$1,CX$1+INT(-$N36/30))))</f>
        <v>0</v>
      </c>
      <c r="CY36" s="46">
        <f>IF(CY$10="",0,IF(CY$1=MAX($1:$1),$R28-SUM($T36:CX36),IF(CY$1=1,SUMIFS(28:28,$1:$1,"&gt;="&amp;1,$1:$1,"&lt;="&amp;INT(-$N36/30))+(-$N36/30-INT(-$N36/30))*SUMIFS(28:28,$1:$1,INT(-$N36/30)+1),0)+(-$N36/30-INT(-$N36/30))*SUMIFS(28:28,$1:$1,CY$1+INT(-$N36/30)+1)+(INT(-$N36/30)+1--$N36/30)*SUMIFS(28:28,$1:$1,CY$1+INT(-$N36/30))))</f>
        <v>0</v>
      </c>
      <c r="CZ36" s="46">
        <f>IF(CZ$10="",0,IF(CZ$1=MAX($1:$1),$R28-SUM($T36:CY36),IF(CZ$1=1,SUMIFS(28:28,$1:$1,"&gt;="&amp;1,$1:$1,"&lt;="&amp;INT(-$N36/30))+(-$N36/30-INT(-$N36/30))*SUMIFS(28:28,$1:$1,INT(-$N36/30)+1),0)+(-$N36/30-INT(-$N36/30))*SUMIFS(28:28,$1:$1,CZ$1+INT(-$N36/30)+1)+(INT(-$N36/30)+1--$N36/30)*SUMIFS(28:28,$1:$1,CZ$1+INT(-$N36/30))))</f>
        <v>0</v>
      </c>
      <c r="DA36" s="46">
        <f>IF(DA$10="",0,IF(DA$1=MAX($1:$1),$R28-SUM($T36:CZ36),IF(DA$1=1,SUMIFS(28:28,$1:$1,"&gt;="&amp;1,$1:$1,"&lt;="&amp;INT(-$N36/30))+(-$N36/30-INT(-$N36/30))*SUMIFS(28:28,$1:$1,INT(-$N36/30)+1),0)+(-$N36/30-INT(-$N36/30))*SUMIFS(28:28,$1:$1,DA$1+INT(-$N36/30)+1)+(INT(-$N36/30)+1--$N36/30)*SUMIFS(28:28,$1:$1,DA$1+INT(-$N36/30))))</f>
        <v>0</v>
      </c>
      <c r="DB36" s="46">
        <f>IF(DB$10="",0,IF(DB$1=MAX($1:$1),$R28-SUM($T36:DA36),IF(DB$1=1,SUMIFS(28:28,$1:$1,"&gt;="&amp;1,$1:$1,"&lt;="&amp;INT(-$N36/30))+(-$N36/30-INT(-$N36/30))*SUMIFS(28:28,$1:$1,INT(-$N36/30)+1),0)+(-$N36/30-INT(-$N36/30))*SUMIFS(28:28,$1:$1,DB$1+INT(-$N36/30)+1)+(INT(-$N36/30)+1--$N36/30)*SUMIFS(28:28,$1:$1,DB$1+INT(-$N36/30))))</f>
        <v>0</v>
      </c>
      <c r="DC36" s="46">
        <f>IF(DC$10="",0,IF(DC$1=MAX($1:$1),$R28-SUM($T36:DB36),IF(DC$1=1,SUMIFS(28:28,$1:$1,"&gt;="&amp;1,$1:$1,"&lt;="&amp;INT(-$N36/30))+(-$N36/30-INT(-$N36/30))*SUMIFS(28:28,$1:$1,INT(-$N36/30)+1),0)+(-$N36/30-INT(-$N36/30))*SUMIFS(28:28,$1:$1,DC$1+INT(-$N36/30)+1)+(INT(-$N36/30)+1--$N36/30)*SUMIFS(28:28,$1:$1,DC$1+INT(-$N36/30))))</f>
        <v>0</v>
      </c>
      <c r="DD36" s="46">
        <f>IF(DD$10="",0,IF(DD$1=MAX($1:$1),$R28-SUM($T36:DC36),IF(DD$1=1,SUMIFS(28:28,$1:$1,"&gt;="&amp;1,$1:$1,"&lt;="&amp;INT(-$N36/30))+(-$N36/30-INT(-$N36/30))*SUMIFS(28:28,$1:$1,INT(-$N36/30)+1),0)+(-$N36/30-INT(-$N36/30))*SUMIFS(28:28,$1:$1,DD$1+INT(-$N36/30)+1)+(INT(-$N36/30)+1--$N36/30)*SUMIFS(28:28,$1:$1,DD$1+INT(-$N36/30))))</f>
        <v>0</v>
      </c>
      <c r="DE36" s="46">
        <f>IF(DE$10="",0,IF(DE$1=MAX($1:$1),$R28-SUM($T36:DD36),IF(DE$1=1,SUMIFS(28:28,$1:$1,"&gt;="&amp;1,$1:$1,"&lt;="&amp;INT(-$N36/30))+(-$N36/30-INT(-$N36/30))*SUMIFS(28:28,$1:$1,INT(-$N36/30)+1),0)+(-$N36/30-INT(-$N36/30))*SUMIFS(28:28,$1:$1,DE$1+INT(-$N36/30)+1)+(INT(-$N36/30)+1--$N36/30)*SUMIFS(28:28,$1:$1,DE$1+INT(-$N36/30))))</f>
        <v>0</v>
      </c>
      <c r="DF36" s="46">
        <f>IF(DF$10="",0,IF(DF$1=MAX($1:$1),$R28-SUM($T36:DE36),IF(DF$1=1,SUMIFS(28:28,$1:$1,"&gt;="&amp;1,$1:$1,"&lt;="&amp;INT(-$N36/30))+(-$N36/30-INT(-$N36/30))*SUMIFS(28:28,$1:$1,INT(-$N36/30)+1),0)+(-$N36/30-INT(-$N36/30))*SUMIFS(28:28,$1:$1,DF$1+INT(-$N36/30)+1)+(INT(-$N36/30)+1--$N36/30)*SUMIFS(28:28,$1:$1,DF$1+INT(-$N36/30))))</f>
        <v>0</v>
      </c>
      <c r="DG36" s="46">
        <f>IF(DG$10="",0,IF(DG$1=MAX($1:$1),$R28-SUM($T36:DF36),IF(DG$1=1,SUMIFS(28:28,$1:$1,"&gt;="&amp;1,$1:$1,"&lt;="&amp;INT(-$N36/30))+(-$N36/30-INT(-$N36/30))*SUMIFS(28:28,$1:$1,INT(-$N36/30)+1),0)+(-$N36/30-INT(-$N36/30))*SUMIFS(28:28,$1:$1,DG$1+INT(-$N36/30)+1)+(INT(-$N36/30)+1--$N36/30)*SUMIFS(28:28,$1:$1,DG$1+INT(-$N36/30))))</f>
        <v>0</v>
      </c>
      <c r="DH36" s="46">
        <f>IF(DH$10="",0,IF(DH$1=MAX($1:$1),$R28-SUM($T36:DG36),IF(DH$1=1,SUMIFS(28:28,$1:$1,"&gt;="&amp;1,$1:$1,"&lt;="&amp;INT(-$N36/30))+(-$N36/30-INT(-$N36/30))*SUMIFS(28:28,$1:$1,INT(-$N36/30)+1),0)+(-$N36/30-INT(-$N36/30))*SUMIFS(28:28,$1:$1,DH$1+INT(-$N36/30)+1)+(INT(-$N36/30)+1--$N36/30)*SUMIFS(28:28,$1:$1,DH$1+INT(-$N36/30))))</f>
        <v>0</v>
      </c>
      <c r="DI36" s="46">
        <f>IF(DI$10="",0,IF(DI$1=MAX($1:$1),$R28-SUM($T36:DH36),IF(DI$1=1,SUMIFS(28:28,$1:$1,"&gt;="&amp;1,$1:$1,"&lt;="&amp;INT(-$N36/30))+(-$N36/30-INT(-$N36/30))*SUMIFS(28:28,$1:$1,INT(-$N36/30)+1),0)+(-$N36/30-INT(-$N36/30))*SUMIFS(28:28,$1:$1,DI$1+INT(-$N36/30)+1)+(INT(-$N36/30)+1--$N36/30)*SUMIFS(28:28,$1:$1,DI$1+INT(-$N36/30))))</f>
        <v>0</v>
      </c>
      <c r="DJ36" s="46">
        <f>IF(DJ$10="",0,IF(DJ$1=MAX($1:$1),$R28-SUM($T36:DI36),IF(DJ$1=1,SUMIFS(28:28,$1:$1,"&gt;="&amp;1,$1:$1,"&lt;="&amp;INT(-$N36/30))+(-$N36/30-INT(-$N36/30))*SUMIFS(28:28,$1:$1,INT(-$N36/30)+1),0)+(-$N36/30-INT(-$N36/30))*SUMIFS(28:28,$1:$1,DJ$1+INT(-$N36/30)+1)+(INT(-$N36/30)+1--$N36/30)*SUMIFS(28:28,$1:$1,DJ$1+INT(-$N36/30))))</f>
        <v>0</v>
      </c>
      <c r="DK36" s="46">
        <f>IF(DK$10="",0,IF(DK$1=MAX($1:$1),$R28-SUM($T36:DJ36),IF(DK$1=1,SUMIFS(28:28,$1:$1,"&gt;="&amp;1,$1:$1,"&lt;="&amp;INT(-$N36/30))+(-$N36/30-INT(-$N36/30))*SUMIFS(28:28,$1:$1,INT(-$N36/30)+1),0)+(-$N36/30-INT(-$N36/30))*SUMIFS(28:28,$1:$1,DK$1+INT(-$N36/30)+1)+(INT(-$N36/30)+1--$N36/30)*SUMIFS(28:28,$1:$1,DK$1+INT(-$N36/30))))</f>
        <v>0</v>
      </c>
      <c r="DL36" s="46">
        <f>IF(DL$10="",0,IF(DL$1=MAX($1:$1),$R28-SUM($T36:DK36),IF(DL$1=1,SUMIFS(28:28,$1:$1,"&gt;="&amp;1,$1:$1,"&lt;="&amp;INT(-$N36/30))+(-$N36/30-INT(-$N36/30))*SUMIFS(28:28,$1:$1,INT(-$N36/30)+1),0)+(-$N36/30-INT(-$N36/30))*SUMIFS(28:28,$1:$1,DL$1+INT(-$N36/30)+1)+(INT(-$N36/30)+1--$N36/30)*SUMIFS(28:28,$1:$1,DL$1+INT(-$N36/30))))</f>
        <v>0</v>
      </c>
      <c r="DM36" s="46">
        <f>IF(DM$10="",0,IF(DM$1=MAX($1:$1),$R28-SUM($T36:DL36),IF(DM$1=1,SUMIFS(28:28,$1:$1,"&gt;="&amp;1,$1:$1,"&lt;="&amp;INT(-$N36/30))+(-$N36/30-INT(-$N36/30))*SUMIFS(28:28,$1:$1,INT(-$N36/30)+1),0)+(-$N36/30-INT(-$N36/30))*SUMIFS(28:28,$1:$1,DM$1+INT(-$N36/30)+1)+(INT(-$N36/30)+1--$N36/30)*SUMIFS(28:28,$1:$1,DM$1+INT(-$N36/30))))</f>
        <v>0</v>
      </c>
      <c r="DN36" s="46">
        <f>IF(DN$10="",0,IF(DN$1=MAX($1:$1),$R28-SUM($T36:DM36),IF(DN$1=1,SUMIFS(28:28,$1:$1,"&gt;="&amp;1,$1:$1,"&lt;="&amp;INT(-$N36/30))+(-$N36/30-INT(-$N36/30))*SUMIFS(28:28,$1:$1,INT(-$N36/30)+1),0)+(-$N36/30-INT(-$N36/30))*SUMIFS(28:28,$1:$1,DN$1+INT(-$N36/30)+1)+(INT(-$N36/30)+1--$N36/30)*SUMIFS(28:28,$1:$1,DN$1+INT(-$N36/30))))</f>
        <v>0</v>
      </c>
      <c r="DO36" s="46">
        <f>IF(DO$10="",0,IF(DO$1=MAX($1:$1),$R28-SUM($T36:DN36),IF(DO$1=1,SUMIFS(28:28,$1:$1,"&gt;="&amp;1,$1:$1,"&lt;="&amp;INT(-$N36/30))+(-$N36/30-INT(-$N36/30))*SUMIFS(28:28,$1:$1,INT(-$N36/30)+1),0)+(-$N36/30-INT(-$N36/30))*SUMIFS(28:28,$1:$1,DO$1+INT(-$N36/30)+1)+(INT(-$N36/30)+1--$N36/30)*SUMIFS(28:28,$1:$1,DO$1+INT(-$N36/30))))</f>
        <v>0</v>
      </c>
      <c r="DP36" s="46">
        <f>IF(DP$10="",0,IF(DP$1=MAX($1:$1),$R28-SUM($T36:DO36),IF(DP$1=1,SUMIFS(28:28,$1:$1,"&gt;="&amp;1,$1:$1,"&lt;="&amp;INT(-$N36/30))+(-$N36/30-INT(-$N36/30))*SUMIFS(28:28,$1:$1,INT(-$N36/30)+1),0)+(-$N36/30-INT(-$N36/30))*SUMIFS(28:28,$1:$1,DP$1+INT(-$N36/30)+1)+(INT(-$N36/30)+1--$N36/30)*SUMIFS(28:28,$1:$1,DP$1+INT(-$N36/30))))</f>
        <v>0</v>
      </c>
      <c r="DQ36" s="46">
        <f>IF(DQ$10="",0,IF(DQ$1=MAX($1:$1),$R28-SUM($T36:DP36),IF(DQ$1=1,SUMIFS(28:28,$1:$1,"&gt;="&amp;1,$1:$1,"&lt;="&amp;INT(-$N36/30))+(-$N36/30-INT(-$N36/30))*SUMIFS(28:28,$1:$1,INT(-$N36/30)+1),0)+(-$N36/30-INT(-$N36/30))*SUMIFS(28:28,$1:$1,DQ$1+INT(-$N36/30)+1)+(INT(-$N36/30)+1--$N36/30)*SUMIFS(28:28,$1:$1,DQ$1+INT(-$N36/30))))</f>
        <v>0</v>
      </c>
      <c r="DR36" s="46">
        <f>IF(DR$10="",0,IF(DR$1=MAX($1:$1),$R28-SUM($T36:DQ36),IF(DR$1=1,SUMIFS(28:28,$1:$1,"&gt;="&amp;1,$1:$1,"&lt;="&amp;INT(-$N36/30))+(-$N36/30-INT(-$N36/30))*SUMIFS(28:28,$1:$1,INT(-$N36/30)+1),0)+(-$N36/30-INT(-$N36/30))*SUMIFS(28:28,$1:$1,DR$1+INT(-$N36/30)+1)+(INT(-$N36/30)+1--$N36/30)*SUMIFS(28:28,$1:$1,DR$1+INT(-$N36/30))))</f>
        <v>0</v>
      </c>
      <c r="DS36" s="46">
        <f>IF(DS$10="",0,IF(DS$1=MAX($1:$1),$R28-SUM($T36:DR36),IF(DS$1=1,SUMIFS(28:28,$1:$1,"&gt;="&amp;1,$1:$1,"&lt;="&amp;INT(-$N36/30))+(-$N36/30-INT(-$N36/30))*SUMIFS(28:28,$1:$1,INT(-$N36/30)+1),0)+(-$N36/30-INT(-$N36/30))*SUMIFS(28:28,$1:$1,DS$1+INT(-$N36/30)+1)+(INT(-$N36/30)+1--$N36/30)*SUMIFS(28:28,$1:$1,DS$1+INT(-$N36/30))))</f>
        <v>0</v>
      </c>
      <c r="DT36" s="46">
        <f>IF(DT$10="",0,IF(DT$1=MAX($1:$1),$R28-SUM($T36:DS36),IF(DT$1=1,SUMIFS(28:28,$1:$1,"&gt;="&amp;1,$1:$1,"&lt;="&amp;INT(-$N36/30))+(-$N36/30-INT(-$N36/30))*SUMIFS(28:28,$1:$1,INT(-$N36/30)+1),0)+(-$N36/30-INT(-$N36/30))*SUMIFS(28:28,$1:$1,DT$1+INT(-$N36/30)+1)+(INT(-$N36/30)+1--$N36/30)*SUMIFS(28:28,$1:$1,DT$1+INT(-$N36/30))))</f>
        <v>0</v>
      </c>
      <c r="DU36" s="46">
        <f>IF(DU$10="",0,IF(DU$1=MAX($1:$1),$R28-SUM($T36:DT36),IF(DU$1=1,SUMIFS(28:28,$1:$1,"&gt;="&amp;1,$1:$1,"&lt;="&amp;INT(-$N36/30))+(-$N36/30-INT(-$N36/30))*SUMIFS(28:28,$1:$1,INT(-$N36/30)+1),0)+(-$N36/30-INT(-$N36/30))*SUMIFS(28:28,$1:$1,DU$1+INT(-$N36/30)+1)+(INT(-$N36/30)+1--$N36/30)*SUMIFS(28:28,$1:$1,DU$1+INT(-$N36/30))))</f>
        <v>0</v>
      </c>
      <c r="DV36" s="46">
        <f>IF(DV$10="",0,IF(DV$1=MAX($1:$1),$R28-SUM($T36:DU36),IF(DV$1=1,SUMIFS(28:28,$1:$1,"&gt;="&amp;1,$1:$1,"&lt;="&amp;INT(-$N36/30))+(-$N36/30-INT(-$N36/30))*SUMIFS(28:28,$1:$1,INT(-$N36/30)+1),0)+(-$N36/30-INT(-$N36/30))*SUMIFS(28:28,$1:$1,DV$1+INT(-$N36/30)+1)+(INT(-$N36/30)+1--$N36/30)*SUMIFS(28:28,$1:$1,DV$1+INT(-$N36/30))))</f>
        <v>0</v>
      </c>
      <c r="DW36" s="46">
        <f>IF(DW$10="",0,IF(DW$1=MAX($1:$1),$R28-SUM($T36:DV36),IF(DW$1=1,SUMIFS(28:28,$1:$1,"&gt;="&amp;1,$1:$1,"&lt;="&amp;INT(-$N36/30))+(-$N36/30-INT(-$N36/30))*SUMIFS(28:28,$1:$1,INT(-$N36/30)+1),0)+(-$N36/30-INT(-$N36/30))*SUMIFS(28:28,$1:$1,DW$1+INT(-$N36/30)+1)+(INT(-$N36/30)+1--$N36/30)*SUMIFS(28:28,$1:$1,DW$1+INT(-$N36/30))))</f>
        <v>0</v>
      </c>
      <c r="DX36" s="46">
        <f>IF(DX$10="",0,IF(DX$1=MAX($1:$1),$R28-SUM($T36:DW36),IF(DX$1=1,SUMIFS(28:28,$1:$1,"&gt;="&amp;1,$1:$1,"&lt;="&amp;INT(-$N36/30))+(-$N36/30-INT(-$N36/30))*SUMIFS(28:28,$1:$1,INT(-$N36/30)+1),0)+(-$N36/30-INT(-$N36/30))*SUMIFS(28:28,$1:$1,DX$1+INT(-$N36/30)+1)+(INT(-$N36/30)+1--$N36/30)*SUMIFS(28:28,$1:$1,DX$1+INT(-$N36/30))))</f>
        <v>0</v>
      </c>
      <c r="DY36" s="46">
        <f>IF(DY$10="",0,IF(DY$1=MAX($1:$1),$R28-SUM($T36:DX36),IF(DY$1=1,SUMIFS(28:28,$1:$1,"&gt;="&amp;1,$1:$1,"&lt;="&amp;INT(-$N36/30))+(-$N36/30-INT(-$N36/30))*SUMIFS(28:28,$1:$1,INT(-$N36/30)+1),0)+(-$N36/30-INT(-$N36/30))*SUMIFS(28:28,$1:$1,DY$1+INT(-$N36/30)+1)+(INT(-$N36/30)+1--$N36/30)*SUMIFS(28:28,$1:$1,DY$1+INT(-$N36/30))))</f>
        <v>0</v>
      </c>
      <c r="DZ36" s="46">
        <f>IF(DZ$10="",0,IF(DZ$1=MAX($1:$1),$R28-SUM($T36:DY36),IF(DZ$1=1,SUMIFS(28:28,$1:$1,"&gt;="&amp;1,$1:$1,"&lt;="&amp;INT(-$N36/30))+(-$N36/30-INT(-$N36/30))*SUMIFS(28:28,$1:$1,INT(-$N36/30)+1),0)+(-$N36/30-INT(-$N36/30))*SUMIFS(28:28,$1:$1,DZ$1+INT(-$N36/30)+1)+(INT(-$N36/30)+1--$N36/30)*SUMIFS(28:28,$1:$1,DZ$1+INT(-$N36/30))))</f>
        <v>0</v>
      </c>
      <c r="EA36" s="46">
        <f>IF(EA$10="",0,IF(EA$1=MAX($1:$1),$R28-SUM($T36:DZ36),IF(EA$1=1,SUMIFS(28:28,$1:$1,"&gt;="&amp;1,$1:$1,"&lt;="&amp;INT(-$N36/30))+(-$N36/30-INT(-$N36/30))*SUMIFS(28:28,$1:$1,INT(-$N36/30)+1),0)+(-$N36/30-INT(-$N36/30))*SUMIFS(28:28,$1:$1,EA$1+INT(-$N36/30)+1)+(INT(-$N36/30)+1--$N36/30)*SUMIFS(28:28,$1:$1,EA$1+INT(-$N36/30))))</f>
        <v>0</v>
      </c>
      <c r="EB36" s="46">
        <f>IF(EB$10="",0,IF(EB$1=MAX($1:$1),$R28-SUM($T36:EA36),IF(EB$1=1,SUMIFS(28:28,$1:$1,"&gt;="&amp;1,$1:$1,"&lt;="&amp;INT(-$N36/30))+(-$N36/30-INT(-$N36/30))*SUMIFS(28:28,$1:$1,INT(-$N36/30)+1),0)+(-$N36/30-INT(-$N36/30))*SUMIFS(28:28,$1:$1,EB$1+INT(-$N36/30)+1)+(INT(-$N36/30)+1--$N36/30)*SUMIFS(28:28,$1:$1,EB$1+INT(-$N36/30))))</f>
        <v>0</v>
      </c>
      <c r="EC36" s="46">
        <f>IF(EC$10="",0,IF(EC$1=MAX($1:$1),$R28-SUM($T36:EB36),IF(EC$1=1,SUMIFS(28:28,$1:$1,"&gt;="&amp;1,$1:$1,"&lt;="&amp;INT(-$N36/30))+(-$N36/30-INT(-$N36/30))*SUMIFS(28:28,$1:$1,INT(-$N36/30)+1),0)+(-$N36/30-INT(-$N36/30))*SUMIFS(28:28,$1:$1,EC$1+INT(-$N36/30)+1)+(INT(-$N36/30)+1--$N36/30)*SUMIFS(28:28,$1:$1,EC$1+INT(-$N36/30))))</f>
        <v>0</v>
      </c>
      <c r="ED36" s="46">
        <f>IF(ED$10="",0,IF(ED$1=MAX($1:$1),$R28-SUM($T36:EC36),IF(ED$1=1,SUMIFS(28:28,$1:$1,"&gt;="&amp;1,$1:$1,"&lt;="&amp;INT(-$N36/30))+(-$N36/30-INT(-$N36/30))*SUMIFS(28:28,$1:$1,INT(-$N36/30)+1),0)+(-$N36/30-INT(-$N36/30))*SUMIFS(28:28,$1:$1,ED$1+INT(-$N36/30)+1)+(INT(-$N36/30)+1--$N36/30)*SUMIFS(28:28,$1:$1,ED$1+INT(-$N36/30))))</f>
        <v>0</v>
      </c>
      <c r="EE36" s="46">
        <f>IF(EE$10="",0,IF(EE$1=MAX($1:$1),$R28-SUM($T36:ED36),IF(EE$1=1,SUMIFS(28:28,$1:$1,"&gt;="&amp;1,$1:$1,"&lt;="&amp;INT(-$N36/30))+(-$N36/30-INT(-$N36/30))*SUMIFS(28:28,$1:$1,INT(-$N36/30)+1),0)+(-$N36/30-INT(-$N36/30))*SUMIFS(28:28,$1:$1,EE$1+INT(-$N36/30)+1)+(INT(-$N36/30)+1--$N36/30)*SUMIFS(28:28,$1:$1,EE$1+INT(-$N36/30))))</f>
        <v>0</v>
      </c>
      <c r="EF36" s="46">
        <f>IF(EF$10="",0,IF(EF$1=MAX($1:$1),$R28-SUM($T36:EE36),IF(EF$1=1,SUMIFS(28:28,$1:$1,"&gt;="&amp;1,$1:$1,"&lt;="&amp;INT(-$N36/30))+(-$N36/30-INT(-$N36/30))*SUMIFS(28:28,$1:$1,INT(-$N36/30)+1),0)+(-$N36/30-INT(-$N36/30))*SUMIFS(28:28,$1:$1,EF$1+INT(-$N36/30)+1)+(INT(-$N36/30)+1--$N36/30)*SUMIFS(28:28,$1:$1,EF$1+INT(-$N36/30))))</f>
        <v>0</v>
      </c>
      <c r="EG36" s="46">
        <f>IF(EG$10="",0,IF(EG$1=MAX($1:$1),$R28-SUM($T36:EF36),IF(EG$1=1,SUMIFS(28:28,$1:$1,"&gt;="&amp;1,$1:$1,"&lt;="&amp;INT(-$N36/30))+(-$N36/30-INT(-$N36/30))*SUMIFS(28:28,$1:$1,INT(-$N36/30)+1),0)+(-$N36/30-INT(-$N36/30))*SUMIFS(28:28,$1:$1,EG$1+INT(-$N36/30)+1)+(INT(-$N36/30)+1--$N36/30)*SUMIFS(28:28,$1:$1,EG$1+INT(-$N36/30))))</f>
        <v>0</v>
      </c>
      <c r="EH36" s="46">
        <f>IF(EH$10="",0,IF(EH$1=MAX($1:$1),$R28-SUM($T36:EG36),IF(EH$1=1,SUMIFS(28:28,$1:$1,"&gt;="&amp;1,$1:$1,"&lt;="&amp;INT(-$N36/30))+(-$N36/30-INT(-$N36/30))*SUMIFS(28:28,$1:$1,INT(-$N36/30)+1),0)+(-$N36/30-INT(-$N36/30))*SUMIFS(28:28,$1:$1,EH$1+INT(-$N36/30)+1)+(INT(-$N36/30)+1--$N36/30)*SUMIFS(28:28,$1:$1,EH$1+INT(-$N36/30))))</f>
        <v>0</v>
      </c>
      <c r="EI36" s="46">
        <f>IF(EI$10="",0,IF(EI$1=MAX($1:$1),$R28-SUM($T36:EH36),IF(EI$1=1,SUMIFS(28:28,$1:$1,"&gt;="&amp;1,$1:$1,"&lt;="&amp;INT(-$N36/30))+(-$N36/30-INT(-$N36/30))*SUMIFS(28:28,$1:$1,INT(-$N36/30)+1),0)+(-$N36/30-INT(-$N36/30))*SUMIFS(28:28,$1:$1,EI$1+INT(-$N36/30)+1)+(INT(-$N36/30)+1--$N36/30)*SUMIFS(28:28,$1:$1,EI$1+INT(-$N36/30))))</f>
        <v>0</v>
      </c>
      <c r="EJ36" s="46">
        <f>IF(EJ$10="",0,IF(EJ$1=MAX($1:$1),$R28-SUM($T36:EI36),IF(EJ$1=1,SUMIFS(28:28,$1:$1,"&gt;="&amp;1,$1:$1,"&lt;="&amp;INT(-$N36/30))+(-$N36/30-INT(-$N36/30))*SUMIFS(28:28,$1:$1,INT(-$N36/30)+1),0)+(-$N36/30-INT(-$N36/30))*SUMIFS(28:28,$1:$1,EJ$1+INT(-$N36/30)+1)+(INT(-$N36/30)+1--$N36/30)*SUMIFS(28:28,$1:$1,EJ$1+INT(-$N36/30))))</f>
        <v>0</v>
      </c>
      <c r="EK36" s="46">
        <f>IF(EK$10="",0,IF(EK$1=MAX($1:$1),$R28-SUM($T36:EJ36),IF(EK$1=1,SUMIFS(28:28,$1:$1,"&gt;="&amp;1,$1:$1,"&lt;="&amp;INT(-$N36/30))+(-$N36/30-INT(-$N36/30))*SUMIFS(28:28,$1:$1,INT(-$N36/30)+1),0)+(-$N36/30-INT(-$N36/30))*SUMIFS(28:28,$1:$1,EK$1+INT(-$N36/30)+1)+(INT(-$N36/30)+1--$N36/30)*SUMIFS(28:28,$1:$1,EK$1+INT(-$N36/30))))</f>
        <v>0</v>
      </c>
      <c r="EL36" s="46">
        <f>IF(EL$10="",0,IF(EL$1=MAX($1:$1),$R28-SUM($T36:EK36),IF(EL$1=1,SUMIFS(28:28,$1:$1,"&gt;="&amp;1,$1:$1,"&lt;="&amp;INT(-$N36/30))+(-$N36/30-INT(-$N36/30))*SUMIFS(28:28,$1:$1,INT(-$N36/30)+1),0)+(-$N36/30-INT(-$N36/30))*SUMIFS(28:28,$1:$1,EL$1+INT(-$N36/30)+1)+(INT(-$N36/30)+1--$N36/30)*SUMIFS(28:28,$1:$1,EL$1+INT(-$N36/30))))</f>
        <v>0</v>
      </c>
      <c r="EM36" s="46">
        <f>IF(EM$10="",0,IF(EM$1=MAX($1:$1),$R28-SUM($T36:EL36),IF(EM$1=1,SUMIFS(28:28,$1:$1,"&gt;="&amp;1,$1:$1,"&lt;="&amp;INT(-$N36/30))+(-$N36/30-INT(-$N36/30))*SUMIFS(28:28,$1:$1,INT(-$N36/30)+1),0)+(-$N36/30-INT(-$N36/30))*SUMIFS(28:28,$1:$1,EM$1+INT(-$N36/30)+1)+(INT(-$N36/30)+1--$N36/30)*SUMIFS(28:28,$1:$1,EM$1+INT(-$N36/30))))</f>
        <v>0</v>
      </c>
      <c r="EN36" s="46">
        <f>IF(EN$10="",0,IF(EN$1=MAX($1:$1),$R28-SUM($T36:EM36),IF(EN$1=1,SUMIFS(28:28,$1:$1,"&gt;="&amp;1,$1:$1,"&lt;="&amp;INT(-$N36/30))+(-$N36/30-INT(-$N36/30))*SUMIFS(28:28,$1:$1,INT(-$N36/30)+1),0)+(-$N36/30-INT(-$N36/30))*SUMIFS(28:28,$1:$1,EN$1+INT(-$N36/30)+1)+(INT(-$N36/30)+1--$N36/30)*SUMIFS(28:28,$1:$1,EN$1+INT(-$N36/30))))</f>
        <v>0</v>
      </c>
      <c r="EO36" s="46">
        <f>IF(EO$10="",0,IF(EO$1=MAX($1:$1),$R28-SUM($T36:EN36),IF(EO$1=1,SUMIFS(28:28,$1:$1,"&gt;="&amp;1,$1:$1,"&lt;="&amp;INT(-$N36/30))+(-$N36/30-INT(-$N36/30))*SUMIFS(28:28,$1:$1,INT(-$N36/30)+1),0)+(-$N36/30-INT(-$N36/30))*SUMIFS(28:28,$1:$1,EO$1+INT(-$N36/30)+1)+(INT(-$N36/30)+1--$N36/30)*SUMIFS(28:28,$1:$1,EO$1+INT(-$N36/30))))</f>
        <v>0</v>
      </c>
      <c r="EP36" s="46">
        <f>IF(EP$10="",0,IF(EP$1=MAX($1:$1),$R28-SUM($T36:EO36),IF(EP$1=1,SUMIFS(28:28,$1:$1,"&gt;="&amp;1,$1:$1,"&lt;="&amp;INT(-$N36/30))+(-$N36/30-INT(-$N36/30))*SUMIFS(28:28,$1:$1,INT(-$N36/30)+1),0)+(-$N36/30-INT(-$N36/30))*SUMIFS(28:28,$1:$1,EP$1+INT(-$N36/30)+1)+(INT(-$N36/30)+1--$N36/30)*SUMIFS(28:28,$1:$1,EP$1+INT(-$N36/30))))</f>
        <v>0</v>
      </c>
      <c r="EQ36" s="46">
        <f>IF(EQ$10="",0,IF(EQ$1=MAX($1:$1),$R28-SUM($T36:EP36),IF(EQ$1=1,SUMIFS(28:28,$1:$1,"&gt;="&amp;1,$1:$1,"&lt;="&amp;INT(-$N36/30))+(-$N36/30-INT(-$N36/30))*SUMIFS(28:28,$1:$1,INT(-$N36/30)+1),0)+(-$N36/30-INT(-$N36/30))*SUMIFS(28:28,$1:$1,EQ$1+INT(-$N36/30)+1)+(INT(-$N36/30)+1--$N36/30)*SUMIFS(28:28,$1:$1,EQ$1+INT(-$N36/30))))</f>
        <v>0</v>
      </c>
      <c r="ER36" s="46">
        <f>IF(ER$10="",0,IF(ER$1=MAX($1:$1),$R28-SUM($T36:EQ36),IF(ER$1=1,SUMIFS(28:28,$1:$1,"&gt;="&amp;1,$1:$1,"&lt;="&amp;INT(-$N36/30))+(-$N36/30-INT(-$N36/30))*SUMIFS(28:28,$1:$1,INT(-$N36/30)+1),0)+(-$N36/30-INT(-$N36/30))*SUMIFS(28:28,$1:$1,ER$1+INT(-$N36/30)+1)+(INT(-$N36/30)+1--$N36/30)*SUMIFS(28:28,$1:$1,ER$1+INT(-$N36/30))))</f>
        <v>0</v>
      </c>
      <c r="ES36" s="46">
        <f>IF(ES$10="",0,IF(ES$1=MAX($1:$1),$R28-SUM($T36:ER36),IF(ES$1=1,SUMIFS(28:28,$1:$1,"&gt;="&amp;1,$1:$1,"&lt;="&amp;INT(-$N36/30))+(-$N36/30-INT(-$N36/30))*SUMIFS(28:28,$1:$1,INT(-$N36/30)+1),0)+(-$N36/30-INT(-$N36/30))*SUMIFS(28:28,$1:$1,ES$1+INT(-$N36/30)+1)+(INT(-$N36/30)+1--$N36/30)*SUMIFS(28:28,$1:$1,ES$1+INT(-$N36/30))))</f>
        <v>0</v>
      </c>
      <c r="ET36" s="46">
        <f>IF(ET$10="",0,IF(ET$1=MAX($1:$1),$R28-SUM($T36:ES36),IF(ET$1=1,SUMIFS(28:28,$1:$1,"&gt;="&amp;1,$1:$1,"&lt;="&amp;INT(-$N36/30))+(-$N36/30-INT(-$N36/30))*SUMIFS(28:28,$1:$1,INT(-$N36/30)+1),0)+(-$N36/30-INT(-$N36/30))*SUMIFS(28:28,$1:$1,ET$1+INT(-$N36/30)+1)+(INT(-$N36/30)+1--$N36/30)*SUMIFS(28:28,$1:$1,ET$1+INT(-$N36/30))))</f>
        <v>0</v>
      </c>
      <c r="EU36" s="46">
        <f>IF(EU$10="",0,IF(EU$1=MAX($1:$1),$R28-SUM($T36:ET36),IF(EU$1=1,SUMIFS(28:28,$1:$1,"&gt;="&amp;1,$1:$1,"&lt;="&amp;INT(-$N36/30))+(-$N36/30-INT(-$N36/30))*SUMIFS(28:28,$1:$1,INT(-$N36/30)+1),0)+(-$N36/30-INT(-$N36/30))*SUMIFS(28:28,$1:$1,EU$1+INT(-$N36/30)+1)+(INT(-$N36/30)+1--$N36/30)*SUMIFS(28:28,$1:$1,EU$1+INT(-$N36/30))))</f>
        <v>0</v>
      </c>
      <c r="EV36" s="46">
        <f>IF(EV$10="",0,IF(EV$1=MAX($1:$1),$R28-SUM($T36:EU36),IF(EV$1=1,SUMIFS(28:28,$1:$1,"&gt;="&amp;1,$1:$1,"&lt;="&amp;INT(-$N36/30))+(-$N36/30-INT(-$N36/30))*SUMIFS(28:28,$1:$1,INT(-$N36/30)+1),0)+(-$N36/30-INT(-$N36/30))*SUMIFS(28:28,$1:$1,EV$1+INT(-$N36/30)+1)+(INT(-$N36/30)+1--$N36/30)*SUMIFS(28:28,$1:$1,EV$1+INT(-$N36/30))))</f>
        <v>0</v>
      </c>
      <c r="EW36" s="46">
        <f>IF(EW$10="",0,IF(EW$1=MAX($1:$1),$R28-SUM($T36:EV36),IF(EW$1=1,SUMIFS(28:28,$1:$1,"&gt;="&amp;1,$1:$1,"&lt;="&amp;INT(-$N36/30))+(-$N36/30-INT(-$N36/30))*SUMIFS(28:28,$1:$1,INT(-$N36/30)+1),0)+(-$N36/30-INT(-$N36/30))*SUMIFS(28:28,$1:$1,EW$1+INT(-$N36/30)+1)+(INT(-$N36/30)+1--$N36/30)*SUMIFS(28:28,$1:$1,EW$1+INT(-$N36/30))))</f>
        <v>0</v>
      </c>
      <c r="EX36" s="46">
        <f>IF(EX$10="",0,IF(EX$1=MAX($1:$1),$R28-SUM($T36:EW36),IF(EX$1=1,SUMIFS(28:28,$1:$1,"&gt;="&amp;1,$1:$1,"&lt;="&amp;INT(-$N36/30))+(-$N36/30-INT(-$N36/30))*SUMIFS(28:28,$1:$1,INT(-$N36/30)+1),0)+(-$N36/30-INT(-$N36/30))*SUMIFS(28:28,$1:$1,EX$1+INT(-$N36/30)+1)+(INT(-$N36/30)+1--$N36/30)*SUMIFS(28:28,$1:$1,EX$1+INT(-$N36/30))))</f>
        <v>0</v>
      </c>
      <c r="EY36" s="46">
        <f>IF(EY$10="",0,IF(EY$1=MAX($1:$1),$R28-SUM($T36:EX36),IF(EY$1=1,SUMIFS(28:28,$1:$1,"&gt;="&amp;1,$1:$1,"&lt;="&amp;INT(-$N36/30))+(-$N36/30-INT(-$N36/30))*SUMIFS(28:28,$1:$1,INT(-$N36/30)+1),0)+(-$N36/30-INT(-$N36/30))*SUMIFS(28:28,$1:$1,EY$1+INT(-$N36/30)+1)+(INT(-$N36/30)+1--$N36/30)*SUMIFS(28:28,$1:$1,EY$1+INT(-$N36/30))))</f>
        <v>0</v>
      </c>
      <c r="EZ36" s="46">
        <f>IF(EZ$10="",0,IF(EZ$1=MAX($1:$1),$R28-SUM($T36:EY36),IF(EZ$1=1,SUMIFS(28:28,$1:$1,"&gt;="&amp;1,$1:$1,"&lt;="&amp;INT(-$N36/30))+(-$N36/30-INT(-$N36/30))*SUMIFS(28:28,$1:$1,INT(-$N36/30)+1),0)+(-$N36/30-INT(-$N36/30))*SUMIFS(28:28,$1:$1,EZ$1+INT(-$N36/30)+1)+(INT(-$N36/30)+1--$N36/30)*SUMIFS(28:28,$1:$1,EZ$1+INT(-$N36/30))))</f>
        <v>0</v>
      </c>
      <c r="FA36" s="46">
        <f>IF(FA$10="",0,IF(FA$1=MAX($1:$1),$R28-SUM($T36:EZ36),IF(FA$1=1,SUMIFS(28:28,$1:$1,"&gt;="&amp;1,$1:$1,"&lt;="&amp;INT(-$N36/30))+(-$N36/30-INT(-$N36/30))*SUMIFS(28:28,$1:$1,INT(-$N36/30)+1),0)+(-$N36/30-INT(-$N36/30))*SUMIFS(28:28,$1:$1,FA$1+INT(-$N36/30)+1)+(INT(-$N36/30)+1--$N36/30)*SUMIFS(28:28,$1:$1,FA$1+INT(-$N36/30))))</f>
        <v>0</v>
      </c>
      <c r="FB36" s="46">
        <f>IF(FB$10="",0,IF(FB$1=MAX($1:$1),$R28-SUM($T36:FA36),IF(FB$1=1,SUMIFS(28:28,$1:$1,"&gt;="&amp;1,$1:$1,"&lt;="&amp;INT(-$N36/30))+(-$N36/30-INT(-$N36/30))*SUMIFS(28:28,$1:$1,INT(-$N36/30)+1),0)+(-$N36/30-INT(-$N36/30))*SUMIFS(28:28,$1:$1,FB$1+INT(-$N36/30)+1)+(INT(-$N36/30)+1--$N36/30)*SUMIFS(28:28,$1:$1,FB$1+INT(-$N36/30))))</f>
        <v>0</v>
      </c>
      <c r="FC36" s="46">
        <f>IF(FC$10="",0,IF(FC$1=MAX($1:$1),$R28-SUM($T36:FB36),IF(FC$1=1,SUMIFS(28:28,$1:$1,"&gt;="&amp;1,$1:$1,"&lt;="&amp;INT(-$N36/30))+(-$N36/30-INT(-$N36/30))*SUMIFS(28:28,$1:$1,INT(-$N36/30)+1),0)+(-$N36/30-INT(-$N36/30))*SUMIFS(28:28,$1:$1,FC$1+INT(-$N36/30)+1)+(INT(-$N36/30)+1--$N36/30)*SUMIFS(28:28,$1:$1,FC$1+INT(-$N36/30))))</f>
        <v>0</v>
      </c>
      <c r="FD36" s="46">
        <f>IF(FD$10="",0,IF(FD$1=MAX($1:$1),$R28-SUM($T36:FC36),IF(FD$1=1,SUMIFS(28:28,$1:$1,"&gt;="&amp;1,$1:$1,"&lt;="&amp;INT(-$N36/30))+(-$N36/30-INT(-$N36/30))*SUMIFS(28:28,$1:$1,INT(-$N36/30)+1),0)+(-$N36/30-INT(-$N36/30))*SUMIFS(28:28,$1:$1,FD$1+INT(-$N36/30)+1)+(INT(-$N36/30)+1--$N36/30)*SUMIFS(28:28,$1:$1,FD$1+INT(-$N36/30))))</f>
        <v>0</v>
      </c>
      <c r="FE36" s="46">
        <f>IF(FE$10="",0,IF(FE$1=MAX($1:$1),$R28-SUM($T36:FD36),IF(FE$1=1,SUMIFS(28:28,$1:$1,"&gt;="&amp;1,$1:$1,"&lt;="&amp;INT(-$N36/30))+(-$N36/30-INT(-$N36/30))*SUMIFS(28:28,$1:$1,INT(-$N36/30)+1),0)+(-$N36/30-INT(-$N36/30))*SUMIFS(28:28,$1:$1,FE$1+INT(-$N36/30)+1)+(INT(-$N36/30)+1--$N36/30)*SUMIFS(28:28,$1:$1,FE$1+INT(-$N36/30))))</f>
        <v>0</v>
      </c>
      <c r="FF36" s="46">
        <f>IF(FF$10="",0,IF(FF$1=MAX($1:$1),$R28-SUM($T36:FE36),IF(FF$1=1,SUMIFS(28:28,$1:$1,"&gt;="&amp;1,$1:$1,"&lt;="&amp;INT(-$N36/30))+(-$N36/30-INT(-$N36/30))*SUMIFS(28:28,$1:$1,INT(-$N36/30)+1),0)+(-$N36/30-INT(-$N36/30))*SUMIFS(28:28,$1:$1,FF$1+INT(-$N36/30)+1)+(INT(-$N36/30)+1--$N36/30)*SUMIFS(28:28,$1:$1,FF$1+INT(-$N36/30))))</f>
        <v>0</v>
      </c>
      <c r="FG36" s="46">
        <f>IF(FG$10="",0,IF(FG$1=MAX($1:$1),$R28-SUM($T36:FF36),IF(FG$1=1,SUMIFS(28:28,$1:$1,"&gt;="&amp;1,$1:$1,"&lt;="&amp;INT(-$N36/30))+(-$N36/30-INT(-$N36/30))*SUMIFS(28:28,$1:$1,INT(-$N36/30)+1),0)+(-$N36/30-INT(-$N36/30))*SUMIFS(28:28,$1:$1,FG$1+INT(-$N36/30)+1)+(INT(-$N36/30)+1--$N36/30)*SUMIFS(28:28,$1:$1,FG$1+INT(-$N36/30))))</f>
        <v>0</v>
      </c>
      <c r="FH36" s="46">
        <f>IF(FH$10="",0,IF(FH$1=MAX($1:$1),$R28-SUM($T36:FG36),IF(FH$1=1,SUMIFS(28:28,$1:$1,"&gt;="&amp;1,$1:$1,"&lt;="&amp;INT(-$N36/30))+(-$N36/30-INT(-$N36/30))*SUMIFS(28:28,$1:$1,INT(-$N36/30)+1),0)+(-$N36/30-INT(-$N36/30))*SUMIFS(28:28,$1:$1,FH$1+INT(-$N36/30)+1)+(INT(-$N36/30)+1--$N36/30)*SUMIFS(28:28,$1:$1,FH$1+INT(-$N36/30))))</f>
        <v>0</v>
      </c>
      <c r="FI36" s="46">
        <f>IF(FI$10="",0,IF(FI$1=MAX($1:$1),$R28-SUM($T36:FH36),IF(FI$1=1,SUMIFS(28:28,$1:$1,"&gt;="&amp;1,$1:$1,"&lt;="&amp;INT(-$N36/30))+(-$N36/30-INT(-$N36/30))*SUMIFS(28:28,$1:$1,INT(-$N36/30)+1),0)+(-$N36/30-INT(-$N36/30))*SUMIFS(28:28,$1:$1,FI$1+INT(-$N36/30)+1)+(INT(-$N36/30)+1--$N36/30)*SUMIFS(28:28,$1:$1,FI$1+INT(-$N36/30))))</f>
        <v>0</v>
      </c>
      <c r="FJ36" s="46">
        <f>IF(FJ$10="",0,IF(FJ$1=MAX($1:$1),$R28-SUM($T36:FI36),IF(FJ$1=1,SUMIFS(28:28,$1:$1,"&gt;="&amp;1,$1:$1,"&lt;="&amp;INT(-$N36/30))+(-$N36/30-INT(-$N36/30))*SUMIFS(28:28,$1:$1,INT(-$N36/30)+1),0)+(-$N36/30-INT(-$N36/30))*SUMIFS(28:28,$1:$1,FJ$1+INT(-$N36/30)+1)+(INT(-$N36/30)+1--$N36/30)*SUMIFS(28:28,$1:$1,FJ$1+INT(-$N36/30))))</f>
        <v>0</v>
      </c>
      <c r="FK36" s="46">
        <f>IF(FK$10="",0,IF(FK$1=MAX($1:$1),$R28-SUM($T36:FJ36),IF(FK$1=1,SUMIFS(28:28,$1:$1,"&gt;="&amp;1,$1:$1,"&lt;="&amp;INT(-$N36/30))+(-$N36/30-INT(-$N36/30))*SUMIFS(28:28,$1:$1,INT(-$N36/30)+1),0)+(-$N36/30-INT(-$N36/30))*SUMIFS(28:28,$1:$1,FK$1+INT(-$N36/30)+1)+(INT(-$N36/30)+1--$N36/30)*SUMIFS(28:28,$1:$1,FK$1+INT(-$N36/30))))</f>
        <v>0</v>
      </c>
      <c r="FL36" s="46">
        <f>IF(FL$10="",0,IF(FL$1=MAX($1:$1),$R28-SUM($T36:FK36),IF(FL$1=1,SUMIFS(28:28,$1:$1,"&gt;="&amp;1,$1:$1,"&lt;="&amp;INT(-$N36/30))+(-$N36/30-INT(-$N36/30))*SUMIFS(28:28,$1:$1,INT(-$N36/30)+1),0)+(-$N36/30-INT(-$N36/30))*SUMIFS(28:28,$1:$1,FL$1+INT(-$N36/30)+1)+(INT(-$N36/30)+1--$N36/30)*SUMIFS(28:28,$1:$1,FL$1+INT(-$N36/30))))</f>
        <v>0</v>
      </c>
      <c r="FM36" s="46">
        <f>IF(FM$10="",0,IF(FM$1=MAX($1:$1),$R28-SUM($T36:FL36),IF(FM$1=1,SUMIFS(28:28,$1:$1,"&gt;="&amp;1,$1:$1,"&lt;="&amp;INT(-$N36/30))+(-$N36/30-INT(-$N36/30))*SUMIFS(28:28,$1:$1,INT(-$N36/30)+1),0)+(-$N36/30-INT(-$N36/30))*SUMIFS(28:28,$1:$1,FM$1+INT(-$N36/30)+1)+(INT(-$N36/30)+1--$N36/30)*SUMIFS(28:28,$1:$1,FM$1+INT(-$N36/30))))</f>
        <v>0</v>
      </c>
      <c r="FN36" s="46">
        <f>IF(FN$10="",0,IF(FN$1=MAX($1:$1),$R28-SUM($T36:FM36),IF(FN$1=1,SUMIFS(28:28,$1:$1,"&gt;="&amp;1,$1:$1,"&lt;="&amp;INT(-$N36/30))+(-$N36/30-INT(-$N36/30))*SUMIFS(28:28,$1:$1,INT(-$N36/30)+1),0)+(-$N36/30-INT(-$N36/30))*SUMIFS(28:28,$1:$1,FN$1+INT(-$N36/30)+1)+(INT(-$N36/30)+1--$N36/30)*SUMIFS(28:28,$1:$1,FN$1+INT(-$N36/30))))</f>
        <v>0</v>
      </c>
      <c r="FO36" s="46">
        <f>IF(FO$10="",0,IF(FO$1=MAX($1:$1),$R28-SUM($T36:FN36),IF(FO$1=1,SUMIFS(28:28,$1:$1,"&gt;="&amp;1,$1:$1,"&lt;="&amp;INT(-$N36/30))+(-$N36/30-INT(-$N36/30))*SUMIFS(28:28,$1:$1,INT(-$N36/30)+1),0)+(-$N36/30-INT(-$N36/30))*SUMIFS(28:28,$1:$1,FO$1+INT(-$N36/30)+1)+(INT(-$N36/30)+1--$N36/30)*SUMIFS(28:28,$1:$1,FO$1+INT(-$N36/30))))</f>
        <v>0</v>
      </c>
      <c r="FP36" s="46">
        <f>IF(FP$10="",0,IF(FP$1=MAX($1:$1),$R28-SUM($T36:FO36),IF(FP$1=1,SUMIFS(28:28,$1:$1,"&gt;="&amp;1,$1:$1,"&lt;="&amp;INT(-$N36/30))+(-$N36/30-INT(-$N36/30))*SUMIFS(28:28,$1:$1,INT(-$N36/30)+1),0)+(-$N36/30-INT(-$N36/30))*SUMIFS(28:28,$1:$1,FP$1+INT(-$N36/30)+1)+(INT(-$N36/30)+1--$N36/30)*SUMIFS(28:28,$1:$1,FP$1+INT(-$N36/30))))</f>
        <v>0</v>
      </c>
      <c r="FQ36" s="46">
        <f>IF(FQ$10="",0,IF(FQ$1=MAX($1:$1),$R28-SUM($T36:FP36),IF(FQ$1=1,SUMIFS(28:28,$1:$1,"&gt;="&amp;1,$1:$1,"&lt;="&amp;INT(-$N36/30))+(-$N36/30-INT(-$N36/30))*SUMIFS(28:28,$1:$1,INT(-$N36/30)+1),0)+(-$N36/30-INT(-$N36/30))*SUMIFS(28:28,$1:$1,FQ$1+INT(-$N36/30)+1)+(INT(-$N36/30)+1--$N36/30)*SUMIFS(28:28,$1:$1,FQ$1+INT(-$N36/30))))</f>
        <v>0</v>
      </c>
      <c r="FR36" s="46">
        <f>IF(FR$10="",0,IF(FR$1=MAX($1:$1),$R28-SUM($T36:FQ36),IF(FR$1=1,SUMIFS(28:28,$1:$1,"&gt;="&amp;1,$1:$1,"&lt;="&amp;INT(-$N36/30))+(-$N36/30-INT(-$N36/30))*SUMIFS(28:28,$1:$1,INT(-$N36/30)+1),0)+(-$N36/30-INT(-$N36/30))*SUMIFS(28:28,$1:$1,FR$1+INT(-$N36/30)+1)+(INT(-$N36/30)+1--$N36/30)*SUMIFS(28:28,$1:$1,FR$1+INT(-$N36/30))))</f>
        <v>0</v>
      </c>
      <c r="FS36" s="46">
        <f>IF(FS$10="",0,IF(FS$1=MAX($1:$1),$R28-SUM($T36:FR36),IF(FS$1=1,SUMIFS(28:28,$1:$1,"&gt;="&amp;1,$1:$1,"&lt;="&amp;INT(-$N36/30))+(-$N36/30-INT(-$N36/30))*SUMIFS(28:28,$1:$1,INT(-$N36/30)+1),0)+(-$N36/30-INT(-$N36/30))*SUMIFS(28:28,$1:$1,FS$1+INT(-$N36/30)+1)+(INT(-$N36/30)+1--$N36/30)*SUMIFS(28:28,$1:$1,FS$1+INT(-$N36/30))))</f>
        <v>0</v>
      </c>
      <c r="FT36" s="46">
        <f>IF(FT$10="",0,IF(FT$1=MAX($1:$1),$R28-SUM($T36:FS36),IF(FT$1=1,SUMIFS(28:28,$1:$1,"&gt;="&amp;1,$1:$1,"&lt;="&amp;INT(-$N36/30))+(-$N36/30-INT(-$N36/30))*SUMIFS(28:28,$1:$1,INT(-$N36/30)+1),0)+(-$N36/30-INT(-$N36/30))*SUMIFS(28:28,$1:$1,FT$1+INT(-$N36/30)+1)+(INT(-$N36/30)+1--$N36/30)*SUMIFS(28:28,$1:$1,FT$1+INT(-$N36/30))))</f>
        <v>0</v>
      </c>
      <c r="FU36" s="46">
        <f>IF(FU$10="",0,IF(FU$1=MAX($1:$1),$R28-SUM($T36:FT36),IF(FU$1=1,SUMIFS(28:28,$1:$1,"&gt;="&amp;1,$1:$1,"&lt;="&amp;INT(-$N36/30))+(-$N36/30-INT(-$N36/30))*SUMIFS(28:28,$1:$1,INT(-$N36/30)+1),0)+(-$N36/30-INT(-$N36/30))*SUMIFS(28:28,$1:$1,FU$1+INT(-$N36/30)+1)+(INT(-$N36/30)+1--$N36/30)*SUMIFS(28:28,$1:$1,FU$1+INT(-$N36/30))))</f>
        <v>0</v>
      </c>
      <c r="FV36" s="46">
        <f>IF(FV$10="",0,IF(FV$1=MAX($1:$1),$R28-SUM($T36:FU36),IF(FV$1=1,SUMIFS(28:28,$1:$1,"&gt;="&amp;1,$1:$1,"&lt;="&amp;INT(-$N36/30))+(-$N36/30-INT(-$N36/30))*SUMIFS(28:28,$1:$1,INT(-$N36/30)+1),0)+(-$N36/30-INT(-$N36/30))*SUMIFS(28:28,$1:$1,FV$1+INT(-$N36/30)+1)+(INT(-$N36/30)+1--$N36/30)*SUMIFS(28:28,$1:$1,FV$1+INT(-$N36/30))))</f>
        <v>0</v>
      </c>
      <c r="FW36" s="46">
        <f>IF(FW$10="",0,IF(FW$1=MAX($1:$1),$R28-SUM($T36:FV36),IF(FW$1=1,SUMIFS(28:28,$1:$1,"&gt;="&amp;1,$1:$1,"&lt;="&amp;INT(-$N36/30))+(-$N36/30-INT(-$N36/30))*SUMIFS(28:28,$1:$1,INT(-$N36/30)+1),0)+(-$N36/30-INT(-$N36/30))*SUMIFS(28:28,$1:$1,FW$1+INT(-$N36/30)+1)+(INT(-$N36/30)+1--$N36/30)*SUMIFS(28:28,$1:$1,FW$1+INT(-$N36/30))))</f>
        <v>0</v>
      </c>
      <c r="FX36" s="46">
        <f>IF(FX$10="",0,IF(FX$1=MAX($1:$1),$R28-SUM($T36:FW36),IF(FX$1=1,SUMIFS(28:28,$1:$1,"&gt;="&amp;1,$1:$1,"&lt;="&amp;INT(-$N36/30))+(-$N36/30-INT(-$N36/30))*SUMIFS(28:28,$1:$1,INT(-$N36/30)+1),0)+(-$N36/30-INT(-$N36/30))*SUMIFS(28:28,$1:$1,FX$1+INT(-$N36/30)+1)+(INT(-$N36/30)+1--$N36/30)*SUMIFS(28:28,$1:$1,FX$1+INT(-$N36/30))))</f>
        <v>0</v>
      </c>
      <c r="FY36" s="46">
        <f>IF(FY$10="",0,IF(FY$1=MAX($1:$1),$R28-SUM($T36:FX36),IF(FY$1=1,SUMIFS(28:28,$1:$1,"&gt;="&amp;1,$1:$1,"&lt;="&amp;INT(-$N36/30))+(-$N36/30-INT(-$N36/30))*SUMIFS(28:28,$1:$1,INT(-$N36/30)+1),0)+(-$N36/30-INT(-$N36/30))*SUMIFS(28:28,$1:$1,FY$1+INT(-$N36/30)+1)+(INT(-$N36/30)+1--$N36/30)*SUMIFS(28:28,$1:$1,FY$1+INT(-$N36/30))))</f>
        <v>0</v>
      </c>
      <c r="FZ36" s="46">
        <f>IF(FZ$10="",0,IF(FZ$1=MAX($1:$1),$R28-SUM($T36:FY36),IF(FZ$1=1,SUMIFS(28:28,$1:$1,"&gt;="&amp;1,$1:$1,"&lt;="&amp;INT(-$N36/30))+(-$N36/30-INT(-$N36/30))*SUMIFS(28:28,$1:$1,INT(-$N36/30)+1),0)+(-$N36/30-INT(-$N36/30))*SUMIFS(28:28,$1:$1,FZ$1+INT(-$N36/30)+1)+(INT(-$N36/30)+1--$N36/30)*SUMIFS(28:28,$1:$1,FZ$1+INT(-$N36/30))))</f>
        <v>0</v>
      </c>
      <c r="GA36" s="46">
        <f>IF(GA$10="",0,IF(GA$1=MAX($1:$1),$R28-SUM($T36:FZ36),IF(GA$1=1,SUMIFS(28:28,$1:$1,"&gt;="&amp;1,$1:$1,"&lt;="&amp;INT(-$N36/30))+(-$N36/30-INT(-$N36/30))*SUMIFS(28:28,$1:$1,INT(-$N36/30)+1),0)+(-$N36/30-INT(-$N36/30))*SUMIFS(28:28,$1:$1,GA$1+INT(-$N36/30)+1)+(INT(-$N36/30)+1--$N36/30)*SUMIFS(28:28,$1:$1,GA$1+INT(-$N36/30))))</f>
        <v>0</v>
      </c>
      <c r="GB36" s="46">
        <f>IF(GB$10="",0,IF(GB$1=MAX($1:$1),$R28-SUM($T36:GA36),IF(GB$1=1,SUMIFS(28:28,$1:$1,"&gt;="&amp;1,$1:$1,"&lt;="&amp;INT(-$N36/30))+(-$N36/30-INT(-$N36/30))*SUMIFS(28:28,$1:$1,INT(-$N36/30)+1),0)+(-$N36/30-INT(-$N36/30))*SUMIFS(28:28,$1:$1,GB$1+INT(-$N36/30)+1)+(INT(-$N36/30)+1--$N36/30)*SUMIFS(28:28,$1:$1,GB$1+INT(-$N36/30))))</f>
        <v>0</v>
      </c>
      <c r="GC36" s="46">
        <f>IF(GC$10="",0,IF(GC$1=MAX($1:$1),$R28-SUM($T36:GB36),IF(GC$1=1,SUMIFS(28:28,$1:$1,"&gt;="&amp;1,$1:$1,"&lt;="&amp;INT(-$N36/30))+(-$N36/30-INT(-$N36/30))*SUMIFS(28:28,$1:$1,INT(-$N36/30)+1),0)+(-$N36/30-INT(-$N36/30))*SUMIFS(28:28,$1:$1,GC$1+INT(-$N36/30)+1)+(INT(-$N36/30)+1--$N36/30)*SUMIFS(28:28,$1:$1,GC$1+INT(-$N36/30))))</f>
        <v>0</v>
      </c>
      <c r="GD36" s="46">
        <f>IF(GD$10="",0,IF(GD$1=MAX($1:$1),$R28-SUM($T36:GC36),IF(GD$1=1,SUMIFS(28:28,$1:$1,"&gt;="&amp;1,$1:$1,"&lt;="&amp;INT(-$N36/30))+(-$N36/30-INT(-$N36/30))*SUMIFS(28:28,$1:$1,INT(-$N36/30)+1),0)+(-$N36/30-INT(-$N36/30))*SUMIFS(28:28,$1:$1,GD$1+INT(-$N36/30)+1)+(INT(-$N36/30)+1--$N36/30)*SUMIFS(28:28,$1:$1,GD$1+INT(-$N36/30))))</f>
        <v>0</v>
      </c>
      <c r="GE36" s="46">
        <f>IF(GE$10="",0,IF(GE$1=MAX($1:$1),$R28-SUM($T36:GD36),IF(GE$1=1,SUMIFS(28:28,$1:$1,"&gt;="&amp;1,$1:$1,"&lt;="&amp;INT(-$N36/30))+(-$N36/30-INT(-$N36/30))*SUMIFS(28:28,$1:$1,INT(-$N36/30)+1),0)+(-$N36/30-INT(-$N36/30))*SUMIFS(28:28,$1:$1,GE$1+INT(-$N36/30)+1)+(INT(-$N36/30)+1--$N36/30)*SUMIFS(28:28,$1:$1,GE$1+INT(-$N36/30))))</f>
        <v>0</v>
      </c>
      <c r="GF36" s="46">
        <f>IF(GF$10="",0,IF(GF$1=MAX($1:$1),$R28-SUM($T36:GE36),IF(GF$1=1,SUMIFS(28:28,$1:$1,"&gt;="&amp;1,$1:$1,"&lt;="&amp;INT(-$N36/30))+(-$N36/30-INT(-$N36/30))*SUMIFS(28:28,$1:$1,INT(-$N36/30)+1),0)+(-$N36/30-INT(-$N36/30))*SUMIFS(28:28,$1:$1,GF$1+INT(-$N36/30)+1)+(INT(-$N36/30)+1--$N36/30)*SUMIFS(28:28,$1:$1,GF$1+INT(-$N36/30))))</f>
        <v>0</v>
      </c>
      <c r="GG36" s="46">
        <f>IF(GG$10="",0,IF(GG$1=MAX($1:$1),$R28-SUM($T36:GF36),IF(GG$1=1,SUMIFS(28:28,$1:$1,"&gt;="&amp;1,$1:$1,"&lt;="&amp;INT(-$N36/30))+(-$N36/30-INT(-$N36/30))*SUMIFS(28:28,$1:$1,INT(-$N36/30)+1),0)+(-$N36/30-INT(-$N36/30))*SUMIFS(28:28,$1:$1,GG$1+INT(-$N36/30)+1)+(INT(-$N36/30)+1--$N36/30)*SUMIFS(28:28,$1:$1,GG$1+INT(-$N36/30))))</f>
        <v>0</v>
      </c>
      <c r="GH36" s="46">
        <f>IF(GH$10="",0,IF(GH$1=MAX($1:$1),$R28-SUM($T36:GG36),IF(GH$1=1,SUMIFS(28:28,$1:$1,"&gt;="&amp;1,$1:$1,"&lt;="&amp;INT(-$N36/30))+(-$N36/30-INT(-$N36/30))*SUMIFS(28:28,$1:$1,INT(-$N36/30)+1),0)+(-$N36/30-INT(-$N36/30))*SUMIFS(28:28,$1:$1,GH$1+INT(-$N36/30)+1)+(INT(-$N36/30)+1--$N36/30)*SUMIFS(28:28,$1:$1,GH$1+INT(-$N36/30))))</f>
        <v>0</v>
      </c>
      <c r="GI36" s="46">
        <f>IF(GI$10="",0,IF(GI$1=MAX($1:$1),$R28-SUM($T36:GH36),IF(GI$1=1,SUMIFS(28:28,$1:$1,"&gt;="&amp;1,$1:$1,"&lt;="&amp;INT(-$N36/30))+(-$N36/30-INT(-$N36/30))*SUMIFS(28:28,$1:$1,INT(-$N36/30)+1),0)+(-$N36/30-INT(-$N36/30))*SUMIFS(28:28,$1:$1,GI$1+INT(-$N36/30)+1)+(INT(-$N36/30)+1--$N36/30)*SUMIFS(28:28,$1:$1,GI$1+INT(-$N36/30))))</f>
        <v>0</v>
      </c>
      <c r="GJ36" s="46">
        <f>IF(GJ$10="",0,IF(GJ$1=MAX($1:$1),$R28-SUM($T36:GI36),IF(GJ$1=1,SUMIFS(28:28,$1:$1,"&gt;="&amp;1,$1:$1,"&lt;="&amp;INT(-$N36/30))+(-$N36/30-INT(-$N36/30))*SUMIFS(28:28,$1:$1,INT(-$N36/30)+1),0)+(-$N36/30-INT(-$N36/30))*SUMIFS(28:28,$1:$1,GJ$1+INT(-$N36/30)+1)+(INT(-$N36/30)+1--$N36/30)*SUMIFS(28:28,$1:$1,GJ$1+INT(-$N36/30))))</f>
        <v>0</v>
      </c>
      <c r="GK36" s="46">
        <f>IF(GK$10="",0,IF(GK$1=MAX($1:$1),$R28-SUM($T36:GJ36),IF(GK$1=1,SUMIFS(28:28,$1:$1,"&gt;="&amp;1,$1:$1,"&lt;="&amp;INT(-$N36/30))+(-$N36/30-INT(-$N36/30))*SUMIFS(28:28,$1:$1,INT(-$N36/30)+1),0)+(-$N36/30-INT(-$N36/30))*SUMIFS(28:28,$1:$1,GK$1+INT(-$N36/30)+1)+(INT(-$N36/30)+1--$N36/30)*SUMIFS(28:28,$1:$1,GK$1+INT(-$N36/30))))</f>
        <v>0</v>
      </c>
      <c r="GL36" s="46">
        <f>IF(GL$10="",0,IF(GL$1=MAX($1:$1),$R28-SUM($T36:GK36),IF(GL$1=1,SUMIFS(28:28,$1:$1,"&gt;="&amp;1,$1:$1,"&lt;="&amp;INT(-$N36/30))+(-$N36/30-INT(-$N36/30))*SUMIFS(28:28,$1:$1,INT(-$N36/30)+1),0)+(-$N36/30-INT(-$N36/30))*SUMIFS(28:28,$1:$1,GL$1+INT(-$N36/30)+1)+(INT(-$N36/30)+1--$N36/30)*SUMIFS(28:28,$1:$1,GL$1+INT(-$N36/30))))</f>
        <v>0</v>
      </c>
      <c r="GM36" s="46">
        <f>IF(GM$10="",0,IF(GM$1=MAX($1:$1),$R28-SUM($T36:GL36),IF(GM$1=1,SUMIFS(28:28,$1:$1,"&gt;="&amp;1,$1:$1,"&lt;="&amp;INT(-$N36/30))+(-$N36/30-INT(-$N36/30))*SUMIFS(28:28,$1:$1,INT(-$N36/30)+1),0)+(-$N36/30-INT(-$N36/30))*SUMIFS(28:28,$1:$1,GM$1+INT(-$N36/30)+1)+(INT(-$N36/30)+1--$N36/30)*SUMIFS(28:28,$1:$1,GM$1+INT(-$N36/30))))</f>
        <v>0</v>
      </c>
      <c r="GN36" s="46">
        <f>IF(GN$10="",0,IF(GN$1=MAX($1:$1),$R28-SUM($T36:GM36),IF(GN$1=1,SUMIFS(28:28,$1:$1,"&gt;="&amp;1,$1:$1,"&lt;="&amp;INT(-$N36/30))+(-$N36/30-INT(-$N36/30))*SUMIFS(28:28,$1:$1,INT(-$N36/30)+1),0)+(-$N36/30-INT(-$N36/30))*SUMIFS(28:28,$1:$1,GN$1+INT(-$N36/30)+1)+(INT(-$N36/30)+1--$N36/30)*SUMIFS(28:28,$1:$1,GN$1+INT(-$N36/30))))</f>
        <v>0</v>
      </c>
      <c r="GO36" s="46">
        <f>IF(GO$10="",0,IF(GO$1=MAX($1:$1),$R28-SUM($T36:GN36),IF(GO$1=1,SUMIFS(28:28,$1:$1,"&gt;="&amp;1,$1:$1,"&lt;="&amp;INT(-$N36/30))+(-$N36/30-INT(-$N36/30))*SUMIFS(28:28,$1:$1,INT(-$N36/30)+1),0)+(-$N36/30-INT(-$N36/30))*SUMIFS(28:28,$1:$1,GO$1+INT(-$N36/30)+1)+(INT(-$N36/30)+1--$N36/30)*SUMIFS(28:28,$1:$1,GO$1+INT(-$N36/30))))</f>
        <v>0</v>
      </c>
      <c r="GP36" s="46">
        <f>IF(GP$10="",0,IF(GP$1=MAX($1:$1),$R28-SUM($T36:GO36),IF(GP$1=1,SUMIFS(28:28,$1:$1,"&gt;="&amp;1,$1:$1,"&lt;="&amp;INT(-$N36/30))+(-$N36/30-INT(-$N36/30))*SUMIFS(28:28,$1:$1,INT(-$N36/30)+1),0)+(-$N36/30-INT(-$N36/30))*SUMIFS(28:28,$1:$1,GP$1+INT(-$N36/30)+1)+(INT(-$N36/30)+1--$N36/30)*SUMIFS(28:28,$1:$1,GP$1+INT(-$N36/30))))</f>
        <v>0</v>
      </c>
      <c r="GQ36" s="46">
        <f>IF(GQ$10="",0,IF(GQ$1=MAX($1:$1),$R28-SUM($T36:GP36),IF(GQ$1=1,SUMIFS(28:28,$1:$1,"&gt;="&amp;1,$1:$1,"&lt;="&amp;INT(-$N36/30))+(-$N36/30-INT(-$N36/30))*SUMIFS(28:28,$1:$1,INT(-$N36/30)+1),0)+(-$N36/30-INT(-$N36/30))*SUMIFS(28:28,$1:$1,GQ$1+INT(-$N36/30)+1)+(INT(-$N36/30)+1--$N36/30)*SUMIFS(28:28,$1:$1,GQ$1+INT(-$N36/30))))</f>
        <v>0</v>
      </c>
      <c r="GR36" s="46">
        <f>IF(GR$10="",0,IF(GR$1=MAX($1:$1),$R28-SUM($T36:GQ36),IF(GR$1=1,SUMIFS(28:28,$1:$1,"&gt;="&amp;1,$1:$1,"&lt;="&amp;INT(-$N36/30))+(-$N36/30-INT(-$N36/30))*SUMIFS(28:28,$1:$1,INT(-$N36/30)+1),0)+(-$N36/30-INT(-$N36/30))*SUMIFS(28:28,$1:$1,GR$1+INT(-$N36/30)+1)+(INT(-$N36/30)+1--$N36/30)*SUMIFS(28:28,$1:$1,GR$1+INT(-$N36/30))))</f>
        <v>0</v>
      </c>
      <c r="GS36" s="46">
        <f>IF(GS$10="",0,IF(GS$1=MAX($1:$1),$R28-SUM($T36:GR36),IF(GS$1=1,SUMIFS(28:28,$1:$1,"&gt;="&amp;1,$1:$1,"&lt;="&amp;INT(-$N36/30))+(-$N36/30-INT(-$N36/30))*SUMIFS(28:28,$1:$1,INT(-$N36/30)+1),0)+(-$N36/30-INT(-$N36/30))*SUMIFS(28:28,$1:$1,GS$1+INT(-$N36/30)+1)+(INT(-$N36/30)+1--$N36/30)*SUMIFS(28:28,$1:$1,GS$1+INT(-$N36/30))))</f>
        <v>0</v>
      </c>
      <c r="GT36" s="46">
        <f>IF(GT$10="",0,IF(GT$1=MAX($1:$1),$R28-SUM($T36:GS36),IF(GT$1=1,SUMIFS(28:28,$1:$1,"&gt;="&amp;1,$1:$1,"&lt;="&amp;INT(-$N36/30))+(-$N36/30-INT(-$N36/30))*SUMIFS(28:28,$1:$1,INT(-$N36/30)+1),0)+(-$N36/30-INT(-$N36/30))*SUMIFS(28:28,$1:$1,GT$1+INT(-$N36/30)+1)+(INT(-$N36/30)+1--$N36/30)*SUMIFS(28:28,$1:$1,GT$1+INT(-$N36/30))))</f>
        <v>0</v>
      </c>
      <c r="GU36" s="46">
        <f>IF(GU$10="",0,IF(GU$1=MAX($1:$1),$R28-SUM($T36:GT36),IF(GU$1=1,SUMIFS(28:28,$1:$1,"&gt;="&amp;1,$1:$1,"&lt;="&amp;INT(-$N36/30))+(-$N36/30-INT(-$N36/30))*SUMIFS(28:28,$1:$1,INT(-$N36/30)+1),0)+(-$N36/30-INT(-$N36/30))*SUMIFS(28:28,$1:$1,GU$1+INT(-$N36/30)+1)+(INT(-$N36/30)+1--$N36/30)*SUMIFS(28:28,$1:$1,GU$1+INT(-$N36/30))))</f>
        <v>0</v>
      </c>
      <c r="GV36" s="46">
        <f>IF(GV$10="",0,IF(GV$1=MAX($1:$1),$R28-SUM($T36:GU36),IF(GV$1=1,SUMIFS(28:28,$1:$1,"&gt;="&amp;1,$1:$1,"&lt;="&amp;INT(-$N36/30))+(-$N36/30-INT(-$N36/30))*SUMIFS(28:28,$1:$1,INT(-$N36/30)+1),0)+(-$N36/30-INT(-$N36/30))*SUMIFS(28:28,$1:$1,GV$1+INT(-$N36/30)+1)+(INT(-$N36/30)+1--$N36/30)*SUMIFS(28:28,$1:$1,GV$1+INT(-$N36/30))))</f>
        <v>0</v>
      </c>
      <c r="GW36" s="46">
        <f>IF(GW$10="",0,IF(GW$1=MAX($1:$1),$R28-SUM($T36:GV36),IF(GW$1=1,SUMIFS(28:28,$1:$1,"&gt;="&amp;1,$1:$1,"&lt;="&amp;INT(-$N36/30))+(-$N36/30-INT(-$N36/30))*SUMIFS(28:28,$1:$1,INT(-$N36/30)+1),0)+(-$N36/30-INT(-$N36/30))*SUMIFS(28:28,$1:$1,GW$1+INT(-$N36/30)+1)+(INT(-$N36/30)+1--$N36/30)*SUMIFS(28:28,$1:$1,GW$1+INT(-$N36/30))))</f>
        <v>0</v>
      </c>
      <c r="GX36" s="46">
        <f>IF(GX$10="",0,IF(GX$1=MAX($1:$1),$R28-SUM($T36:GW36),IF(GX$1=1,SUMIFS(28:28,$1:$1,"&gt;="&amp;1,$1:$1,"&lt;="&amp;INT(-$N36/30))+(-$N36/30-INT(-$N36/30))*SUMIFS(28:28,$1:$1,INT(-$N36/30)+1),0)+(-$N36/30-INT(-$N36/30))*SUMIFS(28:28,$1:$1,GX$1+INT(-$N36/30)+1)+(INT(-$N36/30)+1--$N36/30)*SUMIFS(28:28,$1:$1,GX$1+INT(-$N36/30))))</f>
        <v>0</v>
      </c>
      <c r="GY36" s="46">
        <f>IF(GY$10="",0,IF(GY$1=MAX($1:$1),$R28-SUM($T36:GX36),IF(GY$1=1,SUMIFS(28:28,$1:$1,"&gt;="&amp;1,$1:$1,"&lt;="&amp;INT(-$N36/30))+(-$N36/30-INT(-$N36/30))*SUMIFS(28:28,$1:$1,INT(-$N36/30)+1),0)+(-$N36/30-INT(-$N36/30))*SUMIFS(28:28,$1:$1,GY$1+INT(-$N36/30)+1)+(INT(-$N36/30)+1--$N36/30)*SUMIFS(28:28,$1:$1,GY$1+INT(-$N36/30))))</f>
        <v>0</v>
      </c>
      <c r="GZ36" s="46">
        <f>IF(GZ$10="",0,IF(GZ$1=MAX($1:$1),$R28-SUM($T36:GY36),IF(GZ$1=1,SUMIFS(28:28,$1:$1,"&gt;="&amp;1,$1:$1,"&lt;="&amp;INT(-$N36/30))+(-$N36/30-INT(-$N36/30))*SUMIFS(28:28,$1:$1,INT(-$N36/30)+1),0)+(-$N36/30-INT(-$N36/30))*SUMIFS(28:28,$1:$1,GZ$1+INT(-$N36/30)+1)+(INT(-$N36/30)+1--$N36/30)*SUMIFS(28:28,$1:$1,GZ$1+INT(-$N36/30))))</f>
        <v>0</v>
      </c>
      <c r="HA36" s="46">
        <f>IF(HA$10="",0,IF(HA$1=MAX($1:$1),$R28-SUM($T36:GZ36),IF(HA$1=1,SUMIFS(28:28,$1:$1,"&gt;="&amp;1,$1:$1,"&lt;="&amp;INT(-$N36/30))+(-$N36/30-INT(-$N36/30))*SUMIFS(28:28,$1:$1,INT(-$N36/30)+1),0)+(-$N36/30-INT(-$N36/30))*SUMIFS(28:28,$1:$1,HA$1+INT(-$N36/30)+1)+(INT(-$N36/30)+1--$N36/30)*SUMIFS(28:28,$1:$1,HA$1+INT(-$N36/30))))</f>
        <v>0</v>
      </c>
      <c r="HB36" s="46">
        <f>IF(HB$10="",0,IF(HB$1=MAX($1:$1),$R28-SUM($T36:HA36),IF(HB$1=1,SUMIFS(28:28,$1:$1,"&gt;="&amp;1,$1:$1,"&lt;="&amp;INT(-$N36/30))+(-$N36/30-INT(-$N36/30))*SUMIFS(28:28,$1:$1,INT(-$N36/30)+1),0)+(-$N36/30-INT(-$N36/30))*SUMIFS(28:28,$1:$1,HB$1+INT(-$N36/30)+1)+(INT(-$N36/30)+1--$N36/30)*SUMIFS(28:28,$1:$1,HB$1+INT(-$N36/30))))</f>
        <v>0</v>
      </c>
      <c r="HC36" s="46">
        <f>IF(HC$10="",0,IF(HC$1=MAX($1:$1),$R28-SUM($T36:HB36),IF(HC$1=1,SUMIFS(28:28,$1:$1,"&gt;="&amp;1,$1:$1,"&lt;="&amp;INT(-$N36/30))+(-$N36/30-INT(-$N36/30))*SUMIFS(28:28,$1:$1,INT(-$N36/30)+1),0)+(-$N36/30-INT(-$N36/30))*SUMIFS(28:28,$1:$1,HC$1+INT(-$N36/30)+1)+(INT(-$N36/30)+1--$N36/30)*SUMIFS(28:28,$1:$1,HC$1+INT(-$N36/30))))</f>
        <v>0</v>
      </c>
      <c r="HD36" s="46">
        <f>IF(HD$10="",0,IF(HD$1=MAX($1:$1),$R28-SUM($T36:HC36),IF(HD$1=1,SUMIFS(28:28,$1:$1,"&gt;="&amp;1,$1:$1,"&lt;="&amp;INT(-$N36/30))+(-$N36/30-INT(-$N36/30))*SUMIFS(28:28,$1:$1,INT(-$N36/30)+1),0)+(-$N36/30-INT(-$N36/30))*SUMIFS(28:28,$1:$1,HD$1+INT(-$N36/30)+1)+(INT(-$N36/30)+1--$N36/30)*SUMIFS(28:28,$1:$1,HD$1+INT(-$N36/30))))</f>
        <v>0</v>
      </c>
      <c r="HE36" s="46">
        <f>IF(HE$10="",0,IF(HE$1=MAX($1:$1),$R28-SUM($T36:HD36),IF(HE$1=1,SUMIFS(28:28,$1:$1,"&gt;="&amp;1,$1:$1,"&lt;="&amp;INT(-$N36/30))+(-$N36/30-INT(-$N36/30))*SUMIFS(28:28,$1:$1,INT(-$N36/30)+1),0)+(-$N36/30-INT(-$N36/30))*SUMIFS(28:28,$1:$1,HE$1+INT(-$N36/30)+1)+(INT(-$N36/30)+1--$N36/30)*SUMIFS(28:28,$1:$1,HE$1+INT(-$N36/30))))</f>
        <v>0</v>
      </c>
      <c r="HF36" s="46">
        <f>IF(HF$10="",0,IF(HF$1=MAX($1:$1),$R28-SUM($T36:HE36),IF(HF$1=1,SUMIFS(28:28,$1:$1,"&gt;="&amp;1,$1:$1,"&lt;="&amp;INT(-$N36/30))+(-$N36/30-INT(-$N36/30))*SUMIFS(28:28,$1:$1,INT(-$N36/30)+1),0)+(-$N36/30-INT(-$N36/30))*SUMIFS(28:28,$1:$1,HF$1+INT(-$N36/30)+1)+(INT(-$N36/30)+1--$N36/30)*SUMIFS(28:28,$1:$1,HF$1+INT(-$N36/30))))</f>
        <v>0</v>
      </c>
      <c r="HG36" s="46">
        <f>IF(HG$10="",0,IF(HG$1=MAX($1:$1),$R28-SUM($T36:HF36),IF(HG$1=1,SUMIFS(28:28,$1:$1,"&gt;="&amp;1,$1:$1,"&lt;="&amp;INT(-$N36/30))+(-$N36/30-INT(-$N36/30))*SUMIFS(28:28,$1:$1,INT(-$N36/30)+1),0)+(-$N36/30-INT(-$N36/30))*SUMIFS(28:28,$1:$1,HG$1+INT(-$N36/30)+1)+(INT(-$N36/30)+1--$N36/30)*SUMIFS(28:28,$1:$1,HG$1+INT(-$N36/30))))</f>
        <v>0</v>
      </c>
      <c r="HH36" s="46">
        <f>IF(HH$10="",0,IF(HH$1=MAX($1:$1),$R28-SUM($T36:HG36),IF(HH$1=1,SUMIFS(28:28,$1:$1,"&gt;="&amp;1,$1:$1,"&lt;="&amp;INT(-$N36/30))+(-$N36/30-INT(-$N36/30))*SUMIFS(28:28,$1:$1,INT(-$N36/30)+1),0)+(-$N36/30-INT(-$N36/30))*SUMIFS(28:28,$1:$1,HH$1+INT(-$N36/30)+1)+(INT(-$N36/30)+1--$N36/30)*SUMIFS(28:28,$1:$1,HH$1+INT(-$N36/30))))</f>
        <v>0</v>
      </c>
      <c r="HI36" s="46">
        <f>IF(HI$10="",0,IF(HI$1=MAX($1:$1),$R28-SUM($T36:HH36),IF(HI$1=1,SUMIFS(28:28,$1:$1,"&gt;="&amp;1,$1:$1,"&lt;="&amp;INT(-$N36/30))+(-$N36/30-INT(-$N36/30))*SUMIFS(28:28,$1:$1,INT(-$N36/30)+1),0)+(-$N36/30-INT(-$N36/30))*SUMIFS(28:28,$1:$1,HI$1+INT(-$N36/30)+1)+(INT(-$N36/30)+1--$N36/30)*SUMIFS(28:28,$1:$1,HI$1+INT(-$N36/30))))</f>
        <v>0</v>
      </c>
      <c r="HJ36" s="46">
        <f>IF(HJ$10="",0,IF(HJ$1=MAX($1:$1),$R28-SUM($T36:HI36),IF(HJ$1=1,SUMIFS(28:28,$1:$1,"&gt;="&amp;1,$1:$1,"&lt;="&amp;INT(-$N36/30))+(-$N36/30-INT(-$N36/30))*SUMIFS(28:28,$1:$1,INT(-$N36/30)+1),0)+(-$N36/30-INT(-$N36/30))*SUMIFS(28:28,$1:$1,HJ$1+INT(-$N36/30)+1)+(INT(-$N36/30)+1--$N36/30)*SUMIFS(28:28,$1:$1,HJ$1+INT(-$N36/30))))</f>
        <v>0</v>
      </c>
      <c r="HK36" s="46">
        <f>IF(HK$10="",0,IF(HK$1=MAX($1:$1),$R28-SUM($T36:HJ36),IF(HK$1=1,SUMIFS(28:28,$1:$1,"&gt;="&amp;1,$1:$1,"&lt;="&amp;INT(-$N36/30))+(-$N36/30-INT(-$N36/30))*SUMIFS(28:28,$1:$1,INT(-$N36/30)+1),0)+(-$N36/30-INT(-$N36/30))*SUMIFS(28:28,$1:$1,HK$1+INT(-$N36/30)+1)+(INT(-$N36/30)+1--$N36/30)*SUMIFS(28:28,$1:$1,HK$1+INT(-$N36/30))))</f>
        <v>0</v>
      </c>
      <c r="HL36" s="46">
        <f>IF(HL$10="",0,IF(HL$1=MAX($1:$1),$R28-SUM($T36:HK36),IF(HL$1=1,SUMIFS(28:28,$1:$1,"&gt;="&amp;1,$1:$1,"&lt;="&amp;INT(-$N36/30))+(-$N36/30-INT(-$N36/30))*SUMIFS(28:28,$1:$1,INT(-$N36/30)+1),0)+(-$N36/30-INT(-$N36/30))*SUMIFS(28:28,$1:$1,HL$1+INT(-$N36/30)+1)+(INT(-$N36/30)+1--$N36/30)*SUMIFS(28:28,$1:$1,HL$1+INT(-$N36/30))))</f>
        <v>0</v>
      </c>
      <c r="HM36" s="4"/>
      <c r="HN36" s="4"/>
    </row>
    <row r="37" spans="1:222" s="1" customFormat="1" ht="10.199999999999999" x14ac:dyDescent="0.2">
      <c r="A37" s="4"/>
      <c r="B37" s="4"/>
      <c r="C37" s="4"/>
      <c r="D37" s="4"/>
      <c r="E37" s="42" t="str">
        <f>E33</f>
        <v>оборачиваемость кредиторской задолж-ти</v>
      </c>
      <c r="F37" s="4"/>
      <c r="G37" s="4"/>
      <c r="H37" s="42" t="str">
        <f>списки!$K16</f>
        <v>Шифрование и защита данных</v>
      </c>
      <c r="I37" s="4"/>
      <c r="J37" s="4"/>
      <c r="K37" s="31" t="str">
        <f>IF($E37="","",INDEX(kpi!$H:$H,SUMIFS(kpi!$B:$B,kpi!$E:$E,$E37)))</f>
        <v>дни</v>
      </c>
      <c r="L37" s="4"/>
      <c r="M37" s="43" t="s">
        <v>6</v>
      </c>
      <c r="N37" s="71"/>
      <c r="O37" s="44"/>
      <c r="P37" s="4"/>
      <c r="Q37" s="4"/>
      <c r="R37" s="69">
        <f t="shared" si="64"/>
        <v>0</v>
      </c>
      <c r="S37" s="4"/>
      <c r="T37" s="4"/>
      <c r="U37" s="46">
        <f>IF(U$10="",0,IF(U$1=MAX($1:$1),$R29-SUM($T37:T37),IF(U$1=1,SUMIFS(29:29,$1:$1,"&gt;="&amp;1,$1:$1,"&lt;="&amp;INT(-$N37/30))+(-$N37/30-INT(-$N37/30))*SUMIFS(29:29,$1:$1,INT(-$N37/30)+1),0)+(-$N37/30-INT(-$N37/30))*SUMIFS(29:29,$1:$1,U$1+INT(-$N37/30)+1)+(INT(-$N37/30)+1--$N37/30)*SUMIFS(29:29,$1:$1,U$1+INT(-$N37/30))))</f>
        <v>0</v>
      </c>
      <c r="V37" s="46">
        <f>IF(V$10="",0,IF(V$1=MAX($1:$1),$R29-SUM($T37:U37),IF(V$1=1,SUMIFS(29:29,$1:$1,"&gt;="&amp;1,$1:$1,"&lt;="&amp;INT(-$N37/30))+(-$N37/30-INT(-$N37/30))*SUMIFS(29:29,$1:$1,INT(-$N37/30)+1),0)+(-$N37/30-INT(-$N37/30))*SUMIFS(29:29,$1:$1,V$1+INT(-$N37/30)+1)+(INT(-$N37/30)+1--$N37/30)*SUMIFS(29:29,$1:$1,V$1+INT(-$N37/30))))</f>
        <v>0</v>
      </c>
      <c r="W37" s="46">
        <f>IF(W$10="",0,IF(W$1=MAX($1:$1),$R29-SUM($T37:V37),IF(W$1=1,SUMIFS(29:29,$1:$1,"&gt;="&amp;1,$1:$1,"&lt;="&amp;INT(-$N37/30))+(-$N37/30-INT(-$N37/30))*SUMIFS(29:29,$1:$1,INT(-$N37/30)+1),0)+(-$N37/30-INT(-$N37/30))*SUMIFS(29:29,$1:$1,W$1+INT(-$N37/30)+1)+(INT(-$N37/30)+1--$N37/30)*SUMIFS(29:29,$1:$1,W$1+INT(-$N37/30))))</f>
        <v>0</v>
      </c>
      <c r="X37" s="46">
        <f>IF(X$10="",0,IF(X$1=MAX($1:$1),$R29-SUM($T37:W37),IF(X$1=1,SUMIFS(29:29,$1:$1,"&gt;="&amp;1,$1:$1,"&lt;="&amp;INT(-$N37/30))+(-$N37/30-INT(-$N37/30))*SUMIFS(29:29,$1:$1,INT(-$N37/30)+1),0)+(-$N37/30-INT(-$N37/30))*SUMIFS(29:29,$1:$1,X$1+INT(-$N37/30)+1)+(INT(-$N37/30)+1--$N37/30)*SUMIFS(29:29,$1:$1,X$1+INT(-$N37/30))))</f>
        <v>0</v>
      </c>
      <c r="Y37" s="46">
        <f>IF(Y$10="",0,IF(Y$1=MAX($1:$1),$R29-SUM($T37:X37),IF(Y$1=1,SUMIFS(29:29,$1:$1,"&gt;="&amp;1,$1:$1,"&lt;="&amp;INT(-$N37/30))+(-$N37/30-INT(-$N37/30))*SUMIFS(29:29,$1:$1,INT(-$N37/30)+1),0)+(-$N37/30-INT(-$N37/30))*SUMIFS(29:29,$1:$1,Y$1+INT(-$N37/30)+1)+(INT(-$N37/30)+1--$N37/30)*SUMIFS(29:29,$1:$1,Y$1+INT(-$N37/30))))</f>
        <v>0</v>
      </c>
      <c r="Z37" s="46">
        <f>IF(Z$10="",0,IF(Z$1=MAX($1:$1),$R29-SUM($T37:Y37),IF(Z$1=1,SUMIFS(29:29,$1:$1,"&gt;="&amp;1,$1:$1,"&lt;="&amp;INT(-$N37/30))+(-$N37/30-INT(-$N37/30))*SUMIFS(29:29,$1:$1,INT(-$N37/30)+1),0)+(-$N37/30-INT(-$N37/30))*SUMIFS(29:29,$1:$1,Z$1+INT(-$N37/30)+1)+(INT(-$N37/30)+1--$N37/30)*SUMIFS(29:29,$1:$1,Z$1+INT(-$N37/30))))</f>
        <v>0</v>
      </c>
      <c r="AA37" s="46">
        <f>IF(AA$10="",0,IF(AA$1=MAX($1:$1),$R29-SUM($T37:Z37),IF(AA$1=1,SUMIFS(29:29,$1:$1,"&gt;="&amp;1,$1:$1,"&lt;="&amp;INT(-$N37/30))+(-$N37/30-INT(-$N37/30))*SUMIFS(29:29,$1:$1,INT(-$N37/30)+1),0)+(-$N37/30-INT(-$N37/30))*SUMIFS(29:29,$1:$1,AA$1+INT(-$N37/30)+1)+(INT(-$N37/30)+1--$N37/30)*SUMIFS(29:29,$1:$1,AA$1+INT(-$N37/30))))</f>
        <v>0</v>
      </c>
      <c r="AB37" s="46">
        <f>IF(AB$10="",0,IF(AB$1=MAX($1:$1),$R29-SUM($T37:AA37),IF(AB$1=1,SUMIFS(29:29,$1:$1,"&gt;="&amp;1,$1:$1,"&lt;="&amp;INT(-$N37/30))+(-$N37/30-INT(-$N37/30))*SUMIFS(29:29,$1:$1,INT(-$N37/30)+1),0)+(-$N37/30-INT(-$N37/30))*SUMIFS(29:29,$1:$1,AB$1+INT(-$N37/30)+1)+(INT(-$N37/30)+1--$N37/30)*SUMIFS(29:29,$1:$1,AB$1+INT(-$N37/30))))</f>
        <v>0</v>
      </c>
      <c r="AC37" s="46">
        <f>IF(AC$10="",0,IF(AC$1=MAX($1:$1),$R29-SUM($T37:AB37),IF(AC$1=1,SUMIFS(29:29,$1:$1,"&gt;="&amp;1,$1:$1,"&lt;="&amp;INT(-$N37/30))+(-$N37/30-INT(-$N37/30))*SUMIFS(29:29,$1:$1,INT(-$N37/30)+1),0)+(-$N37/30-INT(-$N37/30))*SUMIFS(29:29,$1:$1,AC$1+INT(-$N37/30)+1)+(INT(-$N37/30)+1--$N37/30)*SUMIFS(29:29,$1:$1,AC$1+INT(-$N37/30))))</f>
        <v>0</v>
      </c>
      <c r="AD37" s="46">
        <f>IF(AD$10="",0,IF(AD$1=MAX($1:$1),$R29-SUM($T37:AC37),IF(AD$1=1,SUMIFS(29:29,$1:$1,"&gt;="&amp;1,$1:$1,"&lt;="&amp;INT(-$N37/30))+(-$N37/30-INT(-$N37/30))*SUMIFS(29:29,$1:$1,INT(-$N37/30)+1),0)+(-$N37/30-INT(-$N37/30))*SUMIFS(29:29,$1:$1,AD$1+INT(-$N37/30)+1)+(INT(-$N37/30)+1--$N37/30)*SUMIFS(29:29,$1:$1,AD$1+INT(-$N37/30))))</f>
        <v>0</v>
      </c>
      <c r="AE37" s="46">
        <f>IF(AE$10="",0,IF(AE$1=MAX($1:$1),$R29-SUM($T37:AD37),IF(AE$1=1,SUMIFS(29:29,$1:$1,"&gt;="&amp;1,$1:$1,"&lt;="&amp;INT(-$N37/30))+(-$N37/30-INT(-$N37/30))*SUMIFS(29:29,$1:$1,INT(-$N37/30)+1),0)+(-$N37/30-INT(-$N37/30))*SUMIFS(29:29,$1:$1,AE$1+INT(-$N37/30)+1)+(INT(-$N37/30)+1--$N37/30)*SUMIFS(29:29,$1:$1,AE$1+INT(-$N37/30))))</f>
        <v>0</v>
      </c>
      <c r="AF37" s="46">
        <f>IF(AF$10="",0,IF(AF$1=MAX($1:$1),$R29-SUM($T37:AE37),IF(AF$1=1,SUMIFS(29:29,$1:$1,"&gt;="&amp;1,$1:$1,"&lt;="&amp;INT(-$N37/30))+(-$N37/30-INT(-$N37/30))*SUMIFS(29:29,$1:$1,INT(-$N37/30)+1),0)+(-$N37/30-INT(-$N37/30))*SUMIFS(29:29,$1:$1,AF$1+INT(-$N37/30)+1)+(INT(-$N37/30)+1--$N37/30)*SUMIFS(29:29,$1:$1,AF$1+INT(-$N37/30))))</f>
        <v>0</v>
      </c>
      <c r="AG37" s="46">
        <f>IF(AG$10="",0,IF(AG$1=MAX($1:$1),$R29-SUM($T37:AF37),IF(AG$1=1,SUMIFS(29:29,$1:$1,"&gt;="&amp;1,$1:$1,"&lt;="&amp;INT(-$N37/30))+(-$N37/30-INT(-$N37/30))*SUMIFS(29:29,$1:$1,INT(-$N37/30)+1),0)+(-$N37/30-INT(-$N37/30))*SUMIFS(29:29,$1:$1,AG$1+INT(-$N37/30)+1)+(INT(-$N37/30)+1--$N37/30)*SUMIFS(29:29,$1:$1,AG$1+INT(-$N37/30))))</f>
        <v>0</v>
      </c>
      <c r="AH37" s="46">
        <f>IF(AH$10="",0,IF(AH$1=MAX($1:$1),$R29-SUM($T37:AG37),IF(AH$1=1,SUMIFS(29:29,$1:$1,"&gt;="&amp;1,$1:$1,"&lt;="&amp;INT(-$N37/30))+(-$N37/30-INT(-$N37/30))*SUMIFS(29:29,$1:$1,INT(-$N37/30)+1),0)+(-$N37/30-INT(-$N37/30))*SUMIFS(29:29,$1:$1,AH$1+INT(-$N37/30)+1)+(INT(-$N37/30)+1--$N37/30)*SUMIFS(29:29,$1:$1,AH$1+INT(-$N37/30))))</f>
        <v>0</v>
      </c>
      <c r="AI37" s="46">
        <f>IF(AI$10="",0,IF(AI$1=MAX($1:$1),$R29-SUM($T37:AH37),IF(AI$1=1,SUMIFS(29:29,$1:$1,"&gt;="&amp;1,$1:$1,"&lt;="&amp;INT(-$N37/30))+(-$N37/30-INT(-$N37/30))*SUMIFS(29:29,$1:$1,INT(-$N37/30)+1),0)+(-$N37/30-INT(-$N37/30))*SUMIFS(29:29,$1:$1,AI$1+INT(-$N37/30)+1)+(INT(-$N37/30)+1--$N37/30)*SUMIFS(29:29,$1:$1,AI$1+INT(-$N37/30))))</f>
        <v>0</v>
      </c>
      <c r="AJ37" s="46">
        <f>IF(AJ$10="",0,IF(AJ$1=MAX($1:$1),$R29-SUM($T37:AI37),IF(AJ$1=1,SUMIFS(29:29,$1:$1,"&gt;="&amp;1,$1:$1,"&lt;="&amp;INT(-$N37/30))+(-$N37/30-INT(-$N37/30))*SUMIFS(29:29,$1:$1,INT(-$N37/30)+1),0)+(-$N37/30-INT(-$N37/30))*SUMIFS(29:29,$1:$1,AJ$1+INT(-$N37/30)+1)+(INT(-$N37/30)+1--$N37/30)*SUMIFS(29:29,$1:$1,AJ$1+INT(-$N37/30))))</f>
        <v>0</v>
      </c>
      <c r="AK37" s="46">
        <f>IF(AK$10="",0,IF(AK$1=MAX($1:$1),$R29-SUM($T37:AJ37),IF(AK$1=1,SUMIFS(29:29,$1:$1,"&gt;="&amp;1,$1:$1,"&lt;="&amp;INT(-$N37/30))+(-$N37/30-INT(-$N37/30))*SUMIFS(29:29,$1:$1,INT(-$N37/30)+1),0)+(-$N37/30-INT(-$N37/30))*SUMIFS(29:29,$1:$1,AK$1+INT(-$N37/30)+1)+(INT(-$N37/30)+1--$N37/30)*SUMIFS(29:29,$1:$1,AK$1+INT(-$N37/30))))</f>
        <v>0</v>
      </c>
      <c r="AL37" s="46">
        <f>IF(AL$10="",0,IF(AL$1=MAX($1:$1),$R29-SUM($T37:AK37),IF(AL$1=1,SUMIFS(29:29,$1:$1,"&gt;="&amp;1,$1:$1,"&lt;="&amp;INT(-$N37/30))+(-$N37/30-INT(-$N37/30))*SUMIFS(29:29,$1:$1,INT(-$N37/30)+1),0)+(-$N37/30-INT(-$N37/30))*SUMIFS(29:29,$1:$1,AL$1+INT(-$N37/30)+1)+(INT(-$N37/30)+1--$N37/30)*SUMIFS(29:29,$1:$1,AL$1+INT(-$N37/30))))</f>
        <v>0</v>
      </c>
      <c r="AM37" s="46">
        <f>IF(AM$10="",0,IF(AM$1=MAX($1:$1),$R29-SUM($T37:AL37),IF(AM$1=1,SUMIFS(29:29,$1:$1,"&gt;="&amp;1,$1:$1,"&lt;="&amp;INT(-$N37/30))+(-$N37/30-INT(-$N37/30))*SUMIFS(29:29,$1:$1,INT(-$N37/30)+1),0)+(-$N37/30-INT(-$N37/30))*SUMIFS(29:29,$1:$1,AM$1+INT(-$N37/30)+1)+(INT(-$N37/30)+1--$N37/30)*SUMIFS(29:29,$1:$1,AM$1+INT(-$N37/30))))</f>
        <v>0</v>
      </c>
      <c r="AN37" s="46">
        <f>IF(AN$10="",0,IF(AN$1=MAX($1:$1),$R29-SUM($T37:AM37),IF(AN$1=1,SUMIFS(29:29,$1:$1,"&gt;="&amp;1,$1:$1,"&lt;="&amp;INT(-$N37/30))+(-$N37/30-INT(-$N37/30))*SUMIFS(29:29,$1:$1,INT(-$N37/30)+1),0)+(-$N37/30-INT(-$N37/30))*SUMIFS(29:29,$1:$1,AN$1+INT(-$N37/30)+1)+(INT(-$N37/30)+1--$N37/30)*SUMIFS(29:29,$1:$1,AN$1+INT(-$N37/30))))</f>
        <v>0</v>
      </c>
      <c r="AO37" s="46">
        <f>IF(AO$10="",0,IF(AO$1=MAX($1:$1),$R29-SUM($T37:AN37),IF(AO$1=1,SUMIFS(29:29,$1:$1,"&gt;="&amp;1,$1:$1,"&lt;="&amp;INT(-$N37/30))+(-$N37/30-INT(-$N37/30))*SUMIFS(29:29,$1:$1,INT(-$N37/30)+1),0)+(-$N37/30-INT(-$N37/30))*SUMIFS(29:29,$1:$1,AO$1+INT(-$N37/30)+1)+(INT(-$N37/30)+1--$N37/30)*SUMIFS(29:29,$1:$1,AO$1+INT(-$N37/30))))</f>
        <v>0</v>
      </c>
      <c r="AP37" s="46">
        <f>IF(AP$10="",0,IF(AP$1=MAX($1:$1),$R29-SUM($T37:AO37),IF(AP$1=1,SUMIFS(29:29,$1:$1,"&gt;="&amp;1,$1:$1,"&lt;="&amp;INT(-$N37/30))+(-$N37/30-INT(-$N37/30))*SUMIFS(29:29,$1:$1,INT(-$N37/30)+1),0)+(-$N37/30-INT(-$N37/30))*SUMIFS(29:29,$1:$1,AP$1+INT(-$N37/30)+1)+(INT(-$N37/30)+1--$N37/30)*SUMIFS(29:29,$1:$1,AP$1+INT(-$N37/30))))</f>
        <v>0</v>
      </c>
      <c r="AQ37" s="46">
        <f>IF(AQ$10="",0,IF(AQ$1=MAX($1:$1),$R29-SUM($T37:AP37),IF(AQ$1=1,SUMIFS(29:29,$1:$1,"&gt;="&amp;1,$1:$1,"&lt;="&amp;INT(-$N37/30))+(-$N37/30-INT(-$N37/30))*SUMIFS(29:29,$1:$1,INT(-$N37/30)+1),0)+(-$N37/30-INT(-$N37/30))*SUMIFS(29:29,$1:$1,AQ$1+INT(-$N37/30)+1)+(INT(-$N37/30)+1--$N37/30)*SUMIFS(29:29,$1:$1,AQ$1+INT(-$N37/30))))</f>
        <v>0</v>
      </c>
      <c r="AR37" s="46">
        <f>IF(AR$10="",0,IF(AR$1=MAX($1:$1),$R29-SUM($T37:AQ37),IF(AR$1=1,SUMIFS(29:29,$1:$1,"&gt;="&amp;1,$1:$1,"&lt;="&amp;INT(-$N37/30))+(-$N37/30-INT(-$N37/30))*SUMIFS(29:29,$1:$1,INT(-$N37/30)+1),0)+(-$N37/30-INT(-$N37/30))*SUMIFS(29:29,$1:$1,AR$1+INT(-$N37/30)+1)+(INT(-$N37/30)+1--$N37/30)*SUMIFS(29:29,$1:$1,AR$1+INT(-$N37/30))))</f>
        <v>0</v>
      </c>
      <c r="AS37" s="46">
        <f>IF(AS$10="",0,IF(AS$1=MAX($1:$1),$R29-SUM($T37:AR37),IF(AS$1=1,SUMIFS(29:29,$1:$1,"&gt;="&amp;1,$1:$1,"&lt;="&amp;INT(-$N37/30))+(-$N37/30-INT(-$N37/30))*SUMIFS(29:29,$1:$1,INT(-$N37/30)+1),0)+(-$N37/30-INT(-$N37/30))*SUMIFS(29:29,$1:$1,AS$1+INT(-$N37/30)+1)+(INT(-$N37/30)+1--$N37/30)*SUMIFS(29:29,$1:$1,AS$1+INT(-$N37/30))))</f>
        <v>0</v>
      </c>
      <c r="AT37" s="46">
        <f>IF(AT$10="",0,IF(AT$1=MAX($1:$1),$R29-SUM($T37:AS37),IF(AT$1=1,SUMIFS(29:29,$1:$1,"&gt;="&amp;1,$1:$1,"&lt;="&amp;INT(-$N37/30))+(-$N37/30-INT(-$N37/30))*SUMIFS(29:29,$1:$1,INT(-$N37/30)+1),0)+(-$N37/30-INT(-$N37/30))*SUMIFS(29:29,$1:$1,AT$1+INT(-$N37/30)+1)+(INT(-$N37/30)+1--$N37/30)*SUMIFS(29:29,$1:$1,AT$1+INT(-$N37/30))))</f>
        <v>0</v>
      </c>
      <c r="AU37" s="46">
        <f>IF(AU$10="",0,IF(AU$1=MAX($1:$1),$R29-SUM($T37:AT37),IF(AU$1=1,SUMIFS(29:29,$1:$1,"&gt;="&amp;1,$1:$1,"&lt;="&amp;INT(-$N37/30))+(-$N37/30-INT(-$N37/30))*SUMIFS(29:29,$1:$1,INT(-$N37/30)+1),0)+(-$N37/30-INT(-$N37/30))*SUMIFS(29:29,$1:$1,AU$1+INT(-$N37/30)+1)+(INT(-$N37/30)+1--$N37/30)*SUMIFS(29:29,$1:$1,AU$1+INT(-$N37/30))))</f>
        <v>0</v>
      </c>
      <c r="AV37" s="46">
        <f>IF(AV$10="",0,IF(AV$1=MAX($1:$1),$R29-SUM($T37:AU37),IF(AV$1=1,SUMIFS(29:29,$1:$1,"&gt;="&amp;1,$1:$1,"&lt;="&amp;INT(-$N37/30))+(-$N37/30-INT(-$N37/30))*SUMIFS(29:29,$1:$1,INT(-$N37/30)+1),0)+(-$N37/30-INT(-$N37/30))*SUMIFS(29:29,$1:$1,AV$1+INT(-$N37/30)+1)+(INT(-$N37/30)+1--$N37/30)*SUMIFS(29:29,$1:$1,AV$1+INT(-$N37/30))))</f>
        <v>0</v>
      </c>
      <c r="AW37" s="46">
        <f>IF(AW$10="",0,IF(AW$1=MAX($1:$1),$R29-SUM($T37:AV37),IF(AW$1=1,SUMIFS(29:29,$1:$1,"&gt;="&amp;1,$1:$1,"&lt;="&amp;INT(-$N37/30))+(-$N37/30-INT(-$N37/30))*SUMIFS(29:29,$1:$1,INT(-$N37/30)+1),0)+(-$N37/30-INT(-$N37/30))*SUMIFS(29:29,$1:$1,AW$1+INT(-$N37/30)+1)+(INT(-$N37/30)+1--$N37/30)*SUMIFS(29:29,$1:$1,AW$1+INT(-$N37/30))))</f>
        <v>0</v>
      </c>
      <c r="AX37" s="46">
        <f>IF(AX$10="",0,IF(AX$1=MAX($1:$1),$R29-SUM($T37:AW37),IF(AX$1=1,SUMIFS(29:29,$1:$1,"&gt;="&amp;1,$1:$1,"&lt;="&amp;INT(-$N37/30))+(-$N37/30-INT(-$N37/30))*SUMIFS(29:29,$1:$1,INT(-$N37/30)+1),0)+(-$N37/30-INT(-$N37/30))*SUMIFS(29:29,$1:$1,AX$1+INT(-$N37/30)+1)+(INT(-$N37/30)+1--$N37/30)*SUMIFS(29:29,$1:$1,AX$1+INT(-$N37/30))))</f>
        <v>0</v>
      </c>
      <c r="AY37" s="46">
        <f>IF(AY$10="",0,IF(AY$1=MAX($1:$1),$R29-SUM($T37:AX37),IF(AY$1=1,SUMIFS(29:29,$1:$1,"&gt;="&amp;1,$1:$1,"&lt;="&amp;INT(-$N37/30))+(-$N37/30-INT(-$N37/30))*SUMIFS(29:29,$1:$1,INT(-$N37/30)+1),0)+(-$N37/30-INT(-$N37/30))*SUMIFS(29:29,$1:$1,AY$1+INT(-$N37/30)+1)+(INT(-$N37/30)+1--$N37/30)*SUMIFS(29:29,$1:$1,AY$1+INT(-$N37/30))))</f>
        <v>0</v>
      </c>
      <c r="AZ37" s="46">
        <f>IF(AZ$10="",0,IF(AZ$1=MAX($1:$1),$R29-SUM($T37:AY37),IF(AZ$1=1,SUMIFS(29:29,$1:$1,"&gt;="&amp;1,$1:$1,"&lt;="&amp;INT(-$N37/30))+(-$N37/30-INT(-$N37/30))*SUMIFS(29:29,$1:$1,INT(-$N37/30)+1),0)+(-$N37/30-INT(-$N37/30))*SUMIFS(29:29,$1:$1,AZ$1+INT(-$N37/30)+1)+(INT(-$N37/30)+1--$N37/30)*SUMIFS(29:29,$1:$1,AZ$1+INT(-$N37/30))))</f>
        <v>0</v>
      </c>
      <c r="BA37" s="46">
        <f>IF(BA$10="",0,IF(BA$1=MAX($1:$1),$R29-SUM($T37:AZ37),IF(BA$1=1,SUMIFS(29:29,$1:$1,"&gt;="&amp;1,$1:$1,"&lt;="&amp;INT(-$N37/30))+(-$N37/30-INT(-$N37/30))*SUMIFS(29:29,$1:$1,INT(-$N37/30)+1),0)+(-$N37/30-INT(-$N37/30))*SUMIFS(29:29,$1:$1,BA$1+INT(-$N37/30)+1)+(INT(-$N37/30)+1--$N37/30)*SUMIFS(29:29,$1:$1,BA$1+INT(-$N37/30))))</f>
        <v>0</v>
      </c>
      <c r="BB37" s="46">
        <f>IF(BB$10="",0,IF(BB$1=MAX($1:$1),$R29-SUM($T37:BA37),IF(BB$1=1,SUMIFS(29:29,$1:$1,"&gt;="&amp;1,$1:$1,"&lt;="&amp;INT(-$N37/30))+(-$N37/30-INT(-$N37/30))*SUMIFS(29:29,$1:$1,INT(-$N37/30)+1),0)+(-$N37/30-INT(-$N37/30))*SUMIFS(29:29,$1:$1,BB$1+INT(-$N37/30)+1)+(INT(-$N37/30)+1--$N37/30)*SUMIFS(29:29,$1:$1,BB$1+INT(-$N37/30))))</f>
        <v>0</v>
      </c>
      <c r="BC37" s="46">
        <f>IF(BC$10="",0,IF(BC$1=MAX($1:$1),$R29-SUM($T37:BB37),IF(BC$1=1,SUMIFS(29:29,$1:$1,"&gt;="&amp;1,$1:$1,"&lt;="&amp;INT(-$N37/30))+(-$N37/30-INT(-$N37/30))*SUMIFS(29:29,$1:$1,INT(-$N37/30)+1),0)+(-$N37/30-INT(-$N37/30))*SUMIFS(29:29,$1:$1,BC$1+INT(-$N37/30)+1)+(INT(-$N37/30)+1--$N37/30)*SUMIFS(29:29,$1:$1,BC$1+INT(-$N37/30))))</f>
        <v>0</v>
      </c>
      <c r="BD37" s="46">
        <f>IF(BD$10="",0,IF(BD$1=MAX($1:$1),$R29-SUM($T37:BC37),IF(BD$1=1,SUMIFS(29:29,$1:$1,"&gt;="&amp;1,$1:$1,"&lt;="&amp;INT(-$N37/30))+(-$N37/30-INT(-$N37/30))*SUMIFS(29:29,$1:$1,INT(-$N37/30)+1),0)+(-$N37/30-INT(-$N37/30))*SUMIFS(29:29,$1:$1,BD$1+INT(-$N37/30)+1)+(INT(-$N37/30)+1--$N37/30)*SUMIFS(29:29,$1:$1,BD$1+INT(-$N37/30))))</f>
        <v>0</v>
      </c>
      <c r="BE37" s="46">
        <f>IF(BE$10="",0,IF(BE$1=MAX($1:$1),$R29-SUM($T37:BD37),IF(BE$1=1,SUMIFS(29:29,$1:$1,"&gt;="&amp;1,$1:$1,"&lt;="&amp;INT(-$N37/30))+(-$N37/30-INT(-$N37/30))*SUMIFS(29:29,$1:$1,INT(-$N37/30)+1),0)+(-$N37/30-INT(-$N37/30))*SUMIFS(29:29,$1:$1,BE$1+INT(-$N37/30)+1)+(INT(-$N37/30)+1--$N37/30)*SUMIFS(29:29,$1:$1,BE$1+INT(-$N37/30))))</f>
        <v>0</v>
      </c>
      <c r="BF37" s="46">
        <f>IF(BF$10="",0,IF(BF$1=MAX($1:$1),$R29-SUM($T37:BE37),IF(BF$1=1,SUMIFS(29:29,$1:$1,"&gt;="&amp;1,$1:$1,"&lt;="&amp;INT(-$N37/30))+(-$N37/30-INT(-$N37/30))*SUMIFS(29:29,$1:$1,INT(-$N37/30)+1),0)+(-$N37/30-INT(-$N37/30))*SUMIFS(29:29,$1:$1,BF$1+INT(-$N37/30)+1)+(INT(-$N37/30)+1--$N37/30)*SUMIFS(29:29,$1:$1,BF$1+INT(-$N37/30))))</f>
        <v>0</v>
      </c>
      <c r="BG37" s="46">
        <f>IF(BG$10="",0,IF(BG$1=MAX($1:$1),$R29-SUM($T37:BF37),IF(BG$1=1,SUMIFS(29:29,$1:$1,"&gt;="&amp;1,$1:$1,"&lt;="&amp;INT(-$N37/30))+(-$N37/30-INT(-$N37/30))*SUMIFS(29:29,$1:$1,INT(-$N37/30)+1),0)+(-$N37/30-INT(-$N37/30))*SUMIFS(29:29,$1:$1,BG$1+INT(-$N37/30)+1)+(INT(-$N37/30)+1--$N37/30)*SUMIFS(29:29,$1:$1,BG$1+INT(-$N37/30))))</f>
        <v>0</v>
      </c>
      <c r="BH37" s="46">
        <f>IF(BH$10="",0,IF(BH$1=MAX($1:$1),$R29-SUM($T37:BG37),IF(BH$1=1,SUMIFS(29:29,$1:$1,"&gt;="&amp;1,$1:$1,"&lt;="&amp;INT(-$N37/30))+(-$N37/30-INT(-$N37/30))*SUMIFS(29:29,$1:$1,INT(-$N37/30)+1),0)+(-$N37/30-INT(-$N37/30))*SUMIFS(29:29,$1:$1,BH$1+INT(-$N37/30)+1)+(INT(-$N37/30)+1--$N37/30)*SUMIFS(29:29,$1:$1,BH$1+INT(-$N37/30))))</f>
        <v>0</v>
      </c>
      <c r="BI37" s="46">
        <f>IF(BI$10="",0,IF(BI$1=MAX($1:$1),$R29-SUM($T37:BH37),IF(BI$1=1,SUMIFS(29:29,$1:$1,"&gt;="&amp;1,$1:$1,"&lt;="&amp;INT(-$N37/30))+(-$N37/30-INT(-$N37/30))*SUMIFS(29:29,$1:$1,INT(-$N37/30)+1),0)+(-$N37/30-INT(-$N37/30))*SUMIFS(29:29,$1:$1,BI$1+INT(-$N37/30)+1)+(INT(-$N37/30)+1--$N37/30)*SUMIFS(29:29,$1:$1,BI$1+INT(-$N37/30))))</f>
        <v>0</v>
      </c>
      <c r="BJ37" s="46">
        <f>IF(BJ$10="",0,IF(BJ$1=MAX($1:$1),$R29-SUM($T37:BI37),IF(BJ$1=1,SUMIFS(29:29,$1:$1,"&gt;="&amp;1,$1:$1,"&lt;="&amp;INT(-$N37/30))+(-$N37/30-INT(-$N37/30))*SUMIFS(29:29,$1:$1,INT(-$N37/30)+1),0)+(-$N37/30-INT(-$N37/30))*SUMIFS(29:29,$1:$1,BJ$1+INT(-$N37/30)+1)+(INT(-$N37/30)+1--$N37/30)*SUMIFS(29:29,$1:$1,BJ$1+INT(-$N37/30))))</f>
        <v>0</v>
      </c>
      <c r="BK37" s="46">
        <f>IF(BK$10="",0,IF(BK$1=MAX($1:$1),$R29-SUM($T37:BJ37),IF(BK$1=1,SUMIFS(29:29,$1:$1,"&gt;="&amp;1,$1:$1,"&lt;="&amp;INT(-$N37/30))+(-$N37/30-INT(-$N37/30))*SUMIFS(29:29,$1:$1,INT(-$N37/30)+1),0)+(-$N37/30-INT(-$N37/30))*SUMIFS(29:29,$1:$1,BK$1+INT(-$N37/30)+1)+(INT(-$N37/30)+1--$N37/30)*SUMIFS(29:29,$1:$1,BK$1+INT(-$N37/30))))</f>
        <v>0</v>
      </c>
      <c r="BL37" s="46">
        <f>IF(BL$10="",0,IF(BL$1=MAX($1:$1),$R29-SUM($T37:BK37),IF(BL$1=1,SUMIFS(29:29,$1:$1,"&gt;="&amp;1,$1:$1,"&lt;="&amp;INT(-$N37/30))+(-$N37/30-INT(-$N37/30))*SUMIFS(29:29,$1:$1,INT(-$N37/30)+1),0)+(-$N37/30-INT(-$N37/30))*SUMIFS(29:29,$1:$1,BL$1+INT(-$N37/30)+1)+(INT(-$N37/30)+1--$N37/30)*SUMIFS(29:29,$1:$1,BL$1+INT(-$N37/30))))</f>
        <v>0</v>
      </c>
      <c r="BM37" s="46">
        <f>IF(BM$10="",0,IF(BM$1=MAX($1:$1),$R29-SUM($T37:BL37),IF(BM$1=1,SUMIFS(29:29,$1:$1,"&gt;="&amp;1,$1:$1,"&lt;="&amp;INT(-$N37/30))+(-$N37/30-INT(-$N37/30))*SUMIFS(29:29,$1:$1,INT(-$N37/30)+1),0)+(-$N37/30-INT(-$N37/30))*SUMIFS(29:29,$1:$1,BM$1+INT(-$N37/30)+1)+(INT(-$N37/30)+1--$N37/30)*SUMIFS(29:29,$1:$1,BM$1+INT(-$N37/30))))</f>
        <v>0</v>
      </c>
      <c r="BN37" s="46">
        <f>IF(BN$10="",0,IF(BN$1=MAX($1:$1),$R29-SUM($T37:BM37),IF(BN$1=1,SUMIFS(29:29,$1:$1,"&gt;="&amp;1,$1:$1,"&lt;="&amp;INT(-$N37/30))+(-$N37/30-INT(-$N37/30))*SUMIFS(29:29,$1:$1,INT(-$N37/30)+1),0)+(-$N37/30-INT(-$N37/30))*SUMIFS(29:29,$1:$1,BN$1+INT(-$N37/30)+1)+(INT(-$N37/30)+1--$N37/30)*SUMIFS(29:29,$1:$1,BN$1+INT(-$N37/30))))</f>
        <v>0</v>
      </c>
      <c r="BO37" s="46">
        <f>IF(BO$10="",0,IF(BO$1=MAX($1:$1),$R29-SUM($T37:BN37),IF(BO$1=1,SUMIFS(29:29,$1:$1,"&gt;="&amp;1,$1:$1,"&lt;="&amp;INT(-$N37/30))+(-$N37/30-INT(-$N37/30))*SUMIFS(29:29,$1:$1,INT(-$N37/30)+1),0)+(-$N37/30-INT(-$N37/30))*SUMIFS(29:29,$1:$1,BO$1+INT(-$N37/30)+1)+(INT(-$N37/30)+1--$N37/30)*SUMIFS(29:29,$1:$1,BO$1+INT(-$N37/30))))</f>
        <v>0</v>
      </c>
      <c r="BP37" s="46">
        <f>IF(BP$10="",0,IF(BP$1=MAX($1:$1),$R29-SUM($T37:BO37),IF(BP$1=1,SUMIFS(29:29,$1:$1,"&gt;="&amp;1,$1:$1,"&lt;="&amp;INT(-$N37/30))+(-$N37/30-INT(-$N37/30))*SUMIFS(29:29,$1:$1,INT(-$N37/30)+1),0)+(-$N37/30-INT(-$N37/30))*SUMIFS(29:29,$1:$1,BP$1+INT(-$N37/30)+1)+(INT(-$N37/30)+1--$N37/30)*SUMIFS(29:29,$1:$1,BP$1+INT(-$N37/30))))</f>
        <v>0</v>
      </c>
      <c r="BQ37" s="46">
        <f>IF(BQ$10="",0,IF(BQ$1=MAX($1:$1),$R29-SUM($T37:BP37),IF(BQ$1=1,SUMIFS(29:29,$1:$1,"&gt;="&amp;1,$1:$1,"&lt;="&amp;INT(-$N37/30))+(-$N37/30-INT(-$N37/30))*SUMIFS(29:29,$1:$1,INT(-$N37/30)+1),0)+(-$N37/30-INT(-$N37/30))*SUMIFS(29:29,$1:$1,BQ$1+INT(-$N37/30)+1)+(INT(-$N37/30)+1--$N37/30)*SUMIFS(29:29,$1:$1,BQ$1+INT(-$N37/30))))</f>
        <v>0</v>
      </c>
      <c r="BR37" s="46">
        <f>IF(BR$10="",0,IF(BR$1=MAX($1:$1),$R29-SUM($T37:BQ37),IF(BR$1=1,SUMIFS(29:29,$1:$1,"&gt;="&amp;1,$1:$1,"&lt;="&amp;INT(-$N37/30))+(-$N37/30-INT(-$N37/30))*SUMIFS(29:29,$1:$1,INT(-$N37/30)+1),0)+(-$N37/30-INT(-$N37/30))*SUMIFS(29:29,$1:$1,BR$1+INT(-$N37/30)+1)+(INT(-$N37/30)+1--$N37/30)*SUMIFS(29:29,$1:$1,BR$1+INT(-$N37/30))))</f>
        <v>0</v>
      </c>
      <c r="BS37" s="46">
        <f>IF(BS$10="",0,IF(BS$1=MAX($1:$1),$R29-SUM($T37:BR37),IF(BS$1=1,SUMIFS(29:29,$1:$1,"&gt;="&amp;1,$1:$1,"&lt;="&amp;INT(-$N37/30))+(-$N37/30-INT(-$N37/30))*SUMIFS(29:29,$1:$1,INT(-$N37/30)+1),0)+(-$N37/30-INT(-$N37/30))*SUMIFS(29:29,$1:$1,BS$1+INT(-$N37/30)+1)+(INT(-$N37/30)+1--$N37/30)*SUMIFS(29:29,$1:$1,BS$1+INT(-$N37/30))))</f>
        <v>0</v>
      </c>
      <c r="BT37" s="46">
        <f>IF(BT$10="",0,IF(BT$1=MAX($1:$1),$R29-SUM($T37:BS37),IF(BT$1=1,SUMIFS(29:29,$1:$1,"&gt;="&amp;1,$1:$1,"&lt;="&amp;INT(-$N37/30))+(-$N37/30-INT(-$N37/30))*SUMIFS(29:29,$1:$1,INT(-$N37/30)+1),0)+(-$N37/30-INT(-$N37/30))*SUMIFS(29:29,$1:$1,BT$1+INT(-$N37/30)+1)+(INT(-$N37/30)+1--$N37/30)*SUMIFS(29:29,$1:$1,BT$1+INT(-$N37/30))))</f>
        <v>0</v>
      </c>
      <c r="BU37" s="46">
        <f>IF(BU$10="",0,IF(BU$1=MAX($1:$1),$R29-SUM($T37:BT37),IF(BU$1=1,SUMIFS(29:29,$1:$1,"&gt;="&amp;1,$1:$1,"&lt;="&amp;INT(-$N37/30))+(-$N37/30-INT(-$N37/30))*SUMIFS(29:29,$1:$1,INT(-$N37/30)+1),0)+(-$N37/30-INT(-$N37/30))*SUMIFS(29:29,$1:$1,BU$1+INT(-$N37/30)+1)+(INT(-$N37/30)+1--$N37/30)*SUMIFS(29:29,$1:$1,BU$1+INT(-$N37/30))))</f>
        <v>0</v>
      </c>
      <c r="BV37" s="46">
        <f>IF(BV$10="",0,IF(BV$1=MAX($1:$1),$R29-SUM($T37:BU37),IF(BV$1=1,SUMIFS(29:29,$1:$1,"&gt;="&amp;1,$1:$1,"&lt;="&amp;INT(-$N37/30))+(-$N37/30-INT(-$N37/30))*SUMIFS(29:29,$1:$1,INT(-$N37/30)+1),0)+(-$N37/30-INT(-$N37/30))*SUMIFS(29:29,$1:$1,BV$1+INT(-$N37/30)+1)+(INT(-$N37/30)+1--$N37/30)*SUMIFS(29:29,$1:$1,BV$1+INT(-$N37/30))))</f>
        <v>0</v>
      </c>
      <c r="BW37" s="46">
        <f>IF(BW$10="",0,IF(BW$1=MAX($1:$1),$R29-SUM($T37:BV37),IF(BW$1=1,SUMIFS(29:29,$1:$1,"&gt;="&amp;1,$1:$1,"&lt;="&amp;INT(-$N37/30))+(-$N37/30-INT(-$N37/30))*SUMIFS(29:29,$1:$1,INT(-$N37/30)+1),0)+(-$N37/30-INT(-$N37/30))*SUMIFS(29:29,$1:$1,BW$1+INT(-$N37/30)+1)+(INT(-$N37/30)+1--$N37/30)*SUMIFS(29:29,$1:$1,BW$1+INT(-$N37/30))))</f>
        <v>0</v>
      </c>
      <c r="BX37" s="46">
        <f>IF(BX$10="",0,IF(BX$1=MAX($1:$1),$R29-SUM($T37:BW37),IF(BX$1=1,SUMIFS(29:29,$1:$1,"&gt;="&amp;1,$1:$1,"&lt;="&amp;INT(-$N37/30))+(-$N37/30-INT(-$N37/30))*SUMIFS(29:29,$1:$1,INT(-$N37/30)+1),0)+(-$N37/30-INT(-$N37/30))*SUMIFS(29:29,$1:$1,BX$1+INT(-$N37/30)+1)+(INT(-$N37/30)+1--$N37/30)*SUMIFS(29:29,$1:$1,BX$1+INT(-$N37/30))))</f>
        <v>0</v>
      </c>
      <c r="BY37" s="46">
        <f>IF(BY$10="",0,IF(BY$1=MAX($1:$1),$R29-SUM($T37:BX37),IF(BY$1=1,SUMIFS(29:29,$1:$1,"&gt;="&amp;1,$1:$1,"&lt;="&amp;INT(-$N37/30))+(-$N37/30-INT(-$N37/30))*SUMIFS(29:29,$1:$1,INT(-$N37/30)+1),0)+(-$N37/30-INT(-$N37/30))*SUMIFS(29:29,$1:$1,BY$1+INT(-$N37/30)+1)+(INT(-$N37/30)+1--$N37/30)*SUMIFS(29:29,$1:$1,BY$1+INT(-$N37/30))))</f>
        <v>0</v>
      </c>
      <c r="BZ37" s="46">
        <f>IF(BZ$10="",0,IF(BZ$1=MAX($1:$1),$R29-SUM($T37:BY37),IF(BZ$1=1,SUMIFS(29:29,$1:$1,"&gt;="&amp;1,$1:$1,"&lt;="&amp;INT(-$N37/30))+(-$N37/30-INT(-$N37/30))*SUMIFS(29:29,$1:$1,INT(-$N37/30)+1),0)+(-$N37/30-INT(-$N37/30))*SUMIFS(29:29,$1:$1,BZ$1+INT(-$N37/30)+1)+(INT(-$N37/30)+1--$N37/30)*SUMIFS(29:29,$1:$1,BZ$1+INT(-$N37/30))))</f>
        <v>0</v>
      </c>
      <c r="CA37" s="46">
        <f>IF(CA$10="",0,IF(CA$1=MAX($1:$1),$R29-SUM($T37:BZ37),IF(CA$1=1,SUMIFS(29:29,$1:$1,"&gt;="&amp;1,$1:$1,"&lt;="&amp;INT(-$N37/30))+(-$N37/30-INT(-$N37/30))*SUMIFS(29:29,$1:$1,INT(-$N37/30)+1),0)+(-$N37/30-INT(-$N37/30))*SUMIFS(29:29,$1:$1,CA$1+INT(-$N37/30)+1)+(INT(-$N37/30)+1--$N37/30)*SUMIFS(29:29,$1:$1,CA$1+INT(-$N37/30))))</f>
        <v>0</v>
      </c>
      <c r="CB37" s="46">
        <f>IF(CB$10="",0,IF(CB$1=MAX($1:$1),$R29-SUM($T37:CA37),IF(CB$1=1,SUMIFS(29:29,$1:$1,"&gt;="&amp;1,$1:$1,"&lt;="&amp;INT(-$N37/30))+(-$N37/30-INT(-$N37/30))*SUMIFS(29:29,$1:$1,INT(-$N37/30)+1),0)+(-$N37/30-INT(-$N37/30))*SUMIFS(29:29,$1:$1,CB$1+INT(-$N37/30)+1)+(INT(-$N37/30)+1--$N37/30)*SUMIFS(29:29,$1:$1,CB$1+INT(-$N37/30))))</f>
        <v>0</v>
      </c>
      <c r="CC37" s="46">
        <f>IF(CC$10="",0,IF(CC$1=MAX($1:$1),$R29-SUM($T37:CB37),IF(CC$1=1,SUMIFS(29:29,$1:$1,"&gt;="&amp;1,$1:$1,"&lt;="&amp;INT(-$N37/30))+(-$N37/30-INT(-$N37/30))*SUMIFS(29:29,$1:$1,INT(-$N37/30)+1),0)+(-$N37/30-INT(-$N37/30))*SUMIFS(29:29,$1:$1,CC$1+INT(-$N37/30)+1)+(INT(-$N37/30)+1--$N37/30)*SUMIFS(29:29,$1:$1,CC$1+INT(-$N37/30))))</f>
        <v>0</v>
      </c>
      <c r="CD37" s="46">
        <f>IF(CD$10="",0,IF(CD$1=MAX($1:$1),$R29-SUM($T37:CC37),IF(CD$1=1,SUMIFS(29:29,$1:$1,"&gt;="&amp;1,$1:$1,"&lt;="&amp;INT(-$N37/30))+(-$N37/30-INT(-$N37/30))*SUMIFS(29:29,$1:$1,INT(-$N37/30)+1),0)+(-$N37/30-INT(-$N37/30))*SUMIFS(29:29,$1:$1,CD$1+INT(-$N37/30)+1)+(INT(-$N37/30)+1--$N37/30)*SUMIFS(29:29,$1:$1,CD$1+INT(-$N37/30))))</f>
        <v>0</v>
      </c>
      <c r="CE37" s="46">
        <f>IF(CE$10="",0,IF(CE$1=MAX($1:$1),$R29-SUM($T37:CD37),IF(CE$1=1,SUMIFS(29:29,$1:$1,"&gt;="&amp;1,$1:$1,"&lt;="&amp;INT(-$N37/30))+(-$N37/30-INT(-$N37/30))*SUMIFS(29:29,$1:$1,INT(-$N37/30)+1),0)+(-$N37/30-INT(-$N37/30))*SUMIFS(29:29,$1:$1,CE$1+INT(-$N37/30)+1)+(INT(-$N37/30)+1--$N37/30)*SUMIFS(29:29,$1:$1,CE$1+INT(-$N37/30))))</f>
        <v>0</v>
      </c>
      <c r="CF37" s="46">
        <f>IF(CF$10="",0,IF(CF$1=MAX($1:$1),$R29-SUM($T37:CE37),IF(CF$1=1,SUMIFS(29:29,$1:$1,"&gt;="&amp;1,$1:$1,"&lt;="&amp;INT(-$N37/30))+(-$N37/30-INT(-$N37/30))*SUMIFS(29:29,$1:$1,INT(-$N37/30)+1),0)+(-$N37/30-INT(-$N37/30))*SUMIFS(29:29,$1:$1,CF$1+INT(-$N37/30)+1)+(INT(-$N37/30)+1--$N37/30)*SUMIFS(29:29,$1:$1,CF$1+INT(-$N37/30))))</f>
        <v>0</v>
      </c>
      <c r="CG37" s="46">
        <f>IF(CG$10="",0,IF(CG$1=MAX($1:$1),$R29-SUM($T37:CF37),IF(CG$1=1,SUMIFS(29:29,$1:$1,"&gt;="&amp;1,$1:$1,"&lt;="&amp;INT(-$N37/30))+(-$N37/30-INT(-$N37/30))*SUMIFS(29:29,$1:$1,INT(-$N37/30)+1),0)+(-$N37/30-INT(-$N37/30))*SUMIFS(29:29,$1:$1,CG$1+INT(-$N37/30)+1)+(INT(-$N37/30)+1--$N37/30)*SUMIFS(29:29,$1:$1,CG$1+INT(-$N37/30))))</f>
        <v>0</v>
      </c>
      <c r="CH37" s="46">
        <f>IF(CH$10="",0,IF(CH$1=MAX($1:$1),$R29-SUM($T37:CG37),IF(CH$1=1,SUMIFS(29:29,$1:$1,"&gt;="&amp;1,$1:$1,"&lt;="&amp;INT(-$N37/30))+(-$N37/30-INT(-$N37/30))*SUMIFS(29:29,$1:$1,INT(-$N37/30)+1),0)+(-$N37/30-INT(-$N37/30))*SUMIFS(29:29,$1:$1,CH$1+INT(-$N37/30)+1)+(INT(-$N37/30)+1--$N37/30)*SUMIFS(29:29,$1:$1,CH$1+INT(-$N37/30))))</f>
        <v>0</v>
      </c>
      <c r="CI37" s="46">
        <f>IF(CI$10="",0,IF(CI$1=MAX($1:$1),$R29-SUM($T37:CH37),IF(CI$1=1,SUMIFS(29:29,$1:$1,"&gt;="&amp;1,$1:$1,"&lt;="&amp;INT(-$N37/30))+(-$N37/30-INT(-$N37/30))*SUMIFS(29:29,$1:$1,INT(-$N37/30)+1),0)+(-$N37/30-INT(-$N37/30))*SUMIFS(29:29,$1:$1,CI$1+INT(-$N37/30)+1)+(INT(-$N37/30)+1--$N37/30)*SUMIFS(29:29,$1:$1,CI$1+INT(-$N37/30))))</f>
        <v>0</v>
      </c>
      <c r="CJ37" s="46">
        <f>IF(CJ$10="",0,IF(CJ$1=MAX($1:$1),$R29-SUM($T37:CI37),IF(CJ$1=1,SUMIFS(29:29,$1:$1,"&gt;="&amp;1,$1:$1,"&lt;="&amp;INT(-$N37/30))+(-$N37/30-INT(-$N37/30))*SUMIFS(29:29,$1:$1,INT(-$N37/30)+1),0)+(-$N37/30-INT(-$N37/30))*SUMIFS(29:29,$1:$1,CJ$1+INT(-$N37/30)+1)+(INT(-$N37/30)+1--$N37/30)*SUMIFS(29:29,$1:$1,CJ$1+INT(-$N37/30))))</f>
        <v>0</v>
      </c>
      <c r="CK37" s="46">
        <f>IF(CK$10="",0,IF(CK$1=MAX($1:$1),$R29-SUM($T37:CJ37),IF(CK$1=1,SUMIFS(29:29,$1:$1,"&gt;="&amp;1,$1:$1,"&lt;="&amp;INT(-$N37/30))+(-$N37/30-INT(-$N37/30))*SUMIFS(29:29,$1:$1,INT(-$N37/30)+1),0)+(-$N37/30-INT(-$N37/30))*SUMIFS(29:29,$1:$1,CK$1+INT(-$N37/30)+1)+(INT(-$N37/30)+1--$N37/30)*SUMIFS(29:29,$1:$1,CK$1+INT(-$N37/30))))</f>
        <v>0</v>
      </c>
      <c r="CL37" s="46">
        <f>IF(CL$10="",0,IF(CL$1=MAX($1:$1),$R29-SUM($T37:CK37),IF(CL$1=1,SUMIFS(29:29,$1:$1,"&gt;="&amp;1,$1:$1,"&lt;="&amp;INT(-$N37/30))+(-$N37/30-INT(-$N37/30))*SUMIFS(29:29,$1:$1,INT(-$N37/30)+1),0)+(-$N37/30-INT(-$N37/30))*SUMIFS(29:29,$1:$1,CL$1+INT(-$N37/30)+1)+(INT(-$N37/30)+1--$N37/30)*SUMIFS(29:29,$1:$1,CL$1+INT(-$N37/30))))</f>
        <v>0</v>
      </c>
      <c r="CM37" s="46">
        <f>IF(CM$10="",0,IF(CM$1=MAX($1:$1),$R29-SUM($T37:CL37),IF(CM$1=1,SUMIFS(29:29,$1:$1,"&gt;="&amp;1,$1:$1,"&lt;="&amp;INT(-$N37/30))+(-$N37/30-INT(-$N37/30))*SUMIFS(29:29,$1:$1,INT(-$N37/30)+1),0)+(-$N37/30-INT(-$N37/30))*SUMIFS(29:29,$1:$1,CM$1+INT(-$N37/30)+1)+(INT(-$N37/30)+1--$N37/30)*SUMIFS(29:29,$1:$1,CM$1+INT(-$N37/30))))</f>
        <v>0</v>
      </c>
      <c r="CN37" s="46">
        <f>IF(CN$10="",0,IF(CN$1=MAX($1:$1),$R29-SUM($T37:CM37),IF(CN$1=1,SUMIFS(29:29,$1:$1,"&gt;="&amp;1,$1:$1,"&lt;="&amp;INT(-$N37/30))+(-$N37/30-INT(-$N37/30))*SUMIFS(29:29,$1:$1,INT(-$N37/30)+1),0)+(-$N37/30-INT(-$N37/30))*SUMIFS(29:29,$1:$1,CN$1+INT(-$N37/30)+1)+(INT(-$N37/30)+1--$N37/30)*SUMIFS(29:29,$1:$1,CN$1+INT(-$N37/30))))</f>
        <v>0</v>
      </c>
      <c r="CO37" s="46">
        <f>IF(CO$10="",0,IF(CO$1=MAX($1:$1),$R29-SUM($T37:CN37),IF(CO$1=1,SUMIFS(29:29,$1:$1,"&gt;="&amp;1,$1:$1,"&lt;="&amp;INT(-$N37/30))+(-$N37/30-INT(-$N37/30))*SUMIFS(29:29,$1:$1,INT(-$N37/30)+1),0)+(-$N37/30-INT(-$N37/30))*SUMIFS(29:29,$1:$1,CO$1+INT(-$N37/30)+1)+(INT(-$N37/30)+1--$N37/30)*SUMIFS(29:29,$1:$1,CO$1+INT(-$N37/30))))</f>
        <v>0</v>
      </c>
      <c r="CP37" s="46">
        <f>IF(CP$10="",0,IF(CP$1=MAX($1:$1),$R29-SUM($T37:CO37),IF(CP$1=1,SUMIFS(29:29,$1:$1,"&gt;="&amp;1,$1:$1,"&lt;="&amp;INT(-$N37/30))+(-$N37/30-INT(-$N37/30))*SUMIFS(29:29,$1:$1,INT(-$N37/30)+1),0)+(-$N37/30-INT(-$N37/30))*SUMIFS(29:29,$1:$1,CP$1+INT(-$N37/30)+1)+(INT(-$N37/30)+1--$N37/30)*SUMIFS(29:29,$1:$1,CP$1+INT(-$N37/30))))</f>
        <v>0</v>
      </c>
      <c r="CQ37" s="46">
        <f>IF(CQ$10="",0,IF(CQ$1=MAX($1:$1),$R29-SUM($T37:CP37),IF(CQ$1=1,SUMIFS(29:29,$1:$1,"&gt;="&amp;1,$1:$1,"&lt;="&amp;INT(-$N37/30))+(-$N37/30-INT(-$N37/30))*SUMIFS(29:29,$1:$1,INT(-$N37/30)+1),0)+(-$N37/30-INT(-$N37/30))*SUMIFS(29:29,$1:$1,CQ$1+INT(-$N37/30)+1)+(INT(-$N37/30)+1--$N37/30)*SUMIFS(29:29,$1:$1,CQ$1+INT(-$N37/30))))</f>
        <v>0</v>
      </c>
      <c r="CR37" s="46">
        <f>IF(CR$10="",0,IF(CR$1=MAX($1:$1),$R29-SUM($T37:CQ37),IF(CR$1=1,SUMIFS(29:29,$1:$1,"&gt;="&amp;1,$1:$1,"&lt;="&amp;INT(-$N37/30))+(-$N37/30-INT(-$N37/30))*SUMIFS(29:29,$1:$1,INT(-$N37/30)+1),0)+(-$N37/30-INT(-$N37/30))*SUMIFS(29:29,$1:$1,CR$1+INT(-$N37/30)+1)+(INT(-$N37/30)+1--$N37/30)*SUMIFS(29:29,$1:$1,CR$1+INT(-$N37/30))))</f>
        <v>0</v>
      </c>
      <c r="CS37" s="46">
        <f>IF(CS$10="",0,IF(CS$1=MAX($1:$1),$R29-SUM($T37:CR37),IF(CS$1=1,SUMIFS(29:29,$1:$1,"&gt;="&amp;1,$1:$1,"&lt;="&amp;INT(-$N37/30))+(-$N37/30-INT(-$N37/30))*SUMIFS(29:29,$1:$1,INT(-$N37/30)+1),0)+(-$N37/30-INT(-$N37/30))*SUMIFS(29:29,$1:$1,CS$1+INT(-$N37/30)+1)+(INT(-$N37/30)+1--$N37/30)*SUMIFS(29:29,$1:$1,CS$1+INT(-$N37/30))))</f>
        <v>0</v>
      </c>
      <c r="CT37" s="46">
        <f>IF(CT$10="",0,IF(CT$1=MAX($1:$1),$R29-SUM($T37:CS37),IF(CT$1=1,SUMIFS(29:29,$1:$1,"&gt;="&amp;1,$1:$1,"&lt;="&amp;INT(-$N37/30))+(-$N37/30-INT(-$N37/30))*SUMIFS(29:29,$1:$1,INT(-$N37/30)+1),0)+(-$N37/30-INT(-$N37/30))*SUMIFS(29:29,$1:$1,CT$1+INT(-$N37/30)+1)+(INT(-$N37/30)+1--$N37/30)*SUMIFS(29:29,$1:$1,CT$1+INT(-$N37/30))))</f>
        <v>0</v>
      </c>
      <c r="CU37" s="46">
        <f>IF(CU$10="",0,IF(CU$1=MAX($1:$1),$R29-SUM($T37:CT37),IF(CU$1=1,SUMIFS(29:29,$1:$1,"&gt;="&amp;1,$1:$1,"&lt;="&amp;INT(-$N37/30))+(-$N37/30-INT(-$N37/30))*SUMIFS(29:29,$1:$1,INT(-$N37/30)+1),0)+(-$N37/30-INT(-$N37/30))*SUMIFS(29:29,$1:$1,CU$1+INT(-$N37/30)+1)+(INT(-$N37/30)+1--$N37/30)*SUMIFS(29:29,$1:$1,CU$1+INT(-$N37/30))))</f>
        <v>0</v>
      </c>
      <c r="CV37" s="46">
        <f>IF(CV$10="",0,IF(CV$1=MAX($1:$1),$R29-SUM($T37:CU37),IF(CV$1=1,SUMIFS(29:29,$1:$1,"&gt;="&amp;1,$1:$1,"&lt;="&amp;INT(-$N37/30))+(-$N37/30-INT(-$N37/30))*SUMIFS(29:29,$1:$1,INT(-$N37/30)+1),0)+(-$N37/30-INT(-$N37/30))*SUMIFS(29:29,$1:$1,CV$1+INT(-$N37/30)+1)+(INT(-$N37/30)+1--$N37/30)*SUMIFS(29:29,$1:$1,CV$1+INT(-$N37/30))))</f>
        <v>0</v>
      </c>
      <c r="CW37" s="46">
        <f>IF(CW$10="",0,IF(CW$1=MAX($1:$1),$R29-SUM($T37:CV37),IF(CW$1=1,SUMIFS(29:29,$1:$1,"&gt;="&amp;1,$1:$1,"&lt;="&amp;INT(-$N37/30))+(-$N37/30-INT(-$N37/30))*SUMIFS(29:29,$1:$1,INT(-$N37/30)+1),0)+(-$N37/30-INT(-$N37/30))*SUMIFS(29:29,$1:$1,CW$1+INT(-$N37/30)+1)+(INT(-$N37/30)+1--$N37/30)*SUMIFS(29:29,$1:$1,CW$1+INT(-$N37/30))))</f>
        <v>0</v>
      </c>
      <c r="CX37" s="46">
        <f>IF(CX$10="",0,IF(CX$1=MAX($1:$1),$R29-SUM($T37:CW37),IF(CX$1=1,SUMIFS(29:29,$1:$1,"&gt;="&amp;1,$1:$1,"&lt;="&amp;INT(-$N37/30))+(-$N37/30-INT(-$N37/30))*SUMIFS(29:29,$1:$1,INT(-$N37/30)+1),0)+(-$N37/30-INT(-$N37/30))*SUMIFS(29:29,$1:$1,CX$1+INT(-$N37/30)+1)+(INT(-$N37/30)+1--$N37/30)*SUMIFS(29:29,$1:$1,CX$1+INT(-$N37/30))))</f>
        <v>0</v>
      </c>
      <c r="CY37" s="46">
        <f>IF(CY$10="",0,IF(CY$1=MAX($1:$1),$R29-SUM($T37:CX37),IF(CY$1=1,SUMIFS(29:29,$1:$1,"&gt;="&amp;1,$1:$1,"&lt;="&amp;INT(-$N37/30))+(-$N37/30-INT(-$N37/30))*SUMIFS(29:29,$1:$1,INT(-$N37/30)+1),0)+(-$N37/30-INT(-$N37/30))*SUMIFS(29:29,$1:$1,CY$1+INT(-$N37/30)+1)+(INT(-$N37/30)+1--$N37/30)*SUMIFS(29:29,$1:$1,CY$1+INT(-$N37/30))))</f>
        <v>0</v>
      </c>
      <c r="CZ37" s="46">
        <f>IF(CZ$10="",0,IF(CZ$1=MAX($1:$1),$R29-SUM($T37:CY37),IF(CZ$1=1,SUMIFS(29:29,$1:$1,"&gt;="&amp;1,$1:$1,"&lt;="&amp;INT(-$N37/30))+(-$N37/30-INT(-$N37/30))*SUMIFS(29:29,$1:$1,INT(-$N37/30)+1),0)+(-$N37/30-INT(-$N37/30))*SUMIFS(29:29,$1:$1,CZ$1+INT(-$N37/30)+1)+(INT(-$N37/30)+1--$N37/30)*SUMIFS(29:29,$1:$1,CZ$1+INT(-$N37/30))))</f>
        <v>0</v>
      </c>
      <c r="DA37" s="46">
        <f>IF(DA$10="",0,IF(DA$1=MAX($1:$1),$R29-SUM($T37:CZ37),IF(DA$1=1,SUMIFS(29:29,$1:$1,"&gt;="&amp;1,$1:$1,"&lt;="&amp;INT(-$N37/30))+(-$N37/30-INT(-$N37/30))*SUMIFS(29:29,$1:$1,INT(-$N37/30)+1),0)+(-$N37/30-INT(-$N37/30))*SUMIFS(29:29,$1:$1,DA$1+INT(-$N37/30)+1)+(INT(-$N37/30)+1--$N37/30)*SUMIFS(29:29,$1:$1,DA$1+INT(-$N37/30))))</f>
        <v>0</v>
      </c>
      <c r="DB37" s="46">
        <f>IF(DB$10="",0,IF(DB$1=MAX($1:$1),$R29-SUM($T37:DA37),IF(DB$1=1,SUMIFS(29:29,$1:$1,"&gt;="&amp;1,$1:$1,"&lt;="&amp;INT(-$N37/30))+(-$N37/30-INT(-$N37/30))*SUMIFS(29:29,$1:$1,INT(-$N37/30)+1),0)+(-$N37/30-INT(-$N37/30))*SUMIFS(29:29,$1:$1,DB$1+INT(-$N37/30)+1)+(INT(-$N37/30)+1--$N37/30)*SUMIFS(29:29,$1:$1,DB$1+INT(-$N37/30))))</f>
        <v>0</v>
      </c>
      <c r="DC37" s="46">
        <f>IF(DC$10="",0,IF(DC$1=MAX($1:$1),$R29-SUM($T37:DB37),IF(DC$1=1,SUMIFS(29:29,$1:$1,"&gt;="&amp;1,$1:$1,"&lt;="&amp;INT(-$N37/30))+(-$N37/30-INT(-$N37/30))*SUMIFS(29:29,$1:$1,INT(-$N37/30)+1),0)+(-$N37/30-INT(-$N37/30))*SUMIFS(29:29,$1:$1,DC$1+INT(-$N37/30)+1)+(INT(-$N37/30)+1--$N37/30)*SUMIFS(29:29,$1:$1,DC$1+INT(-$N37/30))))</f>
        <v>0</v>
      </c>
      <c r="DD37" s="46">
        <f>IF(DD$10="",0,IF(DD$1=MAX($1:$1),$R29-SUM($T37:DC37),IF(DD$1=1,SUMIFS(29:29,$1:$1,"&gt;="&amp;1,$1:$1,"&lt;="&amp;INT(-$N37/30))+(-$N37/30-INT(-$N37/30))*SUMIFS(29:29,$1:$1,INT(-$N37/30)+1),0)+(-$N37/30-INT(-$N37/30))*SUMIFS(29:29,$1:$1,DD$1+INT(-$N37/30)+1)+(INT(-$N37/30)+1--$N37/30)*SUMIFS(29:29,$1:$1,DD$1+INT(-$N37/30))))</f>
        <v>0</v>
      </c>
      <c r="DE37" s="46">
        <f>IF(DE$10="",0,IF(DE$1=MAX($1:$1),$R29-SUM($T37:DD37),IF(DE$1=1,SUMIFS(29:29,$1:$1,"&gt;="&amp;1,$1:$1,"&lt;="&amp;INT(-$N37/30))+(-$N37/30-INT(-$N37/30))*SUMIFS(29:29,$1:$1,INT(-$N37/30)+1),0)+(-$N37/30-INT(-$N37/30))*SUMIFS(29:29,$1:$1,DE$1+INT(-$N37/30)+1)+(INT(-$N37/30)+1--$N37/30)*SUMIFS(29:29,$1:$1,DE$1+INT(-$N37/30))))</f>
        <v>0</v>
      </c>
      <c r="DF37" s="46">
        <f>IF(DF$10="",0,IF(DF$1=MAX($1:$1),$R29-SUM($T37:DE37),IF(DF$1=1,SUMIFS(29:29,$1:$1,"&gt;="&amp;1,$1:$1,"&lt;="&amp;INT(-$N37/30))+(-$N37/30-INT(-$N37/30))*SUMIFS(29:29,$1:$1,INT(-$N37/30)+1),0)+(-$N37/30-INT(-$N37/30))*SUMIFS(29:29,$1:$1,DF$1+INT(-$N37/30)+1)+(INT(-$N37/30)+1--$N37/30)*SUMIFS(29:29,$1:$1,DF$1+INT(-$N37/30))))</f>
        <v>0</v>
      </c>
      <c r="DG37" s="46">
        <f>IF(DG$10="",0,IF(DG$1=MAX($1:$1),$R29-SUM($T37:DF37),IF(DG$1=1,SUMIFS(29:29,$1:$1,"&gt;="&amp;1,$1:$1,"&lt;="&amp;INT(-$N37/30))+(-$N37/30-INT(-$N37/30))*SUMIFS(29:29,$1:$1,INT(-$N37/30)+1),0)+(-$N37/30-INT(-$N37/30))*SUMIFS(29:29,$1:$1,DG$1+INT(-$N37/30)+1)+(INT(-$N37/30)+1--$N37/30)*SUMIFS(29:29,$1:$1,DG$1+INT(-$N37/30))))</f>
        <v>0</v>
      </c>
      <c r="DH37" s="46">
        <f>IF(DH$10="",0,IF(DH$1=MAX($1:$1),$R29-SUM($T37:DG37),IF(DH$1=1,SUMIFS(29:29,$1:$1,"&gt;="&amp;1,$1:$1,"&lt;="&amp;INT(-$N37/30))+(-$N37/30-INT(-$N37/30))*SUMIFS(29:29,$1:$1,INT(-$N37/30)+1),0)+(-$N37/30-INT(-$N37/30))*SUMIFS(29:29,$1:$1,DH$1+INT(-$N37/30)+1)+(INT(-$N37/30)+1--$N37/30)*SUMIFS(29:29,$1:$1,DH$1+INT(-$N37/30))))</f>
        <v>0</v>
      </c>
      <c r="DI37" s="46">
        <f>IF(DI$10="",0,IF(DI$1=MAX($1:$1),$R29-SUM($T37:DH37),IF(DI$1=1,SUMIFS(29:29,$1:$1,"&gt;="&amp;1,$1:$1,"&lt;="&amp;INT(-$N37/30))+(-$N37/30-INT(-$N37/30))*SUMIFS(29:29,$1:$1,INT(-$N37/30)+1),0)+(-$N37/30-INT(-$N37/30))*SUMIFS(29:29,$1:$1,DI$1+INT(-$N37/30)+1)+(INT(-$N37/30)+1--$N37/30)*SUMIFS(29:29,$1:$1,DI$1+INT(-$N37/30))))</f>
        <v>0</v>
      </c>
      <c r="DJ37" s="46">
        <f>IF(DJ$10="",0,IF(DJ$1=MAX($1:$1),$R29-SUM($T37:DI37),IF(DJ$1=1,SUMIFS(29:29,$1:$1,"&gt;="&amp;1,$1:$1,"&lt;="&amp;INT(-$N37/30))+(-$N37/30-INT(-$N37/30))*SUMIFS(29:29,$1:$1,INT(-$N37/30)+1),0)+(-$N37/30-INT(-$N37/30))*SUMIFS(29:29,$1:$1,DJ$1+INT(-$N37/30)+1)+(INT(-$N37/30)+1--$N37/30)*SUMIFS(29:29,$1:$1,DJ$1+INT(-$N37/30))))</f>
        <v>0</v>
      </c>
      <c r="DK37" s="46">
        <f>IF(DK$10="",0,IF(DK$1=MAX($1:$1),$R29-SUM($T37:DJ37),IF(DK$1=1,SUMIFS(29:29,$1:$1,"&gt;="&amp;1,$1:$1,"&lt;="&amp;INT(-$N37/30))+(-$N37/30-INT(-$N37/30))*SUMIFS(29:29,$1:$1,INT(-$N37/30)+1),0)+(-$N37/30-INT(-$N37/30))*SUMIFS(29:29,$1:$1,DK$1+INT(-$N37/30)+1)+(INT(-$N37/30)+1--$N37/30)*SUMIFS(29:29,$1:$1,DK$1+INT(-$N37/30))))</f>
        <v>0</v>
      </c>
      <c r="DL37" s="46">
        <f>IF(DL$10="",0,IF(DL$1=MAX($1:$1),$R29-SUM($T37:DK37),IF(DL$1=1,SUMIFS(29:29,$1:$1,"&gt;="&amp;1,$1:$1,"&lt;="&amp;INT(-$N37/30))+(-$N37/30-INT(-$N37/30))*SUMIFS(29:29,$1:$1,INT(-$N37/30)+1),0)+(-$N37/30-INT(-$N37/30))*SUMIFS(29:29,$1:$1,DL$1+INT(-$N37/30)+1)+(INT(-$N37/30)+1--$N37/30)*SUMIFS(29:29,$1:$1,DL$1+INT(-$N37/30))))</f>
        <v>0</v>
      </c>
      <c r="DM37" s="46">
        <f>IF(DM$10="",0,IF(DM$1=MAX($1:$1),$R29-SUM($T37:DL37),IF(DM$1=1,SUMIFS(29:29,$1:$1,"&gt;="&amp;1,$1:$1,"&lt;="&amp;INT(-$N37/30))+(-$N37/30-INT(-$N37/30))*SUMIFS(29:29,$1:$1,INT(-$N37/30)+1),0)+(-$N37/30-INT(-$N37/30))*SUMIFS(29:29,$1:$1,DM$1+INT(-$N37/30)+1)+(INT(-$N37/30)+1--$N37/30)*SUMIFS(29:29,$1:$1,DM$1+INT(-$N37/30))))</f>
        <v>0</v>
      </c>
      <c r="DN37" s="46">
        <f>IF(DN$10="",0,IF(DN$1=MAX($1:$1),$R29-SUM($T37:DM37),IF(DN$1=1,SUMIFS(29:29,$1:$1,"&gt;="&amp;1,$1:$1,"&lt;="&amp;INT(-$N37/30))+(-$N37/30-INT(-$N37/30))*SUMIFS(29:29,$1:$1,INT(-$N37/30)+1),0)+(-$N37/30-INT(-$N37/30))*SUMIFS(29:29,$1:$1,DN$1+INT(-$N37/30)+1)+(INT(-$N37/30)+1--$N37/30)*SUMIFS(29:29,$1:$1,DN$1+INT(-$N37/30))))</f>
        <v>0</v>
      </c>
      <c r="DO37" s="46">
        <f>IF(DO$10="",0,IF(DO$1=MAX($1:$1),$R29-SUM($T37:DN37),IF(DO$1=1,SUMIFS(29:29,$1:$1,"&gt;="&amp;1,$1:$1,"&lt;="&amp;INT(-$N37/30))+(-$N37/30-INT(-$N37/30))*SUMIFS(29:29,$1:$1,INT(-$N37/30)+1),0)+(-$N37/30-INT(-$N37/30))*SUMIFS(29:29,$1:$1,DO$1+INT(-$N37/30)+1)+(INT(-$N37/30)+1--$N37/30)*SUMIFS(29:29,$1:$1,DO$1+INT(-$N37/30))))</f>
        <v>0</v>
      </c>
      <c r="DP37" s="46">
        <f>IF(DP$10="",0,IF(DP$1=MAX($1:$1),$R29-SUM($T37:DO37),IF(DP$1=1,SUMIFS(29:29,$1:$1,"&gt;="&amp;1,$1:$1,"&lt;="&amp;INT(-$N37/30))+(-$N37/30-INT(-$N37/30))*SUMIFS(29:29,$1:$1,INT(-$N37/30)+1),0)+(-$N37/30-INT(-$N37/30))*SUMIFS(29:29,$1:$1,DP$1+INT(-$N37/30)+1)+(INT(-$N37/30)+1--$N37/30)*SUMIFS(29:29,$1:$1,DP$1+INT(-$N37/30))))</f>
        <v>0</v>
      </c>
      <c r="DQ37" s="46">
        <f>IF(DQ$10="",0,IF(DQ$1=MAX($1:$1),$R29-SUM($T37:DP37),IF(DQ$1=1,SUMIFS(29:29,$1:$1,"&gt;="&amp;1,$1:$1,"&lt;="&amp;INT(-$N37/30))+(-$N37/30-INT(-$N37/30))*SUMIFS(29:29,$1:$1,INT(-$N37/30)+1),0)+(-$N37/30-INT(-$N37/30))*SUMIFS(29:29,$1:$1,DQ$1+INT(-$N37/30)+1)+(INT(-$N37/30)+1--$N37/30)*SUMIFS(29:29,$1:$1,DQ$1+INT(-$N37/30))))</f>
        <v>0</v>
      </c>
      <c r="DR37" s="46">
        <f>IF(DR$10="",0,IF(DR$1=MAX($1:$1),$R29-SUM($T37:DQ37),IF(DR$1=1,SUMIFS(29:29,$1:$1,"&gt;="&amp;1,$1:$1,"&lt;="&amp;INT(-$N37/30))+(-$N37/30-INT(-$N37/30))*SUMIFS(29:29,$1:$1,INT(-$N37/30)+1),0)+(-$N37/30-INT(-$N37/30))*SUMIFS(29:29,$1:$1,DR$1+INT(-$N37/30)+1)+(INT(-$N37/30)+1--$N37/30)*SUMIFS(29:29,$1:$1,DR$1+INT(-$N37/30))))</f>
        <v>0</v>
      </c>
      <c r="DS37" s="46">
        <f>IF(DS$10="",0,IF(DS$1=MAX($1:$1),$R29-SUM($T37:DR37),IF(DS$1=1,SUMIFS(29:29,$1:$1,"&gt;="&amp;1,$1:$1,"&lt;="&amp;INT(-$N37/30))+(-$N37/30-INT(-$N37/30))*SUMIFS(29:29,$1:$1,INT(-$N37/30)+1),0)+(-$N37/30-INT(-$N37/30))*SUMIFS(29:29,$1:$1,DS$1+INT(-$N37/30)+1)+(INT(-$N37/30)+1--$N37/30)*SUMIFS(29:29,$1:$1,DS$1+INT(-$N37/30))))</f>
        <v>0</v>
      </c>
      <c r="DT37" s="46">
        <f>IF(DT$10="",0,IF(DT$1=MAX($1:$1),$R29-SUM($T37:DS37),IF(DT$1=1,SUMIFS(29:29,$1:$1,"&gt;="&amp;1,$1:$1,"&lt;="&amp;INT(-$N37/30))+(-$N37/30-INT(-$N37/30))*SUMIFS(29:29,$1:$1,INT(-$N37/30)+1),0)+(-$N37/30-INT(-$N37/30))*SUMIFS(29:29,$1:$1,DT$1+INT(-$N37/30)+1)+(INT(-$N37/30)+1--$N37/30)*SUMIFS(29:29,$1:$1,DT$1+INT(-$N37/30))))</f>
        <v>0</v>
      </c>
      <c r="DU37" s="46">
        <f>IF(DU$10="",0,IF(DU$1=MAX($1:$1),$R29-SUM($T37:DT37),IF(DU$1=1,SUMIFS(29:29,$1:$1,"&gt;="&amp;1,$1:$1,"&lt;="&amp;INT(-$N37/30))+(-$N37/30-INT(-$N37/30))*SUMIFS(29:29,$1:$1,INT(-$N37/30)+1),0)+(-$N37/30-INT(-$N37/30))*SUMIFS(29:29,$1:$1,DU$1+INT(-$N37/30)+1)+(INT(-$N37/30)+1--$N37/30)*SUMIFS(29:29,$1:$1,DU$1+INT(-$N37/30))))</f>
        <v>0</v>
      </c>
      <c r="DV37" s="46">
        <f>IF(DV$10="",0,IF(DV$1=MAX($1:$1),$R29-SUM($T37:DU37),IF(DV$1=1,SUMIFS(29:29,$1:$1,"&gt;="&amp;1,$1:$1,"&lt;="&amp;INT(-$N37/30))+(-$N37/30-INT(-$N37/30))*SUMIFS(29:29,$1:$1,INT(-$N37/30)+1),0)+(-$N37/30-INT(-$N37/30))*SUMIFS(29:29,$1:$1,DV$1+INT(-$N37/30)+1)+(INT(-$N37/30)+1--$N37/30)*SUMIFS(29:29,$1:$1,DV$1+INT(-$N37/30))))</f>
        <v>0</v>
      </c>
      <c r="DW37" s="46">
        <f>IF(DW$10="",0,IF(DW$1=MAX($1:$1),$R29-SUM($T37:DV37),IF(DW$1=1,SUMIFS(29:29,$1:$1,"&gt;="&amp;1,$1:$1,"&lt;="&amp;INT(-$N37/30))+(-$N37/30-INT(-$N37/30))*SUMIFS(29:29,$1:$1,INT(-$N37/30)+1),0)+(-$N37/30-INT(-$N37/30))*SUMIFS(29:29,$1:$1,DW$1+INT(-$N37/30)+1)+(INT(-$N37/30)+1--$N37/30)*SUMIFS(29:29,$1:$1,DW$1+INT(-$N37/30))))</f>
        <v>0</v>
      </c>
      <c r="DX37" s="46">
        <f>IF(DX$10="",0,IF(DX$1=MAX($1:$1),$R29-SUM($T37:DW37),IF(DX$1=1,SUMIFS(29:29,$1:$1,"&gt;="&amp;1,$1:$1,"&lt;="&amp;INT(-$N37/30))+(-$N37/30-INT(-$N37/30))*SUMIFS(29:29,$1:$1,INT(-$N37/30)+1),0)+(-$N37/30-INT(-$N37/30))*SUMIFS(29:29,$1:$1,DX$1+INT(-$N37/30)+1)+(INT(-$N37/30)+1--$N37/30)*SUMIFS(29:29,$1:$1,DX$1+INT(-$N37/30))))</f>
        <v>0</v>
      </c>
      <c r="DY37" s="46">
        <f>IF(DY$10="",0,IF(DY$1=MAX($1:$1),$R29-SUM($T37:DX37),IF(DY$1=1,SUMIFS(29:29,$1:$1,"&gt;="&amp;1,$1:$1,"&lt;="&amp;INT(-$N37/30))+(-$N37/30-INT(-$N37/30))*SUMIFS(29:29,$1:$1,INT(-$N37/30)+1),0)+(-$N37/30-INT(-$N37/30))*SUMIFS(29:29,$1:$1,DY$1+INT(-$N37/30)+1)+(INT(-$N37/30)+1--$N37/30)*SUMIFS(29:29,$1:$1,DY$1+INT(-$N37/30))))</f>
        <v>0</v>
      </c>
      <c r="DZ37" s="46">
        <f>IF(DZ$10="",0,IF(DZ$1=MAX($1:$1),$R29-SUM($T37:DY37),IF(DZ$1=1,SUMIFS(29:29,$1:$1,"&gt;="&amp;1,$1:$1,"&lt;="&amp;INT(-$N37/30))+(-$N37/30-INT(-$N37/30))*SUMIFS(29:29,$1:$1,INT(-$N37/30)+1),0)+(-$N37/30-INT(-$N37/30))*SUMIFS(29:29,$1:$1,DZ$1+INT(-$N37/30)+1)+(INT(-$N37/30)+1--$N37/30)*SUMIFS(29:29,$1:$1,DZ$1+INT(-$N37/30))))</f>
        <v>0</v>
      </c>
      <c r="EA37" s="46">
        <f>IF(EA$10="",0,IF(EA$1=MAX($1:$1),$R29-SUM($T37:DZ37),IF(EA$1=1,SUMIFS(29:29,$1:$1,"&gt;="&amp;1,$1:$1,"&lt;="&amp;INT(-$N37/30))+(-$N37/30-INT(-$N37/30))*SUMIFS(29:29,$1:$1,INT(-$N37/30)+1),0)+(-$N37/30-INT(-$N37/30))*SUMIFS(29:29,$1:$1,EA$1+INT(-$N37/30)+1)+(INT(-$N37/30)+1--$N37/30)*SUMIFS(29:29,$1:$1,EA$1+INT(-$N37/30))))</f>
        <v>0</v>
      </c>
      <c r="EB37" s="46">
        <f>IF(EB$10="",0,IF(EB$1=MAX($1:$1),$R29-SUM($T37:EA37),IF(EB$1=1,SUMIFS(29:29,$1:$1,"&gt;="&amp;1,$1:$1,"&lt;="&amp;INT(-$N37/30))+(-$N37/30-INT(-$N37/30))*SUMIFS(29:29,$1:$1,INT(-$N37/30)+1),0)+(-$N37/30-INT(-$N37/30))*SUMIFS(29:29,$1:$1,EB$1+INT(-$N37/30)+1)+(INT(-$N37/30)+1--$N37/30)*SUMIFS(29:29,$1:$1,EB$1+INT(-$N37/30))))</f>
        <v>0</v>
      </c>
      <c r="EC37" s="46">
        <f>IF(EC$10="",0,IF(EC$1=MAX($1:$1),$R29-SUM($T37:EB37),IF(EC$1=1,SUMIFS(29:29,$1:$1,"&gt;="&amp;1,$1:$1,"&lt;="&amp;INT(-$N37/30))+(-$N37/30-INT(-$N37/30))*SUMIFS(29:29,$1:$1,INT(-$N37/30)+1),0)+(-$N37/30-INT(-$N37/30))*SUMIFS(29:29,$1:$1,EC$1+INT(-$N37/30)+1)+(INT(-$N37/30)+1--$N37/30)*SUMIFS(29:29,$1:$1,EC$1+INT(-$N37/30))))</f>
        <v>0</v>
      </c>
      <c r="ED37" s="46">
        <f>IF(ED$10="",0,IF(ED$1=MAX($1:$1),$R29-SUM($T37:EC37),IF(ED$1=1,SUMIFS(29:29,$1:$1,"&gt;="&amp;1,$1:$1,"&lt;="&amp;INT(-$N37/30))+(-$N37/30-INT(-$N37/30))*SUMIFS(29:29,$1:$1,INT(-$N37/30)+1),0)+(-$N37/30-INT(-$N37/30))*SUMIFS(29:29,$1:$1,ED$1+INT(-$N37/30)+1)+(INT(-$N37/30)+1--$N37/30)*SUMIFS(29:29,$1:$1,ED$1+INT(-$N37/30))))</f>
        <v>0</v>
      </c>
      <c r="EE37" s="46">
        <f>IF(EE$10="",0,IF(EE$1=MAX($1:$1),$R29-SUM($T37:ED37),IF(EE$1=1,SUMIFS(29:29,$1:$1,"&gt;="&amp;1,$1:$1,"&lt;="&amp;INT(-$N37/30))+(-$N37/30-INT(-$N37/30))*SUMIFS(29:29,$1:$1,INT(-$N37/30)+1),0)+(-$N37/30-INT(-$N37/30))*SUMIFS(29:29,$1:$1,EE$1+INT(-$N37/30)+1)+(INT(-$N37/30)+1--$N37/30)*SUMIFS(29:29,$1:$1,EE$1+INT(-$N37/30))))</f>
        <v>0</v>
      </c>
      <c r="EF37" s="46">
        <f>IF(EF$10="",0,IF(EF$1=MAX($1:$1),$R29-SUM($T37:EE37),IF(EF$1=1,SUMIFS(29:29,$1:$1,"&gt;="&amp;1,$1:$1,"&lt;="&amp;INT(-$N37/30))+(-$N37/30-INT(-$N37/30))*SUMIFS(29:29,$1:$1,INT(-$N37/30)+1),0)+(-$N37/30-INT(-$N37/30))*SUMIFS(29:29,$1:$1,EF$1+INT(-$N37/30)+1)+(INT(-$N37/30)+1--$N37/30)*SUMIFS(29:29,$1:$1,EF$1+INT(-$N37/30))))</f>
        <v>0</v>
      </c>
      <c r="EG37" s="46">
        <f>IF(EG$10="",0,IF(EG$1=MAX($1:$1),$R29-SUM($T37:EF37),IF(EG$1=1,SUMIFS(29:29,$1:$1,"&gt;="&amp;1,$1:$1,"&lt;="&amp;INT(-$N37/30))+(-$N37/30-INT(-$N37/30))*SUMIFS(29:29,$1:$1,INT(-$N37/30)+1),0)+(-$N37/30-INT(-$N37/30))*SUMIFS(29:29,$1:$1,EG$1+INT(-$N37/30)+1)+(INT(-$N37/30)+1--$N37/30)*SUMIFS(29:29,$1:$1,EG$1+INT(-$N37/30))))</f>
        <v>0</v>
      </c>
      <c r="EH37" s="46">
        <f>IF(EH$10="",0,IF(EH$1=MAX($1:$1),$R29-SUM($T37:EG37),IF(EH$1=1,SUMIFS(29:29,$1:$1,"&gt;="&amp;1,$1:$1,"&lt;="&amp;INT(-$N37/30))+(-$N37/30-INT(-$N37/30))*SUMIFS(29:29,$1:$1,INT(-$N37/30)+1),0)+(-$N37/30-INT(-$N37/30))*SUMIFS(29:29,$1:$1,EH$1+INT(-$N37/30)+1)+(INT(-$N37/30)+1--$N37/30)*SUMIFS(29:29,$1:$1,EH$1+INT(-$N37/30))))</f>
        <v>0</v>
      </c>
      <c r="EI37" s="46">
        <f>IF(EI$10="",0,IF(EI$1=MAX($1:$1),$R29-SUM($T37:EH37),IF(EI$1=1,SUMIFS(29:29,$1:$1,"&gt;="&amp;1,$1:$1,"&lt;="&amp;INT(-$N37/30))+(-$N37/30-INT(-$N37/30))*SUMIFS(29:29,$1:$1,INT(-$N37/30)+1),0)+(-$N37/30-INT(-$N37/30))*SUMIFS(29:29,$1:$1,EI$1+INT(-$N37/30)+1)+(INT(-$N37/30)+1--$N37/30)*SUMIFS(29:29,$1:$1,EI$1+INT(-$N37/30))))</f>
        <v>0</v>
      </c>
      <c r="EJ37" s="46">
        <f>IF(EJ$10="",0,IF(EJ$1=MAX($1:$1),$R29-SUM($T37:EI37),IF(EJ$1=1,SUMIFS(29:29,$1:$1,"&gt;="&amp;1,$1:$1,"&lt;="&amp;INT(-$N37/30))+(-$N37/30-INT(-$N37/30))*SUMIFS(29:29,$1:$1,INT(-$N37/30)+1),0)+(-$N37/30-INT(-$N37/30))*SUMIFS(29:29,$1:$1,EJ$1+INT(-$N37/30)+1)+(INT(-$N37/30)+1--$N37/30)*SUMIFS(29:29,$1:$1,EJ$1+INT(-$N37/30))))</f>
        <v>0</v>
      </c>
      <c r="EK37" s="46">
        <f>IF(EK$10="",0,IF(EK$1=MAX($1:$1),$R29-SUM($T37:EJ37),IF(EK$1=1,SUMIFS(29:29,$1:$1,"&gt;="&amp;1,$1:$1,"&lt;="&amp;INT(-$N37/30))+(-$N37/30-INT(-$N37/30))*SUMIFS(29:29,$1:$1,INT(-$N37/30)+1),0)+(-$N37/30-INT(-$N37/30))*SUMIFS(29:29,$1:$1,EK$1+INT(-$N37/30)+1)+(INT(-$N37/30)+1--$N37/30)*SUMIFS(29:29,$1:$1,EK$1+INT(-$N37/30))))</f>
        <v>0</v>
      </c>
      <c r="EL37" s="46">
        <f>IF(EL$10="",0,IF(EL$1=MAX($1:$1),$R29-SUM($T37:EK37),IF(EL$1=1,SUMIFS(29:29,$1:$1,"&gt;="&amp;1,$1:$1,"&lt;="&amp;INT(-$N37/30))+(-$N37/30-INT(-$N37/30))*SUMIFS(29:29,$1:$1,INT(-$N37/30)+1),0)+(-$N37/30-INT(-$N37/30))*SUMIFS(29:29,$1:$1,EL$1+INT(-$N37/30)+1)+(INT(-$N37/30)+1--$N37/30)*SUMIFS(29:29,$1:$1,EL$1+INT(-$N37/30))))</f>
        <v>0</v>
      </c>
      <c r="EM37" s="46">
        <f>IF(EM$10="",0,IF(EM$1=MAX($1:$1),$R29-SUM($T37:EL37),IF(EM$1=1,SUMIFS(29:29,$1:$1,"&gt;="&amp;1,$1:$1,"&lt;="&amp;INT(-$N37/30))+(-$N37/30-INT(-$N37/30))*SUMIFS(29:29,$1:$1,INT(-$N37/30)+1),0)+(-$N37/30-INT(-$N37/30))*SUMIFS(29:29,$1:$1,EM$1+INT(-$N37/30)+1)+(INT(-$N37/30)+1--$N37/30)*SUMIFS(29:29,$1:$1,EM$1+INT(-$N37/30))))</f>
        <v>0</v>
      </c>
      <c r="EN37" s="46">
        <f>IF(EN$10="",0,IF(EN$1=MAX($1:$1),$R29-SUM($T37:EM37),IF(EN$1=1,SUMIFS(29:29,$1:$1,"&gt;="&amp;1,$1:$1,"&lt;="&amp;INT(-$N37/30))+(-$N37/30-INT(-$N37/30))*SUMIFS(29:29,$1:$1,INT(-$N37/30)+1),0)+(-$N37/30-INT(-$N37/30))*SUMIFS(29:29,$1:$1,EN$1+INT(-$N37/30)+1)+(INT(-$N37/30)+1--$N37/30)*SUMIFS(29:29,$1:$1,EN$1+INT(-$N37/30))))</f>
        <v>0</v>
      </c>
      <c r="EO37" s="46">
        <f>IF(EO$10="",0,IF(EO$1=MAX($1:$1),$R29-SUM($T37:EN37),IF(EO$1=1,SUMIFS(29:29,$1:$1,"&gt;="&amp;1,$1:$1,"&lt;="&amp;INT(-$N37/30))+(-$N37/30-INT(-$N37/30))*SUMIFS(29:29,$1:$1,INT(-$N37/30)+1),0)+(-$N37/30-INT(-$N37/30))*SUMIFS(29:29,$1:$1,EO$1+INT(-$N37/30)+1)+(INT(-$N37/30)+1--$N37/30)*SUMIFS(29:29,$1:$1,EO$1+INT(-$N37/30))))</f>
        <v>0</v>
      </c>
      <c r="EP37" s="46">
        <f>IF(EP$10="",0,IF(EP$1=MAX($1:$1),$R29-SUM($T37:EO37),IF(EP$1=1,SUMIFS(29:29,$1:$1,"&gt;="&amp;1,$1:$1,"&lt;="&amp;INT(-$N37/30))+(-$N37/30-INT(-$N37/30))*SUMIFS(29:29,$1:$1,INT(-$N37/30)+1),0)+(-$N37/30-INT(-$N37/30))*SUMIFS(29:29,$1:$1,EP$1+INT(-$N37/30)+1)+(INT(-$N37/30)+1--$N37/30)*SUMIFS(29:29,$1:$1,EP$1+INT(-$N37/30))))</f>
        <v>0</v>
      </c>
      <c r="EQ37" s="46">
        <f>IF(EQ$10="",0,IF(EQ$1=MAX($1:$1),$R29-SUM($T37:EP37),IF(EQ$1=1,SUMIFS(29:29,$1:$1,"&gt;="&amp;1,$1:$1,"&lt;="&amp;INT(-$N37/30))+(-$N37/30-INT(-$N37/30))*SUMIFS(29:29,$1:$1,INT(-$N37/30)+1),0)+(-$N37/30-INT(-$N37/30))*SUMIFS(29:29,$1:$1,EQ$1+INT(-$N37/30)+1)+(INT(-$N37/30)+1--$N37/30)*SUMIFS(29:29,$1:$1,EQ$1+INT(-$N37/30))))</f>
        <v>0</v>
      </c>
      <c r="ER37" s="46">
        <f>IF(ER$10="",0,IF(ER$1=MAX($1:$1),$R29-SUM($T37:EQ37),IF(ER$1=1,SUMIFS(29:29,$1:$1,"&gt;="&amp;1,$1:$1,"&lt;="&amp;INT(-$N37/30))+(-$N37/30-INT(-$N37/30))*SUMIFS(29:29,$1:$1,INT(-$N37/30)+1),0)+(-$N37/30-INT(-$N37/30))*SUMIFS(29:29,$1:$1,ER$1+INT(-$N37/30)+1)+(INT(-$N37/30)+1--$N37/30)*SUMIFS(29:29,$1:$1,ER$1+INT(-$N37/30))))</f>
        <v>0</v>
      </c>
      <c r="ES37" s="46">
        <f>IF(ES$10="",0,IF(ES$1=MAX($1:$1),$R29-SUM($T37:ER37),IF(ES$1=1,SUMIFS(29:29,$1:$1,"&gt;="&amp;1,$1:$1,"&lt;="&amp;INT(-$N37/30))+(-$N37/30-INT(-$N37/30))*SUMIFS(29:29,$1:$1,INT(-$N37/30)+1),0)+(-$N37/30-INT(-$N37/30))*SUMIFS(29:29,$1:$1,ES$1+INT(-$N37/30)+1)+(INT(-$N37/30)+1--$N37/30)*SUMIFS(29:29,$1:$1,ES$1+INT(-$N37/30))))</f>
        <v>0</v>
      </c>
      <c r="ET37" s="46">
        <f>IF(ET$10="",0,IF(ET$1=MAX($1:$1),$R29-SUM($T37:ES37),IF(ET$1=1,SUMIFS(29:29,$1:$1,"&gt;="&amp;1,$1:$1,"&lt;="&amp;INT(-$N37/30))+(-$N37/30-INT(-$N37/30))*SUMIFS(29:29,$1:$1,INT(-$N37/30)+1),0)+(-$N37/30-INT(-$N37/30))*SUMIFS(29:29,$1:$1,ET$1+INT(-$N37/30)+1)+(INT(-$N37/30)+1--$N37/30)*SUMIFS(29:29,$1:$1,ET$1+INT(-$N37/30))))</f>
        <v>0</v>
      </c>
      <c r="EU37" s="46">
        <f>IF(EU$10="",0,IF(EU$1=MAX($1:$1),$R29-SUM($T37:ET37),IF(EU$1=1,SUMIFS(29:29,$1:$1,"&gt;="&amp;1,$1:$1,"&lt;="&amp;INT(-$N37/30))+(-$N37/30-INT(-$N37/30))*SUMIFS(29:29,$1:$1,INT(-$N37/30)+1),0)+(-$N37/30-INT(-$N37/30))*SUMIFS(29:29,$1:$1,EU$1+INT(-$N37/30)+1)+(INT(-$N37/30)+1--$N37/30)*SUMIFS(29:29,$1:$1,EU$1+INT(-$N37/30))))</f>
        <v>0</v>
      </c>
      <c r="EV37" s="46">
        <f>IF(EV$10="",0,IF(EV$1=MAX($1:$1),$R29-SUM($T37:EU37),IF(EV$1=1,SUMIFS(29:29,$1:$1,"&gt;="&amp;1,$1:$1,"&lt;="&amp;INT(-$N37/30))+(-$N37/30-INT(-$N37/30))*SUMIFS(29:29,$1:$1,INT(-$N37/30)+1),0)+(-$N37/30-INT(-$N37/30))*SUMIFS(29:29,$1:$1,EV$1+INT(-$N37/30)+1)+(INT(-$N37/30)+1--$N37/30)*SUMIFS(29:29,$1:$1,EV$1+INT(-$N37/30))))</f>
        <v>0</v>
      </c>
      <c r="EW37" s="46">
        <f>IF(EW$10="",0,IF(EW$1=MAX($1:$1),$R29-SUM($T37:EV37),IF(EW$1=1,SUMIFS(29:29,$1:$1,"&gt;="&amp;1,$1:$1,"&lt;="&amp;INT(-$N37/30))+(-$N37/30-INT(-$N37/30))*SUMIFS(29:29,$1:$1,INT(-$N37/30)+1),0)+(-$N37/30-INT(-$N37/30))*SUMIFS(29:29,$1:$1,EW$1+INT(-$N37/30)+1)+(INT(-$N37/30)+1--$N37/30)*SUMIFS(29:29,$1:$1,EW$1+INT(-$N37/30))))</f>
        <v>0</v>
      </c>
      <c r="EX37" s="46">
        <f>IF(EX$10="",0,IF(EX$1=MAX($1:$1),$R29-SUM($T37:EW37),IF(EX$1=1,SUMIFS(29:29,$1:$1,"&gt;="&amp;1,$1:$1,"&lt;="&amp;INT(-$N37/30))+(-$N37/30-INT(-$N37/30))*SUMIFS(29:29,$1:$1,INT(-$N37/30)+1),0)+(-$N37/30-INT(-$N37/30))*SUMIFS(29:29,$1:$1,EX$1+INT(-$N37/30)+1)+(INT(-$N37/30)+1--$N37/30)*SUMIFS(29:29,$1:$1,EX$1+INT(-$N37/30))))</f>
        <v>0</v>
      </c>
      <c r="EY37" s="46">
        <f>IF(EY$10="",0,IF(EY$1=MAX($1:$1),$R29-SUM($T37:EX37),IF(EY$1=1,SUMIFS(29:29,$1:$1,"&gt;="&amp;1,$1:$1,"&lt;="&amp;INT(-$N37/30))+(-$N37/30-INT(-$N37/30))*SUMIFS(29:29,$1:$1,INT(-$N37/30)+1),0)+(-$N37/30-INT(-$N37/30))*SUMIFS(29:29,$1:$1,EY$1+INT(-$N37/30)+1)+(INT(-$N37/30)+1--$N37/30)*SUMIFS(29:29,$1:$1,EY$1+INT(-$N37/30))))</f>
        <v>0</v>
      </c>
      <c r="EZ37" s="46">
        <f>IF(EZ$10="",0,IF(EZ$1=MAX($1:$1),$R29-SUM($T37:EY37),IF(EZ$1=1,SUMIFS(29:29,$1:$1,"&gt;="&amp;1,$1:$1,"&lt;="&amp;INT(-$N37/30))+(-$N37/30-INT(-$N37/30))*SUMIFS(29:29,$1:$1,INT(-$N37/30)+1),0)+(-$N37/30-INT(-$N37/30))*SUMIFS(29:29,$1:$1,EZ$1+INT(-$N37/30)+1)+(INT(-$N37/30)+1--$N37/30)*SUMIFS(29:29,$1:$1,EZ$1+INT(-$N37/30))))</f>
        <v>0</v>
      </c>
      <c r="FA37" s="46">
        <f>IF(FA$10="",0,IF(FA$1=MAX($1:$1),$R29-SUM($T37:EZ37),IF(FA$1=1,SUMIFS(29:29,$1:$1,"&gt;="&amp;1,$1:$1,"&lt;="&amp;INT(-$N37/30))+(-$N37/30-INT(-$N37/30))*SUMIFS(29:29,$1:$1,INT(-$N37/30)+1),0)+(-$N37/30-INT(-$N37/30))*SUMIFS(29:29,$1:$1,FA$1+INT(-$N37/30)+1)+(INT(-$N37/30)+1--$N37/30)*SUMIFS(29:29,$1:$1,FA$1+INT(-$N37/30))))</f>
        <v>0</v>
      </c>
      <c r="FB37" s="46">
        <f>IF(FB$10="",0,IF(FB$1=MAX($1:$1),$R29-SUM($T37:FA37),IF(FB$1=1,SUMIFS(29:29,$1:$1,"&gt;="&amp;1,$1:$1,"&lt;="&amp;INT(-$N37/30))+(-$N37/30-INT(-$N37/30))*SUMIFS(29:29,$1:$1,INT(-$N37/30)+1),0)+(-$N37/30-INT(-$N37/30))*SUMIFS(29:29,$1:$1,FB$1+INT(-$N37/30)+1)+(INT(-$N37/30)+1--$N37/30)*SUMIFS(29:29,$1:$1,FB$1+INT(-$N37/30))))</f>
        <v>0</v>
      </c>
      <c r="FC37" s="46">
        <f>IF(FC$10="",0,IF(FC$1=MAX($1:$1),$R29-SUM($T37:FB37),IF(FC$1=1,SUMIFS(29:29,$1:$1,"&gt;="&amp;1,$1:$1,"&lt;="&amp;INT(-$N37/30))+(-$N37/30-INT(-$N37/30))*SUMIFS(29:29,$1:$1,INT(-$N37/30)+1),0)+(-$N37/30-INT(-$N37/30))*SUMIFS(29:29,$1:$1,FC$1+INT(-$N37/30)+1)+(INT(-$N37/30)+1--$N37/30)*SUMIFS(29:29,$1:$1,FC$1+INT(-$N37/30))))</f>
        <v>0</v>
      </c>
      <c r="FD37" s="46">
        <f>IF(FD$10="",0,IF(FD$1=MAX($1:$1),$R29-SUM($T37:FC37),IF(FD$1=1,SUMIFS(29:29,$1:$1,"&gt;="&amp;1,$1:$1,"&lt;="&amp;INT(-$N37/30))+(-$N37/30-INT(-$N37/30))*SUMIFS(29:29,$1:$1,INT(-$N37/30)+1),0)+(-$N37/30-INT(-$N37/30))*SUMIFS(29:29,$1:$1,FD$1+INT(-$N37/30)+1)+(INT(-$N37/30)+1--$N37/30)*SUMIFS(29:29,$1:$1,FD$1+INT(-$N37/30))))</f>
        <v>0</v>
      </c>
      <c r="FE37" s="46">
        <f>IF(FE$10="",0,IF(FE$1=MAX($1:$1),$R29-SUM($T37:FD37),IF(FE$1=1,SUMIFS(29:29,$1:$1,"&gt;="&amp;1,$1:$1,"&lt;="&amp;INT(-$N37/30))+(-$N37/30-INT(-$N37/30))*SUMIFS(29:29,$1:$1,INT(-$N37/30)+1),0)+(-$N37/30-INT(-$N37/30))*SUMIFS(29:29,$1:$1,FE$1+INT(-$N37/30)+1)+(INT(-$N37/30)+1--$N37/30)*SUMIFS(29:29,$1:$1,FE$1+INT(-$N37/30))))</f>
        <v>0</v>
      </c>
      <c r="FF37" s="46">
        <f>IF(FF$10="",0,IF(FF$1=MAX($1:$1),$R29-SUM($T37:FE37),IF(FF$1=1,SUMIFS(29:29,$1:$1,"&gt;="&amp;1,$1:$1,"&lt;="&amp;INT(-$N37/30))+(-$N37/30-INT(-$N37/30))*SUMIFS(29:29,$1:$1,INT(-$N37/30)+1),0)+(-$N37/30-INT(-$N37/30))*SUMIFS(29:29,$1:$1,FF$1+INT(-$N37/30)+1)+(INT(-$N37/30)+1--$N37/30)*SUMIFS(29:29,$1:$1,FF$1+INT(-$N37/30))))</f>
        <v>0</v>
      </c>
      <c r="FG37" s="46">
        <f>IF(FG$10="",0,IF(FG$1=MAX($1:$1),$R29-SUM($T37:FF37),IF(FG$1=1,SUMIFS(29:29,$1:$1,"&gt;="&amp;1,$1:$1,"&lt;="&amp;INT(-$N37/30))+(-$N37/30-INT(-$N37/30))*SUMIFS(29:29,$1:$1,INT(-$N37/30)+1),0)+(-$N37/30-INT(-$N37/30))*SUMIFS(29:29,$1:$1,FG$1+INT(-$N37/30)+1)+(INT(-$N37/30)+1--$N37/30)*SUMIFS(29:29,$1:$1,FG$1+INT(-$N37/30))))</f>
        <v>0</v>
      </c>
      <c r="FH37" s="46">
        <f>IF(FH$10="",0,IF(FH$1=MAX($1:$1),$R29-SUM($T37:FG37),IF(FH$1=1,SUMIFS(29:29,$1:$1,"&gt;="&amp;1,$1:$1,"&lt;="&amp;INT(-$N37/30))+(-$N37/30-INT(-$N37/30))*SUMIFS(29:29,$1:$1,INT(-$N37/30)+1),0)+(-$N37/30-INT(-$N37/30))*SUMIFS(29:29,$1:$1,FH$1+INT(-$N37/30)+1)+(INT(-$N37/30)+1--$N37/30)*SUMIFS(29:29,$1:$1,FH$1+INT(-$N37/30))))</f>
        <v>0</v>
      </c>
      <c r="FI37" s="46">
        <f>IF(FI$10="",0,IF(FI$1=MAX($1:$1),$R29-SUM($T37:FH37),IF(FI$1=1,SUMIFS(29:29,$1:$1,"&gt;="&amp;1,$1:$1,"&lt;="&amp;INT(-$N37/30))+(-$N37/30-INT(-$N37/30))*SUMIFS(29:29,$1:$1,INT(-$N37/30)+1),0)+(-$N37/30-INT(-$N37/30))*SUMIFS(29:29,$1:$1,FI$1+INT(-$N37/30)+1)+(INT(-$N37/30)+1--$N37/30)*SUMIFS(29:29,$1:$1,FI$1+INT(-$N37/30))))</f>
        <v>0</v>
      </c>
      <c r="FJ37" s="46">
        <f>IF(FJ$10="",0,IF(FJ$1=MAX($1:$1),$R29-SUM($T37:FI37),IF(FJ$1=1,SUMIFS(29:29,$1:$1,"&gt;="&amp;1,$1:$1,"&lt;="&amp;INT(-$N37/30))+(-$N37/30-INT(-$N37/30))*SUMIFS(29:29,$1:$1,INT(-$N37/30)+1),0)+(-$N37/30-INT(-$N37/30))*SUMIFS(29:29,$1:$1,FJ$1+INT(-$N37/30)+1)+(INT(-$N37/30)+1--$N37/30)*SUMIFS(29:29,$1:$1,FJ$1+INT(-$N37/30))))</f>
        <v>0</v>
      </c>
      <c r="FK37" s="46">
        <f>IF(FK$10="",0,IF(FK$1=MAX($1:$1),$R29-SUM($T37:FJ37),IF(FK$1=1,SUMIFS(29:29,$1:$1,"&gt;="&amp;1,$1:$1,"&lt;="&amp;INT(-$N37/30))+(-$N37/30-INT(-$N37/30))*SUMIFS(29:29,$1:$1,INT(-$N37/30)+1),0)+(-$N37/30-INT(-$N37/30))*SUMIFS(29:29,$1:$1,FK$1+INT(-$N37/30)+1)+(INT(-$N37/30)+1--$N37/30)*SUMIFS(29:29,$1:$1,FK$1+INT(-$N37/30))))</f>
        <v>0</v>
      </c>
      <c r="FL37" s="46">
        <f>IF(FL$10="",0,IF(FL$1=MAX($1:$1),$R29-SUM($T37:FK37),IF(FL$1=1,SUMIFS(29:29,$1:$1,"&gt;="&amp;1,$1:$1,"&lt;="&amp;INT(-$N37/30))+(-$N37/30-INT(-$N37/30))*SUMIFS(29:29,$1:$1,INT(-$N37/30)+1),0)+(-$N37/30-INT(-$N37/30))*SUMIFS(29:29,$1:$1,FL$1+INT(-$N37/30)+1)+(INT(-$N37/30)+1--$N37/30)*SUMIFS(29:29,$1:$1,FL$1+INT(-$N37/30))))</f>
        <v>0</v>
      </c>
      <c r="FM37" s="46">
        <f>IF(FM$10="",0,IF(FM$1=MAX($1:$1),$R29-SUM($T37:FL37),IF(FM$1=1,SUMIFS(29:29,$1:$1,"&gt;="&amp;1,$1:$1,"&lt;="&amp;INT(-$N37/30))+(-$N37/30-INT(-$N37/30))*SUMIFS(29:29,$1:$1,INT(-$N37/30)+1),0)+(-$N37/30-INT(-$N37/30))*SUMIFS(29:29,$1:$1,FM$1+INT(-$N37/30)+1)+(INT(-$N37/30)+1--$N37/30)*SUMIFS(29:29,$1:$1,FM$1+INT(-$N37/30))))</f>
        <v>0</v>
      </c>
      <c r="FN37" s="46">
        <f>IF(FN$10="",0,IF(FN$1=MAX($1:$1),$R29-SUM($T37:FM37),IF(FN$1=1,SUMIFS(29:29,$1:$1,"&gt;="&amp;1,$1:$1,"&lt;="&amp;INT(-$N37/30))+(-$N37/30-INT(-$N37/30))*SUMIFS(29:29,$1:$1,INT(-$N37/30)+1),0)+(-$N37/30-INT(-$N37/30))*SUMIFS(29:29,$1:$1,FN$1+INT(-$N37/30)+1)+(INT(-$N37/30)+1--$N37/30)*SUMIFS(29:29,$1:$1,FN$1+INT(-$N37/30))))</f>
        <v>0</v>
      </c>
      <c r="FO37" s="46">
        <f>IF(FO$10="",0,IF(FO$1=MAX($1:$1),$R29-SUM($T37:FN37),IF(FO$1=1,SUMIFS(29:29,$1:$1,"&gt;="&amp;1,$1:$1,"&lt;="&amp;INT(-$N37/30))+(-$N37/30-INT(-$N37/30))*SUMIFS(29:29,$1:$1,INT(-$N37/30)+1),0)+(-$N37/30-INT(-$N37/30))*SUMIFS(29:29,$1:$1,FO$1+INT(-$N37/30)+1)+(INT(-$N37/30)+1--$N37/30)*SUMIFS(29:29,$1:$1,FO$1+INT(-$N37/30))))</f>
        <v>0</v>
      </c>
      <c r="FP37" s="46">
        <f>IF(FP$10="",0,IF(FP$1=MAX($1:$1),$R29-SUM($T37:FO37),IF(FP$1=1,SUMIFS(29:29,$1:$1,"&gt;="&amp;1,$1:$1,"&lt;="&amp;INT(-$N37/30))+(-$N37/30-INT(-$N37/30))*SUMIFS(29:29,$1:$1,INT(-$N37/30)+1),0)+(-$N37/30-INT(-$N37/30))*SUMIFS(29:29,$1:$1,FP$1+INT(-$N37/30)+1)+(INT(-$N37/30)+1--$N37/30)*SUMIFS(29:29,$1:$1,FP$1+INT(-$N37/30))))</f>
        <v>0</v>
      </c>
      <c r="FQ37" s="46">
        <f>IF(FQ$10="",0,IF(FQ$1=MAX($1:$1),$R29-SUM($T37:FP37),IF(FQ$1=1,SUMIFS(29:29,$1:$1,"&gt;="&amp;1,$1:$1,"&lt;="&amp;INT(-$N37/30))+(-$N37/30-INT(-$N37/30))*SUMIFS(29:29,$1:$1,INT(-$N37/30)+1),0)+(-$N37/30-INT(-$N37/30))*SUMIFS(29:29,$1:$1,FQ$1+INT(-$N37/30)+1)+(INT(-$N37/30)+1--$N37/30)*SUMIFS(29:29,$1:$1,FQ$1+INT(-$N37/30))))</f>
        <v>0</v>
      </c>
      <c r="FR37" s="46">
        <f>IF(FR$10="",0,IF(FR$1=MAX($1:$1),$R29-SUM($T37:FQ37),IF(FR$1=1,SUMIFS(29:29,$1:$1,"&gt;="&amp;1,$1:$1,"&lt;="&amp;INT(-$N37/30))+(-$N37/30-INT(-$N37/30))*SUMIFS(29:29,$1:$1,INT(-$N37/30)+1),0)+(-$N37/30-INT(-$N37/30))*SUMIFS(29:29,$1:$1,FR$1+INT(-$N37/30)+1)+(INT(-$N37/30)+1--$N37/30)*SUMIFS(29:29,$1:$1,FR$1+INT(-$N37/30))))</f>
        <v>0</v>
      </c>
      <c r="FS37" s="46">
        <f>IF(FS$10="",0,IF(FS$1=MAX($1:$1),$R29-SUM($T37:FR37),IF(FS$1=1,SUMIFS(29:29,$1:$1,"&gt;="&amp;1,$1:$1,"&lt;="&amp;INT(-$N37/30))+(-$N37/30-INT(-$N37/30))*SUMIFS(29:29,$1:$1,INT(-$N37/30)+1),0)+(-$N37/30-INT(-$N37/30))*SUMIFS(29:29,$1:$1,FS$1+INT(-$N37/30)+1)+(INT(-$N37/30)+1--$N37/30)*SUMIFS(29:29,$1:$1,FS$1+INT(-$N37/30))))</f>
        <v>0</v>
      </c>
      <c r="FT37" s="46">
        <f>IF(FT$10="",0,IF(FT$1=MAX($1:$1),$R29-SUM($T37:FS37),IF(FT$1=1,SUMIFS(29:29,$1:$1,"&gt;="&amp;1,$1:$1,"&lt;="&amp;INT(-$N37/30))+(-$N37/30-INT(-$N37/30))*SUMIFS(29:29,$1:$1,INT(-$N37/30)+1),0)+(-$N37/30-INT(-$N37/30))*SUMIFS(29:29,$1:$1,FT$1+INT(-$N37/30)+1)+(INT(-$N37/30)+1--$N37/30)*SUMIFS(29:29,$1:$1,FT$1+INT(-$N37/30))))</f>
        <v>0</v>
      </c>
      <c r="FU37" s="46">
        <f>IF(FU$10="",0,IF(FU$1=MAX($1:$1),$R29-SUM($T37:FT37),IF(FU$1=1,SUMIFS(29:29,$1:$1,"&gt;="&amp;1,$1:$1,"&lt;="&amp;INT(-$N37/30))+(-$N37/30-INT(-$N37/30))*SUMIFS(29:29,$1:$1,INT(-$N37/30)+1),0)+(-$N37/30-INT(-$N37/30))*SUMIFS(29:29,$1:$1,FU$1+INT(-$N37/30)+1)+(INT(-$N37/30)+1--$N37/30)*SUMIFS(29:29,$1:$1,FU$1+INT(-$N37/30))))</f>
        <v>0</v>
      </c>
      <c r="FV37" s="46">
        <f>IF(FV$10="",0,IF(FV$1=MAX($1:$1),$R29-SUM($T37:FU37),IF(FV$1=1,SUMIFS(29:29,$1:$1,"&gt;="&amp;1,$1:$1,"&lt;="&amp;INT(-$N37/30))+(-$N37/30-INT(-$N37/30))*SUMIFS(29:29,$1:$1,INT(-$N37/30)+1),0)+(-$N37/30-INT(-$N37/30))*SUMIFS(29:29,$1:$1,FV$1+INT(-$N37/30)+1)+(INT(-$N37/30)+1--$N37/30)*SUMIFS(29:29,$1:$1,FV$1+INT(-$N37/30))))</f>
        <v>0</v>
      </c>
      <c r="FW37" s="46">
        <f>IF(FW$10="",0,IF(FW$1=MAX($1:$1),$R29-SUM($T37:FV37),IF(FW$1=1,SUMIFS(29:29,$1:$1,"&gt;="&amp;1,$1:$1,"&lt;="&amp;INT(-$N37/30))+(-$N37/30-INT(-$N37/30))*SUMIFS(29:29,$1:$1,INT(-$N37/30)+1),0)+(-$N37/30-INT(-$N37/30))*SUMIFS(29:29,$1:$1,FW$1+INT(-$N37/30)+1)+(INT(-$N37/30)+1--$N37/30)*SUMIFS(29:29,$1:$1,FW$1+INT(-$N37/30))))</f>
        <v>0</v>
      </c>
      <c r="FX37" s="46">
        <f>IF(FX$10="",0,IF(FX$1=MAX($1:$1),$R29-SUM($T37:FW37),IF(FX$1=1,SUMIFS(29:29,$1:$1,"&gt;="&amp;1,$1:$1,"&lt;="&amp;INT(-$N37/30))+(-$N37/30-INT(-$N37/30))*SUMIFS(29:29,$1:$1,INT(-$N37/30)+1),0)+(-$N37/30-INT(-$N37/30))*SUMIFS(29:29,$1:$1,FX$1+INT(-$N37/30)+1)+(INT(-$N37/30)+1--$N37/30)*SUMIFS(29:29,$1:$1,FX$1+INT(-$N37/30))))</f>
        <v>0</v>
      </c>
      <c r="FY37" s="46">
        <f>IF(FY$10="",0,IF(FY$1=MAX($1:$1),$R29-SUM($T37:FX37),IF(FY$1=1,SUMIFS(29:29,$1:$1,"&gt;="&amp;1,$1:$1,"&lt;="&amp;INT(-$N37/30))+(-$N37/30-INT(-$N37/30))*SUMIFS(29:29,$1:$1,INT(-$N37/30)+1),0)+(-$N37/30-INT(-$N37/30))*SUMIFS(29:29,$1:$1,FY$1+INT(-$N37/30)+1)+(INT(-$N37/30)+1--$N37/30)*SUMIFS(29:29,$1:$1,FY$1+INT(-$N37/30))))</f>
        <v>0</v>
      </c>
      <c r="FZ37" s="46">
        <f>IF(FZ$10="",0,IF(FZ$1=MAX($1:$1),$R29-SUM($T37:FY37),IF(FZ$1=1,SUMIFS(29:29,$1:$1,"&gt;="&amp;1,$1:$1,"&lt;="&amp;INT(-$N37/30))+(-$N37/30-INT(-$N37/30))*SUMIFS(29:29,$1:$1,INT(-$N37/30)+1),0)+(-$N37/30-INT(-$N37/30))*SUMIFS(29:29,$1:$1,FZ$1+INT(-$N37/30)+1)+(INT(-$N37/30)+1--$N37/30)*SUMIFS(29:29,$1:$1,FZ$1+INT(-$N37/30))))</f>
        <v>0</v>
      </c>
      <c r="GA37" s="46">
        <f>IF(GA$10="",0,IF(GA$1=MAX($1:$1),$R29-SUM($T37:FZ37),IF(GA$1=1,SUMIFS(29:29,$1:$1,"&gt;="&amp;1,$1:$1,"&lt;="&amp;INT(-$N37/30))+(-$N37/30-INT(-$N37/30))*SUMIFS(29:29,$1:$1,INT(-$N37/30)+1),0)+(-$N37/30-INT(-$N37/30))*SUMIFS(29:29,$1:$1,GA$1+INT(-$N37/30)+1)+(INT(-$N37/30)+1--$N37/30)*SUMIFS(29:29,$1:$1,GA$1+INT(-$N37/30))))</f>
        <v>0</v>
      </c>
      <c r="GB37" s="46">
        <f>IF(GB$10="",0,IF(GB$1=MAX($1:$1),$R29-SUM($T37:GA37),IF(GB$1=1,SUMIFS(29:29,$1:$1,"&gt;="&amp;1,$1:$1,"&lt;="&amp;INT(-$N37/30))+(-$N37/30-INT(-$N37/30))*SUMIFS(29:29,$1:$1,INT(-$N37/30)+1),0)+(-$N37/30-INT(-$N37/30))*SUMIFS(29:29,$1:$1,GB$1+INT(-$N37/30)+1)+(INT(-$N37/30)+1--$N37/30)*SUMIFS(29:29,$1:$1,GB$1+INT(-$N37/30))))</f>
        <v>0</v>
      </c>
      <c r="GC37" s="46">
        <f>IF(GC$10="",0,IF(GC$1=MAX($1:$1),$R29-SUM($T37:GB37),IF(GC$1=1,SUMIFS(29:29,$1:$1,"&gt;="&amp;1,$1:$1,"&lt;="&amp;INT(-$N37/30))+(-$N37/30-INT(-$N37/30))*SUMIFS(29:29,$1:$1,INT(-$N37/30)+1),0)+(-$N37/30-INT(-$N37/30))*SUMIFS(29:29,$1:$1,GC$1+INT(-$N37/30)+1)+(INT(-$N37/30)+1--$N37/30)*SUMIFS(29:29,$1:$1,GC$1+INT(-$N37/30))))</f>
        <v>0</v>
      </c>
      <c r="GD37" s="46">
        <f>IF(GD$10="",0,IF(GD$1=MAX($1:$1),$R29-SUM($T37:GC37),IF(GD$1=1,SUMIFS(29:29,$1:$1,"&gt;="&amp;1,$1:$1,"&lt;="&amp;INT(-$N37/30))+(-$N37/30-INT(-$N37/30))*SUMIFS(29:29,$1:$1,INT(-$N37/30)+1),0)+(-$N37/30-INT(-$N37/30))*SUMIFS(29:29,$1:$1,GD$1+INT(-$N37/30)+1)+(INT(-$N37/30)+1--$N37/30)*SUMIFS(29:29,$1:$1,GD$1+INT(-$N37/30))))</f>
        <v>0</v>
      </c>
      <c r="GE37" s="46">
        <f>IF(GE$10="",0,IF(GE$1=MAX($1:$1),$R29-SUM($T37:GD37),IF(GE$1=1,SUMIFS(29:29,$1:$1,"&gt;="&amp;1,$1:$1,"&lt;="&amp;INT(-$N37/30))+(-$N37/30-INT(-$N37/30))*SUMIFS(29:29,$1:$1,INT(-$N37/30)+1),0)+(-$N37/30-INT(-$N37/30))*SUMIFS(29:29,$1:$1,GE$1+INT(-$N37/30)+1)+(INT(-$N37/30)+1--$N37/30)*SUMIFS(29:29,$1:$1,GE$1+INT(-$N37/30))))</f>
        <v>0</v>
      </c>
      <c r="GF37" s="46">
        <f>IF(GF$10="",0,IF(GF$1=MAX($1:$1),$R29-SUM($T37:GE37),IF(GF$1=1,SUMIFS(29:29,$1:$1,"&gt;="&amp;1,$1:$1,"&lt;="&amp;INT(-$N37/30))+(-$N37/30-INT(-$N37/30))*SUMIFS(29:29,$1:$1,INT(-$N37/30)+1),0)+(-$N37/30-INT(-$N37/30))*SUMIFS(29:29,$1:$1,GF$1+INT(-$N37/30)+1)+(INT(-$N37/30)+1--$N37/30)*SUMIFS(29:29,$1:$1,GF$1+INT(-$N37/30))))</f>
        <v>0</v>
      </c>
      <c r="GG37" s="46">
        <f>IF(GG$10="",0,IF(GG$1=MAX($1:$1),$R29-SUM($T37:GF37),IF(GG$1=1,SUMIFS(29:29,$1:$1,"&gt;="&amp;1,$1:$1,"&lt;="&amp;INT(-$N37/30))+(-$N37/30-INT(-$N37/30))*SUMIFS(29:29,$1:$1,INT(-$N37/30)+1),0)+(-$N37/30-INT(-$N37/30))*SUMIFS(29:29,$1:$1,GG$1+INT(-$N37/30)+1)+(INT(-$N37/30)+1--$N37/30)*SUMIFS(29:29,$1:$1,GG$1+INT(-$N37/30))))</f>
        <v>0</v>
      </c>
      <c r="GH37" s="46">
        <f>IF(GH$10="",0,IF(GH$1=MAX($1:$1),$R29-SUM($T37:GG37),IF(GH$1=1,SUMIFS(29:29,$1:$1,"&gt;="&amp;1,$1:$1,"&lt;="&amp;INT(-$N37/30))+(-$N37/30-INT(-$N37/30))*SUMIFS(29:29,$1:$1,INT(-$N37/30)+1),0)+(-$N37/30-INT(-$N37/30))*SUMIFS(29:29,$1:$1,GH$1+INT(-$N37/30)+1)+(INT(-$N37/30)+1--$N37/30)*SUMIFS(29:29,$1:$1,GH$1+INT(-$N37/30))))</f>
        <v>0</v>
      </c>
      <c r="GI37" s="46">
        <f>IF(GI$10="",0,IF(GI$1=MAX($1:$1),$R29-SUM($T37:GH37),IF(GI$1=1,SUMIFS(29:29,$1:$1,"&gt;="&amp;1,$1:$1,"&lt;="&amp;INT(-$N37/30))+(-$N37/30-INT(-$N37/30))*SUMIFS(29:29,$1:$1,INT(-$N37/30)+1),0)+(-$N37/30-INT(-$N37/30))*SUMIFS(29:29,$1:$1,GI$1+INT(-$N37/30)+1)+(INT(-$N37/30)+1--$N37/30)*SUMIFS(29:29,$1:$1,GI$1+INT(-$N37/30))))</f>
        <v>0</v>
      </c>
      <c r="GJ37" s="46">
        <f>IF(GJ$10="",0,IF(GJ$1=MAX($1:$1),$R29-SUM($T37:GI37),IF(GJ$1=1,SUMIFS(29:29,$1:$1,"&gt;="&amp;1,$1:$1,"&lt;="&amp;INT(-$N37/30))+(-$N37/30-INT(-$N37/30))*SUMIFS(29:29,$1:$1,INT(-$N37/30)+1),0)+(-$N37/30-INT(-$N37/30))*SUMIFS(29:29,$1:$1,GJ$1+INT(-$N37/30)+1)+(INT(-$N37/30)+1--$N37/30)*SUMIFS(29:29,$1:$1,GJ$1+INT(-$N37/30))))</f>
        <v>0</v>
      </c>
      <c r="GK37" s="46">
        <f>IF(GK$10="",0,IF(GK$1=MAX($1:$1),$R29-SUM($T37:GJ37),IF(GK$1=1,SUMIFS(29:29,$1:$1,"&gt;="&amp;1,$1:$1,"&lt;="&amp;INT(-$N37/30))+(-$N37/30-INT(-$N37/30))*SUMIFS(29:29,$1:$1,INT(-$N37/30)+1),0)+(-$N37/30-INT(-$N37/30))*SUMIFS(29:29,$1:$1,GK$1+INT(-$N37/30)+1)+(INT(-$N37/30)+1--$N37/30)*SUMIFS(29:29,$1:$1,GK$1+INT(-$N37/30))))</f>
        <v>0</v>
      </c>
      <c r="GL37" s="46">
        <f>IF(GL$10="",0,IF(GL$1=MAX($1:$1),$R29-SUM($T37:GK37),IF(GL$1=1,SUMIFS(29:29,$1:$1,"&gt;="&amp;1,$1:$1,"&lt;="&amp;INT(-$N37/30))+(-$N37/30-INT(-$N37/30))*SUMIFS(29:29,$1:$1,INT(-$N37/30)+1),0)+(-$N37/30-INT(-$N37/30))*SUMIFS(29:29,$1:$1,GL$1+INT(-$N37/30)+1)+(INT(-$N37/30)+1--$N37/30)*SUMIFS(29:29,$1:$1,GL$1+INT(-$N37/30))))</f>
        <v>0</v>
      </c>
      <c r="GM37" s="46">
        <f>IF(GM$10="",0,IF(GM$1=MAX($1:$1),$R29-SUM($T37:GL37),IF(GM$1=1,SUMIFS(29:29,$1:$1,"&gt;="&amp;1,$1:$1,"&lt;="&amp;INT(-$N37/30))+(-$N37/30-INT(-$N37/30))*SUMIFS(29:29,$1:$1,INT(-$N37/30)+1),0)+(-$N37/30-INT(-$N37/30))*SUMIFS(29:29,$1:$1,GM$1+INT(-$N37/30)+1)+(INT(-$N37/30)+1--$N37/30)*SUMIFS(29:29,$1:$1,GM$1+INT(-$N37/30))))</f>
        <v>0</v>
      </c>
      <c r="GN37" s="46">
        <f>IF(GN$10="",0,IF(GN$1=MAX($1:$1),$R29-SUM($T37:GM37),IF(GN$1=1,SUMIFS(29:29,$1:$1,"&gt;="&amp;1,$1:$1,"&lt;="&amp;INT(-$N37/30))+(-$N37/30-INT(-$N37/30))*SUMIFS(29:29,$1:$1,INT(-$N37/30)+1),0)+(-$N37/30-INT(-$N37/30))*SUMIFS(29:29,$1:$1,GN$1+INT(-$N37/30)+1)+(INT(-$N37/30)+1--$N37/30)*SUMIFS(29:29,$1:$1,GN$1+INT(-$N37/30))))</f>
        <v>0</v>
      </c>
      <c r="GO37" s="46">
        <f>IF(GO$10="",0,IF(GO$1=MAX($1:$1),$R29-SUM($T37:GN37),IF(GO$1=1,SUMIFS(29:29,$1:$1,"&gt;="&amp;1,$1:$1,"&lt;="&amp;INT(-$N37/30))+(-$N37/30-INT(-$N37/30))*SUMIFS(29:29,$1:$1,INT(-$N37/30)+1),0)+(-$N37/30-INT(-$N37/30))*SUMIFS(29:29,$1:$1,GO$1+INT(-$N37/30)+1)+(INT(-$N37/30)+1--$N37/30)*SUMIFS(29:29,$1:$1,GO$1+INT(-$N37/30))))</f>
        <v>0</v>
      </c>
      <c r="GP37" s="46">
        <f>IF(GP$10="",0,IF(GP$1=MAX($1:$1),$R29-SUM($T37:GO37),IF(GP$1=1,SUMIFS(29:29,$1:$1,"&gt;="&amp;1,$1:$1,"&lt;="&amp;INT(-$N37/30))+(-$N37/30-INT(-$N37/30))*SUMIFS(29:29,$1:$1,INT(-$N37/30)+1),0)+(-$N37/30-INT(-$N37/30))*SUMIFS(29:29,$1:$1,GP$1+INT(-$N37/30)+1)+(INT(-$N37/30)+1--$N37/30)*SUMIFS(29:29,$1:$1,GP$1+INT(-$N37/30))))</f>
        <v>0</v>
      </c>
      <c r="GQ37" s="46">
        <f>IF(GQ$10="",0,IF(GQ$1=MAX($1:$1),$R29-SUM($T37:GP37),IF(GQ$1=1,SUMIFS(29:29,$1:$1,"&gt;="&amp;1,$1:$1,"&lt;="&amp;INT(-$N37/30))+(-$N37/30-INT(-$N37/30))*SUMIFS(29:29,$1:$1,INT(-$N37/30)+1),0)+(-$N37/30-INT(-$N37/30))*SUMIFS(29:29,$1:$1,GQ$1+INT(-$N37/30)+1)+(INT(-$N37/30)+1--$N37/30)*SUMIFS(29:29,$1:$1,GQ$1+INT(-$N37/30))))</f>
        <v>0</v>
      </c>
      <c r="GR37" s="46">
        <f>IF(GR$10="",0,IF(GR$1=MAX($1:$1),$R29-SUM($T37:GQ37),IF(GR$1=1,SUMIFS(29:29,$1:$1,"&gt;="&amp;1,$1:$1,"&lt;="&amp;INT(-$N37/30))+(-$N37/30-INT(-$N37/30))*SUMIFS(29:29,$1:$1,INT(-$N37/30)+1),0)+(-$N37/30-INT(-$N37/30))*SUMIFS(29:29,$1:$1,GR$1+INT(-$N37/30)+1)+(INT(-$N37/30)+1--$N37/30)*SUMIFS(29:29,$1:$1,GR$1+INT(-$N37/30))))</f>
        <v>0</v>
      </c>
      <c r="GS37" s="46">
        <f>IF(GS$10="",0,IF(GS$1=MAX($1:$1),$R29-SUM($T37:GR37),IF(GS$1=1,SUMIFS(29:29,$1:$1,"&gt;="&amp;1,$1:$1,"&lt;="&amp;INT(-$N37/30))+(-$N37/30-INT(-$N37/30))*SUMIFS(29:29,$1:$1,INT(-$N37/30)+1),0)+(-$N37/30-INT(-$N37/30))*SUMIFS(29:29,$1:$1,GS$1+INT(-$N37/30)+1)+(INT(-$N37/30)+1--$N37/30)*SUMIFS(29:29,$1:$1,GS$1+INT(-$N37/30))))</f>
        <v>0</v>
      </c>
      <c r="GT37" s="46">
        <f>IF(GT$10="",0,IF(GT$1=MAX($1:$1),$R29-SUM($T37:GS37),IF(GT$1=1,SUMIFS(29:29,$1:$1,"&gt;="&amp;1,$1:$1,"&lt;="&amp;INT(-$N37/30))+(-$N37/30-INT(-$N37/30))*SUMIFS(29:29,$1:$1,INT(-$N37/30)+1),0)+(-$N37/30-INT(-$N37/30))*SUMIFS(29:29,$1:$1,GT$1+INT(-$N37/30)+1)+(INT(-$N37/30)+1--$N37/30)*SUMIFS(29:29,$1:$1,GT$1+INT(-$N37/30))))</f>
        <v>0</v>
      </c>
      <c r="GU37" s="46">
        <f>IF(GU$10="",0,IF(GU$1=MAX($1:$1),$R29-SUM($T37:GT37),IF(GU$1=1,SUMIFS(29:29,$1:$1,"&gt;="&amp;1,$1:$1,"&lt;="&amp;INT(-$N37/30))+(-$N37/30-INT(-$N37/30))*SUMIFS(29:29,$1:$1,INT(-$N37/30)+1),0)+(-$N37/30-INT(-$N37/30))*SUMIFS(29:29,$1:$1,GU$1+INT(-$N37/30)+1)+(INT(-$N37/30)+1--$N37/30)*SUMIFS(29:29,$1:$1,GU$1+INT(-$N37/30))))</f>
        <v>0</v>
      </c>
      <c r="GV37" s="46">
        <f>IF(GV$10="",0,IF(GV$1=MAX($1:$1),$R29-SUM($T37:GU37),IF(GV$1=1,SUMIFS(29:29,$1:$1,"&gt;="&amp;1,$1:$1,"&lt;="&amp;INT(-$N37/30))+(-$N37/30-INT(-$N37/30))*SUMIFS(29:29,$1:$1,INT(-$N37/30)+1),0)+(-$N37/30-INT(-$N37/30))*SUMIFS(29:29,$1:$1,GV$1+INT(-$N37/30)+1)+(INT(-$N37/30)+1--$N37/30)*SUMIFS(29:29,$1:$1,GV$1+INT(-$N37/30))))</f>
        <v>0</v>
      </c>
      <c r="GW37" s="46">
        <f>IF(GW$10="",0,IF(GW$1=MAX($1:$1),$R29-SUM($T37:GV37),IF(GW$1=1,SUMIFS(29:29,$1:$1,"&gt;="&amp;1,$1:$1,"&lt;="&amp;INT(-$N37/30))+(-$N37/30-INT(-$N37/30))*SUMIFS(29:29,$1:$1,INT(-$N37/30)+1),0)+(-$N37/30-INT(-$N37/30))*SUMIFS(29:29,$1:$1,GW$1+INT(-$N37/30)+1)+(INT(-$N37/30)+1--$N37/30)*SUMIFS(29:29,$1:$1,GW$1+INT(-$N37/30))))</f>
        <v>0</v>
      </c>
      <c r="GX37" s="46">
        <f>IF(GX$10="",0,IF(GX$1=MAX($1:$1),$R29-SUM($T37:GW37),IF(GX$1=1,SUMIFS(29:29,$1:$1,"&gt;="&amp;1,$1:$1,"&lt;="&amp;INT(-$N37/30))+(-$N37/30-INT(-$N37/30))*SUMIFS(29:29,$1:$1,INT(-$N37/30)+1),0)+(-$N37/30-INT(-$N37/30))*SUMIFS(29:29,$1:$1,GX$1+INT(-$N37/30)+1)+(INT(-$N37/30)+1--$N37/30)*SUMIFS(29:29,$1:$1,GX$1+INT(-$N37/30))))</f>
        <v>0</v>
      </c>
      <c r="GY37" s="46">
        <f>IF(GY$10="",0,IF(GY$1=MAX($1:$1),$R29-SUM($T37:GX37),IF(GY$1=1,SUMIFS(29:29,$1:$1,"&gt;="&amp;1,$1:$1,"&lt;="&amp;INT(-$N37/30))+(-$N37/30-INT(-$N37/30))*SUMIFS(29:29,$1:$1,INT(-$N37/30)+1),0)+(-$N37/30-INT(-$N37/30))*SUMIFS(29:29,$1:$1,GY$1+INT(-$N37/30)+1)+(INT(-$N37/30)+1--$N37/30)*SUMIFS(29:29,$1:$1,GY$1+INT(-$N37/30))))</f>
        <v>0</v>
      </c>
      <c r="GZ37" s="46">
        <f>IF(GZ$10="",0,IF(GZ$1=MAX($1:$1),$R29-SUM($T37:GY37),IF(GZ$1=1,SUMIFS(29:29,$1:$1,"&gt;="&amp;1,$1:$1,"&lt;="&amp;INT(-$N37/30))+(-$N37/30-INT(-$N37/30))*SUMIFS(29:29,$1:$1,INT(-$N37/30)+1),0)+(-$N37/30-INT(-$N37/30))*SUMIFS(29:29,$1:$1,GZ$1+INT(-$N37/30)+1)+(INT(-$N37/30)+1--$N37/30)*SUMIFS(29:29,$1:$1,GZ$1+INT(-$N37/30))))</f>
        <v>0</v>
      </c>
      <c r="HA37" s="46">
        <f>IF(HA$10="",0,IF(HA$1=MAX($1:$1),$R29-SUM($T37:GZ37),IF(HA$1=1,SUMIFS(29:29,$1:$1,"&gt;="&amp;1,$1:$1,"&lt;="&amp;INT(-$N37/30))+(-$N37/30-INT(-$N37/30))*SUMIFS(29:29,$1:$1,INT(-$N37/30)+1),0)+(-$N37/30-INT(-$N37/30))*SUMIFS(29:29,$1:$1,HA$1+INT(-$N37/30)+1)+(INT(-$N37/30)+1--$N37/30)*SUMIFS(29:29,$1:$1,HA$1+INT(-$N37/30))))</f>
        <v>0</v>
      </c>
      <c r="HB37" s="46">
        <f>IF(HB$10="",0,IF(HB$1=MAX($1:$1),$R29-SUM($T37:HA37),IF(HB$1=1,SUMIFS(29:29,$1:$1,"&gt;="&amp;1,$1:$1,"&lt;="&amp;INT(-$N37/30))+(-$N37/30-INT(-$N37/30))*SUMIFS(29:29,$1:$1,INT(-$N37/30)+1),0)+(-$N37/30-INT(-$N37/30))*SUMIFS(29:29,$1:$1,HB$1+INT(-$N37/30)+1)+(INT(-$N37/30)+1--$N37/30)*SUMIFS(29:29,$1:$1,HB$1+INT(-$N37/30))))</f>
        <v>0</v>
      </c>
      <c r="HC37" s="46">
        <f>IF(HC$10="",0,IF(HC$1=MAX($1:$1),$R29-SUM($T37:HB37),IF(HC$1=1,SUMIFS(29:29,$1:$1,"&gt;="&amp;1,$1:$1,"&lt;="&amp;INT(-$N37/30))+(-$N37/30-INT(-$N37/30))*SUMIFS(29:29,$1:$1,INT(-$N37/30)+1),0)+(-$N37/30-INT(-$N37/30))*SUMIFS(29:29,$1:$1,HC$1+INT(-$N37/30)+1)+(INT(-$N37/30)+1--$N37/30)*SUMIFS(29:29,$1:$1,HC$1+INT(-$N37/30))))</f>
        <v>0</v>
      </c>
      <c r="HD37" s="46">
        <f>IF(HD$10="",0,IF(HD$1=MAX($1:$1),$R29-SUM($T37:HC37),IF(HD$1=1,SUMIFS(29:29,$1:$1,"&gt;="&amp;1,$1:$1,"&lt;="&amp;INT(-$N37/30))+(-$N37/30-INT(-$N37/30))*SUMIFS(29:29,$1:$1,INT(-$N37/30)+1),0)+(-$N37/30-INT(-$N37/30))*SUMIFS(29:29,$1:$1,HD$1+INT(-$N37/30)+1)+(INT(-$N37/30)+1--$N37/30)*SUMIFS(29:29,$1:$1,HD$1+INT(-$N37/30))))</f>
        <v>0</v>
      </c>
      <c r="HE37" s="46">
        <f>IF(HE$10="",0,IF(HE$1=MAX($1:$1),$R29-SUM($T37:HD37),IF(HE$1=1,SUMIFS(29:29,$1:$1,"&gt;="&amp;1,$1:$1,"&lt;="&amp;INT(-$N37/30))+(-$N37/30-INT(-$N37/30))*SUMIFS(29:29,$1:$1,INT(-$N37/30)+1),0)+(-$N37/30-INT(-$N37/30))*SUMIFS(29:29,$1:$1,HE$1+INT(-$N37/30)+1)+(INT(-$N37/30)+1--$N37/30)*SUMIFS(29:29,$1:$1,HE$1+INT(-$N37/30))))</f>
        <v>0</v>
      </c>
      <c r="HF37" s="46">
        <f>IF(HF$10="",0,IF(HF$1=MAX($1:$1),$R29-SUM($T37:HE37),IF(HF$1=1,SUMIFS(29:29,$1:$1,"&gt;="&amp;1,$1:$1,"&lt;="&amp;INT(-$N37/30))+(-$N37/30-INT(-$N37/30))*SUMIFS(29:29,$1:$1,INT(-$N37/30)+1),0)+(-$N37/30-INT(-$N37/30))*SUMIFS(29:29,$1:$1,HF$1+INT(-$N37/30)+1)+(INT(-$N37/30)+1--$N37/30)*SUMIFS(29:29,$1:$1,HF$1+INT(-$N37/30))))</f>
        <v>0</v>
      </c>
      <c r="HG37" s="46">
        <f>IF(HG$10="",0,IF(HG$1=MAX($1:$1),$R29-SUM($T37:HF37),IF(HG$1=1,SUMIFS(29:29,$1:$1,"&gt;="&amp;1,$1:$1,"&lt;="&amp;INT(-$N37/30))+(-$N37/30-INT(-$N37/30))*SUMIFS(29:29,$1:$1,INT(-$N37/30)+1),0)+(-$N37/30-INT(-$N37/30))*SUMIFS(29:29,$1:$1,HG$1+INT(-$N37/30)+1)+(INT(-$N37/30)+1--$N37/30)*SUMIFS(29:29,$1:$1,HG$1+INT(-$N37/30))))</f>
        <v>0</v>
      </c>
      <c r="HH37" s="46">
        <f>IF(HH$10="",0,IF(HH$1=MAX($1:$1),$R29-SUM($T37:HG37),IF(HH$1=1,SUMIFS(29:29,$1:$1,"&gt;="&amp;1,$1:$1,"&lt;="&amp;INT(-$N37/30))+(-$N37/30-INT(-$N37/30))*SUMIFS(29:29,$1:$1,INT(-$N37/30)+1),0)+(-$N37/30-INT(-$N37/30))*SUMIFS(29:29,$1:$1,HH$1+INT(-$N37/30)+1)+(INT(-$N37/30)+1--$N37/30)*SUMIFS(29:29,$1:$1,HH$1+INT(-$N37/30))))</f>
        <v>0</v>
      </c>
      <c r="HI37" s="46">
        <f>IF(HI$10="",0,IF(HI$1=MAX($1:$1),$R29-SUM($T37:HH37),IF(HI$1=1,SUMIFS(29:29,$1:$1,"&gt;="&amp;1,$1:$1,"&lt;="&amp;INT(-$N37/30))+(-$N37/30-INT(-$N37/30))*SUMIFS(29:29,$1:$1,INT(-$N37/30)+1),0)+(-$N37/30-INT(-$N37/30))*SUMIFS(29:29,$1:$1,HI$1+INT(-$N37/30)+1)+(INT(-$N37/30)+1--$N37/30)*SUMIFS(29:29,$1:$1,HI$1+INT(-$N37/30))))</f>
        <v>0</v>
      </c>
      <c r="HJ37" s="46">
        <f>IF(HJ$10="",0,IF(HJ$1=MAX($1:$1),$R29-SUM($T37:HI37),IF(HJ$1=1,SUMIFS(29:29,$1:$1,"&gt;="&amp;1,$1:$1,"&lt;="&amp;INT(-$N37/30))+(-$N37/30-INT(-$N37/30))*SUMIFS(29:29,$1:$1,INT(-$N37/30)+1),0)+(-$N37/30-INT(-$N37/30))*SUMIFS(29:29,$1:$1,HJ$1+INT(-$N37/30)+1)+(INT(-$N37/30)+1--$N37/30)*SUMIFS(29:29,$1:$1,HJ$1+INT(-$N37/30))))</f>
        <v>0</v>
      </c>
      <c r="HK37" s="46">
        <f>IF(HK$10="",0,IF(HK$1=MAX($1:$1),$R29-SUM($T37:HJ37),IF(HK$1=1,SUMIFS(29:29,$1:$1,"&gt;="&amp;1,$1:$1,"&lt;="&amp;INT(-$N37/30))+(-$N37/30-INT(-$N37/30))*SUMIFS(29:29,$1:$1,INT(-$N37/30)+1),0)+(-$N37/30-INT(-$N37/30))*SUMIFS(29:29,$1:$1,HK$1+INT(-$N37/30)+1)+(INT(-$N37/30)+1--$N37/30)*SUMIFS(29:29,$1:$1,HK$1+INT(-$N37/30))))</f>
        <v>0</v>
      </c>
      <c r="HL37" s="46">
        <f>IF(HL$10="",0,IF(HL$1=MAX($1:$1),$R29-SUM($T37:HK37),IF(HL$1=1,SUMIFS(29:29,$1:$1,"&gt;="&amp;1,$1:$1,"&lt;="&amp;INT(-$N37/30))+(-$N37/30-INT(-$N37/30))*SUMIFS(29:29,$1:$1,INT(-$N37/30)+1),0)+(-$N37/30-INT(-$N37/30))*SUMIFS(29:29,$1:$1,HL$1+INT(-$N37/30)+1)+(INT(-$N37/30)+1--$N37/30)*SUMIFS(29:29,$1:$1,HL$1+INT(-$N37/30))))</f>
        <v>0</v>
      </c>
      <c r="HM37" s="4"/>
      <c r="HN37" s="4"/>
    </row>
    <row r="38" spans="1:222" s="1" customFormat="1" ht="10.199999999999999" x14ac:dyDescent="0.2">
      <c r="A38" s="4"/>
      <c r="B38" s="4"/>
      <c r="C38" s="4"/>
      <c r="D38" s="4"/>
      <c r="E38" s="42" t="str">
        <f>E33</f>
        <v>оборачиваемость кредиторской задолж-ти</v>
      </c>
      <c r="F38" s="4"/>
      <c r="G38" s="4"/>
      <c r="H38" s="42" t="str">
        <f>списки!$K17</f>
        <v>Тестирование и отладка</v>
      </c>
      <c r="I38" s="4"/>
      <c r="J38" s="4"/>
      <c r="K38" s="31" t="str">
        <f>IF($E38="","",INDEX(kpi!$H:$H,SUMIFS(kpi!$B:$B,kpi!$E:$E,$E38)))</f>
        <v>дни</v>
      </c>
      <c r="L38" s="4"/>
      <c r="M38" s="43" t="s">
        <v>6</v>
      </c>
      <c r="N38" s="71"/>
      <c r="O38" s="44"/>
      <c r="P38" s="4"/>
      <c r="Q38" s="4"/>
      <c r="R38" s="69">
        <f t="shared" si="64"/>
        <v>0</v>
      </c>
      <c r="S38" s="4"/>
      <c r="T38" s="4"/>
      <c r="U38" s="46">
        <f>IF(U$10="",0,IF(U$1=MAX($1:$1),$R30-SUM($T38:T38),IF(U$1=1,SUMIFS(30:30,$1:$1,"&gt;="&amp;1,$1:$1,"&lt;="&amp;INT(-$N38/30))+(-$N38/30-INT(-$N38/30))*SUMIFS(30:30,$1:$1,INT(-$N38/30)+1),0)+(-$N38/30-INT(-$N38/30))*SUMIFS(30:30,$1:$1,U$1+INT(-$N38/30)+1)+(INT(-$N38/30)+1--$N38/30)*SUMIFS(30:30,$1:$1,U$1+INT(-$N38/30))))</f>
        <v>0</v>
      </c>
      <c r="V38" s="46">
        <f>IF(V$10="",0,IF(V$1=MAX($1:$1),$R30-SUM($T38:U38),IF(V$1=1,SUMIFS(30:30,$1:$1,"&gt;="&amp;1,$1:$1,"&lt;="&amp;INT(-$N38/30))+(-$N38/30-INT(-$N38/30))*SUMIFS(30:30,$1:$1,INT(-$N38/30)+1),0)+(-$N38/30-INT(-$N38/30))*SUMIFS(30:30,$1:$1,V$1+INT(-$N38/30)+1)+(INT(-$N38/30)+1--$N38/30)*SUMIFS(30:30,$1:$1,V$1+INT(-$N38/30))))</f>
        <v>0</v>
      </c>
      <c r="W38" s="46">
        <f>IF(W$10="",0,IF(W$1=MAX($1:$1),$R30-SUM($T38:V38),IF(W$1=1,SUMIFS(30:30,$1:$1,"&gt;="&amp;1,$1:$1,"&lt;="&amp;INT(-$N38/30))+(-$N38/30-INT(-$N38/30))*SUMIFS(30:30,$1:$1,INT(-$N38/30)+1),0)+(-$N38/30-INT(-$N38/30))*SUMIFS(30:30,$1:$1,W$1+INT(-$N38/30)+1)+(INT(-$N38/30)+1--$N38/30)*SUMIFS(30:30,$1:$1,W$1+INT(-$N38/30))))</f>
        <v>0</v>
      </c>
      <c r="X38" s="46">
        <f>IF(X$10="",0,IF(X$1=MAX($1:$1),$R30-SUM($T38:W38),IF(X$1=1,SUMIFS(30:30,$1:$1,"&gt;="&amp;1,$1:$1,"&lt;="&amp;INT(-$N38/30))+(-$N38/30-INT(-$N38/30))*SUMIFS(30:30,$1:$1,INT(-$N38/30)+1),0)+(-$N38/30-INT(-$N38/30))*SUMIFS(30:30,$1:$1,X$1+INT(-$N38/30)+1)+(INT(-$N38/30)+1--$N38/30)*SUMIFS(30:30,$1:$1,X$1+INT(-$N38/30))))</f>
        <v>0</v>
      </c>
      <c r="Y38" s="46">
        <f>IF(Y$10="",0,IF(Y$1=MAX($1:$1),$R30-SUM($T38:X38),IF(Y$1=1,SUMIFS(30:30,$1:$1,"&gt;="&amp;1,$1:$1,"&lt;="&amp;INT(-$N38/30))+(-$N38/30-INT(-$N38/30))*SUMIFS(30:30,$1:$1,INT(-$N38/30)+1),0)+(-$N38/30-INT(-$N38/30))*SUMIFS(30:30,$1:$1,Y$1+INT(-$N38/30)+1)+(INT(-$N38/30)+1--$N38/30)*SUMIFS(30:30,$1:$1,Y$1+INT(-$N38/30))))</f>
        <v>0</v>
      </c>
      <c r="Z38" s="46">
        <f>IF(Z$10="",0,IF(Z$1=MAX($1:$1),$R30-SUM($T38:Y38),IF(Z$1=1,SUMIFS(30:30,$1:$1,"&gt;="&amp;1,$1:$1,"&lt;="&amp;INT(-$N38/30))+(-$N38/30-INT(-$N38/30))*SUMIFS(30:30,$1:$1,INT(-$N38/30)+1),0)+(-$N38/30-INT(-$N38/30))*SUMIFS(30:30,$1:$1,Z$1+INT(-$N38/30)+1)+(INT(-$N38/30)+1--$N38/30)*SUMIFS(30:30,$1:$1,Z$1+INT(-$N38/30))))</f>
        <v>0</v>
      </c>
      <c r="AA38" s="46">
        <f>IF(AA$10="",0,IF(AA$1=MAX($1:$1),$R30-SUM($T38:Z38),IF(AA$1=1,SUMIFS(30:30,$1:$1,"&gt;="&amp;1,$1:$1,"&lt;="&amp;INT(-$N38/30))+(-$N38/30-INT(-$N38/30))*SUMIFS(30:30,$1:$1,INT(-$N38/30)+1),0)+(-$N38/30-INT(-$N38/30))*SUMIFS(30:30,$1:$1,AA$1+INT(-$N38/30)+1)+(INT(-$N38/30)+1--$N38/30)*SUMIFS(30:30,$1:$1,AA$1+INT(-$N38/30))))</f>
        <v>0</v>
      </c>
      <c r="AB38" s="46">
        <f>IF(AB$10="",0,IF(AB$1=MAX($1:$1),$R30-SUM($T38:AA38),IF(AB$1=1,SUMIFS(30:30,$1:$1,"&gt;="&amp;1,$1:$1,"&lt;="&amp;INT(-$N38/30))+(-$N38/30-INT(-$N38/30))*SUMIFS(30:30,$1:$1,INT(-$N38/30)+1),0)+(-$N38/30-INT(-$N38/30))*SUMIFS(30:30,$1:$1,AB$1+INT(-$N38/30)+1)+(INT(-$N38/30)+1--$N38/30)*SUMIFS(30:30,$1:$1,AB$1+INT(-$N38/30))))</f>
        <v>0</v>
      </c>
      <c r="AC38" s="46">
        <f>IF(AC$10="",0,IF(AC$1=MAX($1:$1),$R30-SUM($T38:AB38),IF(AC$1=1,SUMIFS(30:30,$1:$1,"&gt;="&amp;1,$1:$1,"&lt;="&amp;INT(-$N38/30))+(-$N38/30-INT(-$N38/30))*SUMIFS(30:30,$1:$1,INT(-$N38/30)+1),0)+(-$N38/30-INT(-$N38/30))*SUMIFS(30:30,$1:$1,AC$1+INT(-$N38/30)+1)+(INT(-$N38/30)+1--$N38/30)*SUMIFS(30:30,$1:$1,AC$1+INT(-$N38/30))))</f>
        <v>0</v>
      </c>
      <c r="AD38" s="46">
        <f>IF(AD$10="",0,IF(AD$1=MAX($1:$1),$R30-SUM($T38:AC38),IF(AD$1=1,SUMIFS(30:30,$1:$1,"&gt;="&amp;1,$1:$1,"&lt;="&amp;INT(-$N38/30))+(-$N38/30-INT(-$N38/30))*SUMIFS(30:30,$1:$1,INT(-$N38/30)+1),0)+(-$N38/30-INT(-$N38/30))*SUMIFS(30:30,$1:$1,AD$1+INT(-$N38/30)+1)+(INT(-$N38/30)+1--$N38/30)*SUMIFS(30:30,$1:$1,AD$1+INT(-$N38/30))))</f>
        <v>0</v>
      </c>
      <c r="AE38" s="46">
        <f>IF(AE$10="",0,IF(AE$1=MAX($1:$1),$R30-SUM($T38:AD38),IF(AE$1=1,SUMIFS(30:30,$1:$1,"&gt;="&amp;1,$1:$1,"&lt;="&amp;INT(-$N38/30))+(-$N38/30-INT(-$N38/30))*SUMIFS(30:30,$1:$1,INT(-$N38/30)+1),0)+(-$N38/30-INT(-$N38/30))*SUMIFS(30:30,$1:$1,AE$1+INT(-$N38/30)+1)+(INT(-$N38/30)+1--$N38/30)*SUMIFS(30:30,$1:$1,AE$1+INT(-$N38/30))))</f>
        <v>0</v>
      </c>
      <c r="AF38" s="46">
        <f>IF(AF$10="",0,IF(AF$1=MAX($1:$1),$R30-SUM($T38:AE38),IF(AF$1=1,SUMIFS(30:30,$1:$1,"&gt;="&amp;1,$1:$1,"&lt;="&amp;INT(-$N38/30))+(-$N38/30-INT(-$N38/30))*SUMIFS(30:30,$1:$1,INT(-$N38/30)+1),0)+(-$N38/30-INT(-$N38/30))*SUMIFS(30:30,$1:$1,AF$1+INT(-$N38/30)+1)+(INT(-$N38/30)+1--$N38/30)*SUMIFS(30:30,$1:$1,AF$1+INT(-$N38/30))))</f>
        <v>0</v>
      </c>
      <c r="AG38" s="46">
        <f>IF(AG$10="",0,IF(AG$1=MAX($1:$1),$R30-SUM($T38:AF38),IF(AG$1=1,SUMIFS(30:30,$1:$1,"&gt;="&amp;1,$1:$1,"&lt;="&amp;INT(-$N38/30))+(-$N38/30-INT(-$N38/30))*SUMIFS(30:30,$1:$1,INT(-$N38/30)+1),0)+(-$N38/30-INT(-$N38/30))*SUMIFS(30:30,$1:$1,AG$1+INT(-$N38/30)+1)+(INT(-$N38/30)+1--$N38/30)*SUMIFS(30:30,$1:$1,AG$1+INT(-$N38/30))))</f>
        <v>0</v>
      </c>
      <c r="AH38" s="46">
        <f>IF(AH$10="",0,IF(AH$1=MAX($1:$1),$R30-SUM($T38:AG38),IF(AH$1=1,SUMIFS(30:30,$1:$1,"&gt;="&amp;1,$1:$1,"&lt;="&amp;INT(-$N38/30))+(-$N38/30-INT(-$N38/30))*SUMIFS(30:30,$1:$1,INT(-$N38/30)+1),0)+(-$N38/30-INT(-$N38/30))*SUMIFS(30:30,$1:$1,AH$1+INT(-$N38/30)+1)+(INT(-$N38/30)+1--$N38/30)*SUMIFS(30:30,$1:$1,AH$1+INT(-$N38/30))))</f>
        <v>0</v>
      </c>
      <c r="AI38" s="46">
        <f>IF(AI$10="",0,IF(AI$1=MAX($1:$1),$R30-SUM($T38:AH38),IF(AI$1=1,SUMIFS(30:30,$1:$1,"&gt;="&amp;1,$1:$1,"&lt;="&amp;INT(-$N38/30))+(-$N38/30-INT(-$N38/30))*SUMIFS(30:30,$1:$1,INT(-$N38/30)+1),0)+(-$N38/30-INT(-$N38/30))*SUMIFS(30:30,$1:$1,AI$1+INT(-$N38/30)+1)+(INT(-$N38/30)+1--$N38/30)*SUMIFS(30:30,$1:$1,AI$1+INT(-$N38/30))))</f>
        <v>0</v>
      </c>
      <c r="AJ38" s="46">
        <f>IF(AJ$10="",0,IF(AJ$1=MAX($1:$1),$R30-SUM($T38:AI38),IF(AJ$1=1,SUMIFS(30:30,$1:$1,"&gt;="&amp;1,$1:$1,"&lt;="&amp;INT(-$N38/30))+(-$N38/30-INT(-$N38/30))*SUMIFS(30:30,$1:$1,INT(-$N38/30)+1),0)+(-$N38/30-INT(-$N38/30))*SUMIFS(30:30,$1:$1,AJ$1+INT(-$N38/30)+1)+(INT(-$N38/30)+1--$N38/30)*SUMIFS(30:30,$1:$1,AJ$1+INT(-$N38/30))))</f>
        <v>0</v>
      </c>
      <c r="AK38" s="46">
        <f>IF(AK$10="",0,IF(AK$1=MAX($1:$1),$R30-SUM($T38:AJ38),IF(AK$1=1,SUMIFS(30:30,$1:$1,"&gt;="&amp;1,$1:$1,"&lt;="&amp;INT(-$N38/30))+(-$N38/30-INT(-$N38/30))*SUMIFS(30:30,$1:$1,INT(-$N38/30)+1),0)+(-$N38/30-INT(-$N38/30))*SUMIFS(30:30,$1:$1,AK$1+INT(-$N38/30)+1)+(INT(-$N38/30)+1--$N38/30)*SUMIFS(30:30,$1:$1,AK$1+INT(-$N38/30))))</f>
        <v>0</v>
      </c>
      <c r="AL38" s="46">
        <f>IF(AL$10="",0,IF(AL$1=MAX($1:$1),$R30-SUM($T38:AK38),IF(AL$1=1,SUMIFS(30:30,$1:$1,"&gt;="&amp;1,$1:$1,"&lt;="&amp;INT(-$N38/30))+(-$N38/30-INT(-$N38/30))*SUMIFS(30:30,$1:$1,INT(-$N38/30)+1),0)+(-$N38/30-INT(-$N38/30))*SUMIFS(30:30,$1:$1,AL$1+INT(-$N38/30)+1)+(INT(-$N38/30)+1--$N38/30)*SUMIFS(30:30,$1:$1,AL$1+INT(-$N38/30))))</f>
        <v>0</v>
      </c>
      <c r="AM38" s="46">
        <f>IF(AM$10="",0,IF(AM$1=MAX($1:$1),$R30-SUM($T38:AL38),IF(AM$1=1,SUMIFS(30:30,$1:$1,"&gt;="&amp;1,$1:$1,"&lt;="&amp;INT(-$N38/30))+(-$N38/30-INT(-$N38/30))*SUMIFS(30:30,$1:$1,INT(-$N38/30)+1),0)+(-$N38/30-INT(-$N38/30))*SUMIFS(30:30,$1:$1,AM$1+INT(-$N38/30)+1)+(INT(-$N38/30)+1--$N38/30)*SUMIFS(30:30,$1:$1,AM$1+INT(-$N38/30))))</f>
        <v>0</v>
      </c>
      <c r="AN38" s="46">
        <f>IF(AN$10="",0,IF(AN$1=MAX($1:$1),$R30-SUM($T38:AM38),IF(AN$1=1,SUMIFS(30:30,$1:$1,"&gt;="&amp;1,$1:$1,"&lt;="&amp;INT(-$N38/30))+(-$N38/30-INT(-$N38/30))*SUMIFS(30:30,$1:$1,INT(-$N38/30)+1),0)+(-$N38/30-INT(-$N38/30))*SUMIFS(30:30,$1:$1,AN$1+INT(-$N38/30)+1)+(INT(-$N38/30)+1--$N38/30)*SUMIFS(30:30,$1:$1,AN$1+INT(-$N38/30))))</f>
        <v>0</v>
      </c>
      <c r="AO38" s="46">
        <f>IF(AO$10="",0,IF(AO$1=MAX($1:$1),$R30-SUM($T38:AN38),IF(AO$1=1,SUMIFS(30:30,$1:$1,"&gt;="&amp;1,$1:$1,"&lt;="&amp;INT(-$N38/30))+(-$N38/30-INT(-$N38/30))*SUMIFS(30:30,$1:$1,INT(-$N38/30)+1),0)+(-$N38/30-INT(-$N38/30))*SUMIFS(30:30,$1:$1,AO$1+INT(-$N38/30)+1)+(INT(-$N38/30)+1--$N38/30)*SUMIFS(30:30,$1:$1,AO$1+INT(-$N38/30))))</f>
        <v>0</v>
      </c>
      <c r="AP38" s="46">
        <f>IF(AP$10="",0,IF(AP$1=MAX($1:$1),$R30-SUM($T38:AO38),IF(AP$1=1,SUMIFS(30:30,$1:$1,"&gt;="&amp;1,$1:$1,"&lt;="&amp;INT(-$N38/30))+(-$N38/30-INT(-$N38/30))*SUMIFS(30:30,$1:$1,INT(-$N38/30)+1),0)+(-$N38/30-INT(-$N38/30))*SUMIFS(30:30,$1:$1,AP$1+INT(-$N38/30)+1)+(INT(-$N38/30)+1--$N38/30)*SUMIFS(30:30,$1:$1,AP$1+INT(-$N38/30))))</f>
        <v>0</v>
      </c>
      <c r="AQ38" s="46">
        <f>IF(AQ$10="",0,IF(AQ$1=MAX($1:$1),$R30-SUM($T38:AP38),IF(AQ$1=1,SUMIFS(30:30,$1:$1,"&gt;="&amp;1,$1:$1,"&lt;="&amp;INT(-$N38/30))+(-$N38/30-INT(-$N38/30))*SUMIFS(30:30,$1:$1,INT(-$N38/30)+1),0)+(-$N38/30-INT(-$N38/30))*SUMIFS(30:30,$1:$1,AQ$1+INT(-$N38/30)+1)+(INT(-$N38/30)+1--$N38/30)*SUMIFS(30:30,$1:$1,AQ$1+INT(-$N38/30))))</f>
        <v>0</v>
      </c>
      <c r="AR38" s="46">
        <f>IF(AR$10="",0,IF(AR$1=MAX($1:$1),$R30-SUM($T38:AQ38),IF(AR$1=1,SUMIFS(30:30,$1:$1,"&gt;="&amp;1,$1:$1,"&lt;="&amp;INT(-$N38/30))+(-$N38/30-INT(-$N38/30))*SUMIFS(30:30,$1:$1,INT(-$N38/30)+1),0)+(-$N38/30-INT(-$N38/30))*SUMIFS(30:30,$1:$1,AR$1+INT(-$N38/30)+1)+(INT(-$N38/30)+1--$N38/30)*SUMIFS(30:30,$1:$1,AR$1+INT(-$N38/30))))</f>
        <v>0</v>
      </c>
      <c r="AS38" s="46">
        <f>IF(AS$10="",0,IF(AS$1=MAX($1:$1),$R30-SUM($T38:AR38),IF(AS$1=1,SUMIFS(30:30,$1:$1,"&gt;="&amp;1,$1:$1,"&lt;="&amp;INT(-$N38/30))+(-$N38/30-INT(-$N38/30))*SUMIFS(30:30,$1:$1,INT(-$N38/30)+1),0)+(-$N38/30-INT(-$N38/30))*SUMIFS(30:30,$1:$1,AS$1+INT(-$N38/30)+1)+(INT(-$N38/30)+1--$N38/30)*SUMIFS(30:30,$1:$1,AS$1+INT(-$N38/30))))</f>
        <v>0</v>
      </c>
      <c r="AT38" s="46">
        <f>IF(AT$10="",0,IF(AT$1=MAX($1:$1),$R30-SUM($T38:AS38),IF(AT$1=1,SUMIFS(30:30,$1:$1,"&gt;="&amp;1,$1:$1,"&lt;="&amp;INT(-$N38/30))+(-$N38/30-INT(-$N38/30))*SUMIFS(30:30,$1:$1,INT(-$N38/30)+1),0)+(-$N38/30-INT(-$N38/30))*SUMIFS(30:30,$1:$1,AT$1+INT(-$N38/30)+1)+(INT(-$N38/30)+1--$N38/30)*SUMIFS(30:30,$1:$1,AT$1+INT(-$N38/30))))</f>
        <v>0</v>
      </c>
      <c r="AU38" s="46">
        <f>IF(AU$10="",0,IF(AU$1=MAX($1:$1),$R30-SUM($T38:AT38),IF(AU$1=1,SUMIFS(30:30,$1:$1,"&gt;="&amp;1,$1:$1,"&lt;="&amp;INT(-$N38/30))+(-$N38/30-INT(-$N38/30))*SUMIFS(30:30,$1:$1,INT(-$N38/30)+1),0)+(-$N38/30-INT(-$N38/30))*SUMIFS(30:30,$1:$1,AU$1+INT(-$N38/30)+1)+(INT(-$N38/30)+1--$N38/30)*SUMIFS(30:30,$1:$1,AU$1+INT(-$N38/30))))</f>
        <v>0</v>
      </c>
      <c r="AV38" s="46">
        <f>IF(AV$10="",0,IF(AV$1=MAX($1:$1),$R30-SUM($T38:AU38),IF(AV$1=1,SUMIFS(30:30,$1:$1,"&gt;="&amp;1,$1:$1,"&lt;="&amp;INT(-$N38/30))+(-$N38/30-INT(-$N38/30))*SUMIFS(30:30,$1:$1,INT(-$N38/30)+1),0)+(-$N38/30-INT(-$N38/30))*SUMIFS(30:30,$1:$1,AV$1+INT(-$N38/30)+1)+(INT(-$N38/30)+1--$N38/30)*SUMIFS(30:30,$1:$1,AV$1+INT(-$N38/30))))</f>
        <v>0</v>
      </c>
      <c r="AW38" s="46">
        <f>IF(AW$10="",0,IF(AW$1=MAX($1:$1),$R30-SUM($T38:AV38),IF(AW$1=1,SUMIFS(30:30,$1:$1,"&gt;="&amp;1,$1:$1,"&lt;="&amp;INT(-$N38/30))+(-$N38/30-INT(-$N38/30))*SUMIFS(30:30,$1:$1,INT(-$N38/30)+1),0)+(-$N38/30-INT(-$N38/30))*SUMIFS(30:30,$1:$1,AW$1+INT(-$N38/30)+1)+(INT(-$N38/30)+1--$N38/30)*SUMIFS(30:30,$1:$1,AW$1+INT(-$N38/30))))</f>
        <v>0</v>
      </c>
      <c r="AX38" s="46">
        <f>IF(AX$10="",0,IF(AX$1=MAX($1:$1),$R30-SUM($T38:AW38),IF(AX$1=1,SUMIFS(30:30,$1:$1,"&gt;="&amp;1,$1:$1,"&lt;="&amp;INT(-$N38/30))+(-$N38/30-INT(-$N38/30))*SUMIFS(30:30,$1:$1,INT(-$N38/30)+1),0)+(-$N38/30-INT(-$N38/30))*SUMIFS(30:30,$1:$1,AX$1+INT(-$N38/30)+1)+(INT(-$N38/30)+1--$N38/30)*SUMIFS(30:30,$1:$1,AX$1+INT(-$N38/30))))</f>
        <v>0</v>
      </c>
      <c r="AY38" s="46">
        <f>IF(AY$10="",0,IF(AY$1=MAX($1:$1),$R30-SUM($T38:AX38),IF(AY$1=1,SUMIFS(30:30,$1:$1,"&gt;="&amp;1,$1:$1,"&lt;="&amp;INT(-$N38/30))+(-$N38/30-INT(-$N38/30))*SUMIFS(30:30,$1:$1,INT(-$N38/30)+1),0)+(-$N38/30-INT(-$N38/30))*SUMIFS(30:30,$1:$1,AY$1+INT(-$N38/30)+1)+(INT(-$N38/30)+1--$N38/30)*SUMIFS(30:30,$1:$1,AY$1+INT(-$N38/30))))</f>
        <v>0</v>
      </c>
      <c r="AZ38" s="46">
        <f>IF(AZ$10="",0,IF(AZ$1=MAX($1:$1),$R30-SUM($T38:AY38),IF(AZ$1=1,SUMIFS(30:30,$1:$1,"&gt;="&amp;1,$1:$1,"&lt;="&amp;INT(-$N38/30))+(-$N38/30-INT(-$N38/30))*SUMIFS(30:30,$1:$1,INT(-$N38/30)+1),0)+(-$N38/30-INT(-$N38/30))*SUMIFS(30:30,$1:$1,AZ$1+INT(-$N38/30)+1)+(INT(-$N38/30)+1--$N38/30)*SUMIFS(30:30,$1:$1,AZ$1+INT(-$N38/30))))</f>
        <v>0</v>
      </c>
      <c r="BA38" s="46">
        <f>IF(BA$10="",0,IF(BA$1=MAX($1:$1),$R30-SUM($T38:AZ38),IF(BA$1=1,SUMIFS(30:30,$1:$1,"&gt;="&amp;1,$1:$1,"&lt;="&amp;INT(-$N38/30))+(-$N38/30-INT(-$N38/30))*SUMIFS(30:30,$1:$1,INT(-$N38/30)+1),0)+(-$N38/30-INT(-$N38/30))*SUMIFS(30:30,$1:$1,BA$1+INT(-$N38/30)+1)+(INT(-$N38/30)+1--$N38/30)*SUMIFS(30:30,$1:$1,BA$1+INT(-$N38/30))))</f>
        <v>0</v>
      </c>
      <c r="BB38" s="46">
        <f>IF(BB$10="",0,IF(BB$1=MAX($1:$1),$R30-SUM($T38:BA38),IF(BB$1=1,SUMIFS(30:30,$1:$1,"&gt;="&amp;1,$1:$1,"&lt;="&amp;INT(-$N38/30))+(-$N38/30-INT(-$N38/30))*SUMIFS(30:30,$1:$1,INT(-$N38/30)+1),0)+(-$N38/30-INT(-$N38/30))*SUMIFS(30:30,$1:$1,BB$1+INT(-$N38/30)+1)+(INT(-$N38/30)+1--$N38/30)*SUMIFS(30:30,$1:$1,BB$1+INT(-$N38/30))))</f>
        <v>0</v>
      </c>
      <c r="BC38" s="46">
        <f>IF(BC$10="",0,IF(BC$1=MAX($1:$1),$R30-SUM($T38:BB38),IF(BC$1=1,SUMIFS(30:30,$1:$1,"&gt;="&amp;1,$1:$1,"&lt;="&amp;INT(-$N38/30))+(-$N38/30-INT(-$N38/30))*SUMIFS(30:30,$1:$1,INT(-$N38/30)+1),0)+(-$N38/30-INT(-$N38/30))*SUMIFS(30:30,$1:$1,BC$1+INT(-$N38/30)+1)+(INT(-$N38/30)+1--$N38/30)*SUMIFS(30:30,$1:$1,BC$1+INT(-$N38/30))))</f>
        <v>0</v>
      </c>
      <c r="BD38" s="46">
        <f>IF(BD$10="",0,IF(BD$1=MAX($1:$1),$R30-SUM($T38:BC38),IF(BD$1=1,SUMIFS(30:30,$1:$1,"&gt;="&amp;1,$1:$1,"&lt;="&amp;INT(-$N38/30))+(-$N38/30-INT(-$N38/30))*SUMIFS(30:30,$1:$1,INT(-$N38/30)+1),0)+(-$N38/30-INT(-$N38/30))*SUMIFS(30:30,$1:$1,BD$1+INT(-$N38/30)+1)+(INT(-$N38/30)+1--$N38/30)*SUMIFS(30:30,$1:$1,BD$1+INT(-$N38/30))))</f>
        <v>0</v>
      </c>
      <c r="BE38" s="46">
        <f>IF(BE$10="",0,IF(BE$1=MAX($1:$1),$R30-SUM($T38:BD38),IF(BE$1=1,SUMIFS(30:30,$1:$1,"&gt;="&amp;1,$1:$1,"&lt;="&amp;INT(-$N38/30))+(-$N38/30-INT(-$N38/30))*SUMIFS(30:30,$1:$1,INT(-$N38/30)+1),0)+(-$N38/30-INT(-$N38/30))*SUMIFS(30:30,$1:$1,BE$1+INT(-$N38/30)+1)+(INT(-$N38/30)+1--$N38/30)*SUMIFS(30:30,$1:$1,BE$1+INT(-$N38/30))))</f>
        <v>0</v>
      </c>
      <c r="BF38" s="46">
        <f>IF(BF$10="",0,IF(BF$1=MAX($1:$1),$R30-SUM($T38:BE38),IF(BF$1=1,SUMIFS(30:30,$1:$1,"&gt;="&amp;1,$1:$1,"&lt;="&amp;INT(-$N38/30))+(-$N38/30-INT(-$N38/30))*SUMIFS(30:30,$1:$1,INT(-$N38/30)+1),0)+(-$N38/30-INT(-$N38/30))*SUMIFS(30:30,$1:$1,BF$1+INT(-$N38/30)+1)+(INT(-$N38/30)+1--$N38/30)*SUMIFS(30:30,$1:$1,BF$1+INT(-$N38/30))))</f>
        <v>0</v>
      </c>
      <c r="BG38" s="46">
        <f>IF(BG$10="",0,IF(BG$1=MAX($1:$1),$R30-SUM($T38:BF38),IF(BG$1=1,SUMIFS(30:30,$1:$1,"&gt;="&amp;1,$1:$1,"&lt;="&amp;INT(-$N38/30))+(-$N38/30-INT(-$N38/30))*SUMIFS(30:30,$1:$1,INT(-$N38/30)+1),0)+(-$N38/30-INT(-$N38/30))*SUMIFS(30:30,$1:$1,BG$1+INT(-$N38/30)+1)+(INT(-$N38/30)+1--$N38/30)*SUMIFS(30:30,$1:$1,BG$1+INT(-$N38/30))))</f>
        <v>0</v>
      </c>
      <c r="BH38" s="46">
        <f>IF(BH$10="",0,IF(BH$1=MAX($1:$1),$R30-SUM($T38:BG38),IF(BH$1=1,SUMIFS(30:30,$1:$1,"&gt;="&amp;1,$1:$1,"&lt;="&amp;INT(-$N38/30))+(-$N38/30-INT(-$N38/30))*SUMIFS(30:30,$1:$1,INT(-$N38/30)+1),0)+(-$N38/30-INT(-$N38/30))*SUMIFS(30:30,$1:$1,BH$1+INT(-$N38/30)+1)+(INT(-$N38/30)+1--$N38/30)*SUMIFS(30:30,$1:$1,BH$1+INT(-$N38/30))))</f>
        <v>0</v>
      </c>
      <c r="BI38" s="46">
        <f>IF(BI$10="",0,IF(BI$1=MAX($1:$1),$R30-SUM($T38:BH38),IF(BI$1=1,SUMIFS(30:30,$1:$1,"&gt;="&amp;1,$1:$1,"&lt;="&amp;INT(-$N38/30))+(-$N38/30-INT(-$N38/30))*SUMIFS(30:30,$1:$1,INT(-$N38/30)+1),0)+(-$N38/30-INT(-$N38/30))*SUMIFS(30:30,$1:$1,BI$1+INT(-$N38/30)+1)+(INT(-$N38/30)+1--$N38/30)*SUMIFS(30:30,$1:$1,BI$1+INT(-$N38/30))))</f>
        <v>0</v>
      </c>
      <c r="BJ38" s="46">
        <f>IF(BJ$10="",0,IF(BJ$1=MAX($1:$1),$R30-SUM($T38:BI38),IF(BJ$1=1,SUMIFS(30:30,$1:$1,"&gt;="&amp;1,$1:$1,"&lt;="&amp;INT(-$N38/30))+(-$N38/30-INT(-$N38/30))*SUMIFS(30:30,$1:$1,INT(-$N38/30)+1),0)+(-$N38/30-INT(-$N38/30))*SUMIFS(30:30,$1:$1,BJ$1+INT(-$N38/30)+1)+(INT(-$N38/30)+1--$N38/30)*SUMIFS(30:30,$1:$1,BJ$1+INT(-$N38/30))))</f>
        <v>0</v>
      </c>
      <c r="BK38" s="46">
        <f>IF(BK$10="",0,IF(BK$1=MAX($1:$1),$R30-SUM($T38:BJ38),IF(BK$1=1,SUMIFS(30:30,$1:$1,"&gt;="&amp;1,$1:$1,"&lt;="&amp;INT(-$N38/30))+(-$N38/30-INT(-$N38/30))*SUMIFS(30:30,$1:$1,INT(-$N38/30)+1),0)+(-$N38/30-INT(-$N38/30))*SUMIFS(30:30,$1:$1,BK$1+INT(-$N38/30)+1)+(INT(-$N38/30)+1--$N38/30)*SUMIFS(30:30,$1:$1,BK$1+INT(-$N38/30))))</f>
        <v>0</v>
      </c>
      <c r="BL38" s="46">
        <f>IF(BL$10="",0,IF(BL$1=MAX($1:$1),$R30-SUM($T38:BK38),IF(BL$1=1,SUMIFS(30:30,$1:$1,"&gt;="&amp;1,$1:$1,"&lt;="&amp;INT(-$N38/30))+(-$N38/30-INT(-$N38/30))*SUMIFS(30:30,$1:$1,INT(-$N38/30)+1),0)+(-$N38/30-INT(-$N38/30))*SUMIFS(30:30,$1:$1,BL$1+INT(-$N38/30)+1)+(INT(-$N38/30)+1--$N38/30)*SUMIFS(30:30,$1:$1,BL$1+INT(-$N38/30))))</f>
        <v>0</v>
      </c>
      <c r="BM38" s="46">
        <f>IF(BM$10="",0,IF(BM$1=MAX($1:$1),$R30-SUM($T38:BL38),IF(BM$1=1,SUMIFS(30:30,$1:$1,"&gt;="&amp;1,$1:$1,"&lt;="&amp;INT(-$N38/30))+(-$N38/30-INT(-$N38/30))*SUMIFS(30:30,$1:$1,INT(-$N38/30)+1),0)+(-$N38/30-INT(-$N38/30))*SUMIFS(30:30,$1:$1,BM$1+INT(-$N38/30)+1)+(INT(-$N38/30)+1--$N38/30)*SUMIFS(30:30,$1:$1,BM$1+INT(-$N38/30))))</f>
        <v>0</v>
      </c>
      <c r="BN38" s="46">
        <f>IF(BN$10="",0,IF(BN$1=MAX($1:$1),$R30-SUM($T38:BM38),IF(BN$1=1,SUMIFS(30:30,$1:$1,"&gt;="&amp;1,$1:$1,"&lt;="&amp;INT(-$N38/30))+(-$N38/30-INT(-$N38/30))*SUMIFS(30:30,$1:$1,INT(-$N38/30)+1),0)+(-$N38/30-INT(-$N38/30))*SUMIFS(30:30,$1:$1,BN$1+INT(-$N38/30)+1)+(INT(-$N38/30)+1--$N38/30)*SUMIFS(30:30,$1:$1,BN$1+INT(-$N38/30))))</f>
        <v>0</v>
      </c>
      <c r="BO38" s="46">
        <f>IF(BO$10="",0,IF(BO$1=MAX($1:$1),$R30-SUM($T38:BN38),IF(BO$1=1,SUMIFS(30:30,$1:$1,"&gt;="&amp;1,$1:$1,"&lt;="&amp;INT(-$N38/30))+(-$N38/30-INT(-$N38/30))*SUMIFS(30:30,$1:$1,INT(-$N38/30)+1),0)+(-$N38/30-INT(-$N38/30))*SUMIFS(30:30,$1:$1,BO$1+INT(-$N38/30)+1)+(INT(-$N38/30)+1--$N38/30)*SUMIFS(30:30,$1:$1,BO$1+INT(-$N38/30))))</f>
        <v>0</v>
      </c>
      <c r="BP38" s="46">
        <f>IF(BP$10="",0,IF(BP$1=MAX($1:$1),$R30-SUM($T38:BO38),IF(BP$1=1,SUMIFS(30:30,$1:$1,"&gt;="&amp;1,$1:$1,"&lt;="&amp;INT(-$N38/30))+(-$N38/30-INT(-$N38/30))*SUMIFS(30:30,$1:$1,INT(-$N38/30)+1),0)+(-$N38/30-INT(-$N38/30))*SUMIFS(30:30,$1:$1,BP$1+INT(-$N38/30)+1)+(INT(-$N38/30)+1--$N38/30)*SUMIFS(30:30,$1:$1,BP$1+INT(-$N38/30))))</f>
        <v>0</v>
      </c>
      <c r="BQ38" s="46">
        <f>IF(BQ$10="",0,IF(BQ$1=MAX($1:$1),$R30-SUM($T38:BP38),IF(BQ$1=1,SUMIFS(30:30,$1:$1,"&gt;="&amp;1,$1:$1,"&lt;="&amp;INT(-$N38/30))+(-$N38/30-INT(-$N38/30))*SUMIFS(30:30,$1:$1,INT(-$N38/30)+1),0)+(-$N38/30-INT(-$N38/30))*SUMIFS(30:30,$1:$1,BQ$1+INT(-$N38/30)+1)+(INT(-$N38/30)+1--$N38/30)*SUMIFS(30:30,$1:$1,BQ$1+INT(-$N38/30))))</f>
        <v>0</v>
      </c>
      <c r="BR38" s="46">
        <f>IF(BR$10="",0,IF(BR$1=MAX($1:$1),$R30-SUM($T38:BQ38),IF(BR$1=1,SUMIFS(30:30,$1:$1,"&gt;="&amp;1,$1:$1,"&lt;="&amp;INT(-$N38/30))+(-$N38/30-INT(-$N38/30))*SUMIFS(30:30,$1:$1,INT(-$N38/30)+1),0)+(-$N38/30-INT(-$N38/30))*SUMIFS(30:30,$1:$1,BR$1+INT(-$N38/30)+1)+(INT(-$N38/30)+1--$N38/30)*SUMIFS(30:30,$1:$1,BR$1+INT(-$N38/30))))</f>
        <v>0</v>
      </c>
      <c r="BS38" s="46">
        <f>IF(BS$10="",0,IF(BS$1=MAX($1:$1),$R30-SUM($T38:BR38),IF(BS$1=1,SUMIFS(30:30,$1:$1,"&gt;="&amp;1,$1:$1,"&lt;="&amp;INT(-$N38/30))+(-$N38/30-INT(-$N38/30))*SUMIFS(30:30,$1:$1,INT(-$N38/30)+1),0)+(-$N38/30-INT(-$N38/30))*SUMIFS(30:30,$1:$1,BS$1+INT(-$N38/30)+1)+(INT(-$N38/30)+1--$N38/30)*SUMIFS(30:30,$1:$1,BS$1+INT(-$N38/30))))</f>
        <v>0</v>
      </c>
      <c r="BT38" s="46">
        <f>IF(BT$10="",0,IF(BT$1=MAX($1:$1),$R30-SUM($T38:BS38),IF(BT$1=1,SUMIFS(30:30,$1:$1,"&gt;="&amp;1,$1:$1,"&lt;="&amp;INT(-$N38/30))+(-$N38/30-INT(-$N38/30))*SUMIFS(30:30,$1:$1,INT(-$N38/30)+1),0)+(-$N38/30-INT(-$N38/30))*SUMIFS(30:30,$1:$1,BT$1+INT(-$N38/30)+1)+(INT(-$N38/30)+1--$N38/30)*SUMIFS(30:30,$1:$1,BT$1+INT(-$N38/30))))</f>
        <v>0</v>
      </c>
      <c r="BU38" s="46">
        <f>IF(BU$10="",0,IF(BU$1=MAX($1:$1),$R30-SUM($T38:BT38),IF(BU$1=1,SUMIFS(30:30,$1:$1,"&gt;="&amp;1,$1:$1,"&lt;="&amp;INT(-$N38/30))+(-$N38/30-INT(-$N38/30))*SUMIFS(30:30,$1:$1,INT(-$N38/30)+1),0)+(-$N38/30-INT(-$N38/30))*SUMIFS(30:30,$1:$1,BU$1+INT(-$N38/30)+1)+(INT(-$N38/30)+1--$N38/30)*SUMIFS(30:30,$1:$1,BU$1+INT(-$N38/30))))</f>
        <v>0</v>
      </c>
      <c r="BV38" s="46">
        <f>IF(BV$10="",0,IF(BV$1=MAX($1:$1),$R30-SUM($T38:BU38),IF(BV$1=1,SUMIFS(30:30,$1:$1,"&gt;="&amp;1,$1:$1,"&lt;="&amp;INT(-$N38/30))+(-$N38/30-INT(-$N38/30))*SUMIFS(30:30,$1:$1,INT(-$N38/30)+1),0)+(-$N38/30-INT(-$N38/30))*SUMIFS(30:30,$1:$1,BV$1+INT(-$N38/30)+1)+(INT(-$N38/30)+1--$N38/30)*SUMIFS(30:30,$1:$1,BV$1+INT(-$N38/30))))</f>
        <v>0</v>
      </c>
      <c r="BW38" s="46">
        <f>IF(BW$10="",0,IF(BW$1=MAX($1:$1),$R30-SUM($T38:BV38),IF(BW$1=1,SUMIFS(30:30,$1:$1,"&gt;="&amp;1,$1:$1,"&lt;="&amp;INT(-$N38/30))+(-$N38/30-INT(-$N38/30))*SUMIFS(30:30,$1:$1,INT(-$N38/30)+1),0)+(-$N38/30-INT(-$N38/30))*SUMIFS(30:30,$1:$1,BW$1+INT(-$N38/30)+1)+(INT(-$N38/30)+1--$N38/30)*SUMIFS(30:30,$1:$1,BW$1+INT(-$N38/30))))</f>
        <v>0</v>
      </c>
      <c r="BX38" s="46">
        <f>IF(BX$10="",0,IF(BX$1=MAX($1:$1),$R30-SUM($T38:BW38),IF(BX$1=1,SUMIFS(30:30,$1:$1,"&gt;="&amp;1,$1:$1,"&lt;="&amp;INT(-$N38/30))+(-$N38/30-INT(-$N38/30))*SUMIFS(30:30,$1:$1,INT(-$N38/30)+1),0)+(-$N38/30-INT(-$N38/30))*SUMIFS(30:30,$1:$1,BX$1+INT(-$N38/30)+1)+(INT(-$N38/30)+1--$N38/30)*SUMIFS(30:30,$1:$1,BX$1+INT(-$N38/30))))</f>
        <v>0</v>
      </c>
      <c r="BY38" s="46">
        <f>IF(BY$10="",0,IF(BY$1=MAX($1:$1),$R30-SUM($T38:BX38),IF(BY$1=1,SUMIFS(30:30,$1:$1,"&gt;="&amp;1,$1:$1,"&lt;="&amp;INT(-$N38/30))+(-$N38/30-INT(-$N38/30))*SUMIFS(30:30,$1:$1,INT(-$N38/30)+1),0)+(-$N38/30-INT(-$N38/30))*SUMIFS(30:30,$1:$1,BY$1+INT(-$N38/30)+1)+(INT(-$N38/30)+1--$N38/30)*SUMIFS(30:30,$1:$1,BY$1+INT(-$N38/30))))</f>
        <v>0</v>
      </c>
      <c r="BZ38" s="46">
        <f>IF(BZ$10="",0,IF(BZ$1=MAX($1:$1),$R30-SUM($T38:BY38),IF(BZ$1=1,SUMIFS(30:30,$1:$1,"&gt;="&amp;1,$1:$1,"&lt;="&amp;INT(-$N38/30))+(-$N38/30-INT(-$N38/30))*SUMIFS(30:30,$1:$1,INT(-$N38/30)+1),0)+(-$N38/30-INT(-$N38/30))*SUMIFS(30:30,$1:$1,BZ$1+INT(-$N38/30)+1)+(INT(-$N38/30)+1--$N38/30)*SUMIFS(30:30,$1:$1,BZ$1+INT(-$N38/30))))</f>
        <v>0</v>
      </c>
      <c r="CA38" s="46">
        <f>IF(CA$10="",0,IF(CA$1=MAX($1:$1),$R30-SUM($T38:BZ38),IF(CA$1=1,SUMIFS(30:30,$1:$1,"&gt;="&amp;1,$1:$1,"&lt;="&amp;INT(-$N38/30))+(-$N38/30-INT(-$N38/30))*SUMIFS(30:30,$1:$1,INT(-$N38/30)+1),0)+(-$N38/30-INT(-$N38/30))*SUMIFS(30:30,$1:$1,CA$1+INT(-$N38/30)+1)+(INT(-$N38/30)+1--$N38/30)*SUMIFS(30:30,$1:$1,CA$1+INT(-$N38/30))))</f>
        <v>0</v>
      </c>
      <c r="CB38" s="46">
        <f>IF(CB$10="",0,IF(CB$1=MAX($1:$1),$R30-SUM($T38:CA38),IF(CB$1=1,SUMIFS(30:30,$1:$1,"&gt;="&amp;1,$1:$1,"&lt;="&amp;INT(-$N38/30))+(-$N38/30-INT(-$N38/30))*SUMIFS(30:30,$1:$1,INT(-$N38/30)+1),0)+(-$N38/30-INT(-$N38/30))*SUMIFS(30:30,$1:$1,CB$1+INT(-$N38/30)+1)+(INT(-$N38/30)+1--$N38/30)*SUMIFS(30:30,$1:$1,CB$1+INT(-$N38/30))))</f>
        <v>0</v>
      </c>
      <c r="CC38" s="46">
        <f>IF(CC$10="",0,IF(CC$1=MAX($1:$1),$R30-SUM($T38:CB38),IF(CC$1=1,SUMIFS(30:30,$1:$1,"&gt;="&amp;1,$1:$1,"&lt;="&amp;INT(-$N38/30))+(-$N38/30-INT(-$N38/30))*SUMIFS(30:30,$1:$1,INT(-$N38/30)+1),0)+(-$N38/30-INT(-$N38/30))*SUMIFS(30:30,$1:$1,CC$1+INT(-$N38/30)+1)+(INT(-$N38/30)+1--$N38/30)*SUMIFS(30:30,$1:$1,CC$1+INT(-$N38/30))))</f>
        <v>0</v>
      </c>
      <c r="CD38" s="46">
        <f>IF(CD$10="",0,IF(CD$1=MAX($1:$1),$R30-SUM($T38:CC38),IF(CD$1=1,SUMIFS(30:30,$1:$1,"&gt;="&amp;1,$1:$1,"&lt;="&amp;INT(-$N38/30))+(-$N38/30-INT(-$N38/30))*SUMIFS(30:30,$1:$1,INT(-$N38/30)+1),0)+(-$N38/30-INT(-$N38/30))*SUMIFS(30:30,$1:$1,CD$1+INT(-$N38/30)+1)+(INT(-$N38/30)+1--$N38/30)*SUMIFS(30:30,$1:$1,CD$1+INT(-$N38/30))))</f>
        <v>0</v>
      </c>
      <c r="CE38" s="46">
        <f>IF(CE$10="",0,IF(CE$1=MAX($1:$1),$R30-SUM($T38:CD38),IF(CE$1=1,SUMIFS(30:30,$1:$1,"&gt;="&amp;1,$1:$1,"&lt;="&amp;INT(-$N38/30))+(-$N38/30-INT(-$N38/30))*SUMIFS(30:30,$1:$1,INT(-$N38/30)+1),0)+(-$N38/30-INT(-$N38/30))*SUMIFS(30:30,$1:$1,CE$1+INT(-$N38/30)+1)+(INT(-$N38/30)+1--$N38/30)*SUMIFS(30:30,$1:$1,CE$1+INT(-$N38/30))))</f>
        <v>0</v>
      </c>
      <c r="CF38" s="46">
        <f>IF(CF$10="",0,IF(CF$1=MAX($1:$1),$R30-SUM($T38:CE38),IF(CF$1=1,SUMIFS(30:30,$1:$1,"&gt;="&amp;1,$1:$1,"&lt;="&amp;INT(-$N38/30))+(-$N38/30-INT(-$N38/30))*SUMIFS(30:30,$1:$1,INT(-$N38/30)+1),0)+(-$N38/30-INT(-$N38/30))*SUMIFS(30:30,$1:$1,CF$1+INT(-$N38/30)+1)+(INT(-$N38/30)+1--$N38/30)*SUMIFS(30:30,$1:$1,CF$1+INT(-$N38/30))))</f>
        <v>0</v>
      </c>
      <c r="CG38" s="46">
        <f>IF(CG$10="",0,IF(CG$1=MAX($1:$1),$R30-SUM($T38:CF38),IF(CG$1=1,SUMIFS(30:30,$1:$1,"&gt;="&amp;1,$1:$1,"&lt;="&amp;INT(-$N38/30))+(-$N38/30-INT(-$N38/30))*SUMIFS(30:30,$1:$1,INT(-$N38/30)+1),0)+(-$N38/30-INT(-$N38/30))*SUMIFS(30:30,$1:$1,CG$1+INT(-$N38/30)+1)+(INT(-$N38/30)+1--$N38/30)*SUMIFS(30:30,$1:$1,CG$1+INT(-$N38/30))))</f>
        <v>0</v>
      </c>
      <c r="CH38" s="46">
        <f>IF(CH$10="",0,IF(CH$1=MAX($1:$1),$R30-SUM($T38:CG38),IF(CH$1=1,SUMIFS(30:30,$1:$1,"&gt;="&amp;1,$1:$1,"&lt;="&amp;INT(-$N38/30))+(-$N38/30-INT(-$N38/30))*SUMIFS(30:30,$1:$1,INT(-$N38/30)+1),0)+(-$N38/30-INT(-$N38/30))*SUMIFS(30:30,$1:$1,CH$1+INT(-$N38/30)+1)+(INT(-$N38/30)+1--$N38/30)*SUMIFS(30:30,$1:$1,CH$1+INT(-$N38/30))))</f>
        <v>0</v>
      </c>
      <c r="CI38" s="46">
        <f>IF(CI$10="",0,IF(CI$1=MAX($1:$1),$R30-SUM($T38:CH38),IF(CI$1=1,SUMIFS(30:30,$1:$1,"&gt;="&amp;1,$1:$1,"&lt;="&amp;INT(-$N38/30))+(-$N38/30-INT(-$N38/30))*SUMIFS(30:30,$1:$1,INT(-$N38/30)+1),0)+(-$N38/30-INT(-$N38/30))*SUMIFS(30:30,$1:$1,CI$1+INT(-$N38/30)+1)+(INT(-$N38/30)+1--$N38/30)*SUMIFS(30:30,$1:$1,CI$1+INT(-$N38/30))))</f>
        <v>0</v>
      </c>
      <c r="CJ38" s="46">
        <f>IF(CJ$10="",0,IF(CJ$1=MAX($1:$1),$R30-SUM($T38:CI38),IF(CJ$1=1,SUMIFS(30:30,$1:$1,"&gt;="&amp;1,$1:$1,"&lt;="&amp;INT(-$N38/30))+(-$N38/30-INT(-$N38/30))*SUMIFS(30:30,$1:$1,INT(-$N38/30)+1),0)+(-$N38/30-INT(-$N38/30))*SUMIFS(30:30,$1:$1,CJ$1+INT(-$N38/30)+1)+(INT(-$N38/30)+1--$N38/30)*SUMIFS(30:30,$1:$1,CJ$1+INT(-$N38/30))))</f>
        <v>0</v>
      </c>
      <c r="CK38" s="46">
        <f>IF(CK$10="",0,IF(CK$1=MAX($1:$1),$R30-SUM($T38:CJ38),IF(CK$1=1,SUMIFS(30:30,$1:$1,"&gt;="&amp;1,$1:$1,"&lt;="&amp;INT(-$N38/30))+(-$N38/30-INT(-$N38/30))*SUMIFS(30:30,$1:$1,INT(-$N38/30)+1),0)+(-$N38/30-INT(-$N38/30))*SUMIFS(30:30,$1:$1,CK$1+INT(-$N38/30)+1)+(INT(-$N38/30)+1--$N38/30)*SUMIFS(30:30,$1:$1,CK$1+INT(-$N38/30))))</f>
        <v>0</v>
      </c>
      <c r="CL38" s="46">
        <f>IF(CL$10="",0,IF(CL$1=MAX($1:$1),$R30-SUM($T38:CK38),IF(CL$1=1,SUMIFS(30:30,$1:$1,"&gt;="&amp;1,$1:$1,"&lt;="&amp;INT(-$N38/30))+(-$N38/30-INT(-$N38/30))*SUMIFS(30:30,$1:$1,INT(-$N38/30)+1),0)+(-$N38/30-INT(-$N38/30))*SUMIFS(30:30,$1:$1,CL$1+INT(-$N38/30)+1)+(INT(-$N38/30)+1--$N38/30)*SUMIFS(30:30,$1:$1,CL$1+INT(-$N38/30))))</f>
        <v>0</v>
      </c>
      <c r="CM38" s="46">
        <f>IF(CM$10="",0,IF(CM$1=MAX($1:$1),$R30-SUM($T38:CL38),IF(CM$1=1,SUMIFS(30:30,$1:$1,"&gt;="&amp;1,$1:$1,"&lt;="&amp;INT(-$N38/30))+(-$N38/30-INT(-$N38/30))*SUMIFS(30:30,$1:$1,INT(-$N38/30)+1),0)+(-$N38/30-INT(-$N38/30))*SUMIFS(30:30,$1:$1,CM$1+INT(-$N38/30)+1)+(INT(-$N38/30)+1--$N38/30)*SUMIFS(30:30,$1:$1,CM$1+INT(-$N38/30))))</f>
        <v>0</v>
      </c>
      <c r="CN38" s="46">
        <f>IF(CN$10="",0,IF(CN$1=MAX($1:$1),$R30-SUM($T38:CM38),IF(CN$1=1,SUMIFS(30:30,$1:$1,"&gt;="&amp;1,$1:$1,"&lt;="&amp;INT(-$N38/30))+(-$N38/30-INT(-$N38/30))*SUMIFS(30:30,$1:$1,INT(-$N38/30)+1),0)+(-$N38/30-INT(-$N38/30))*SUMIFS(30:30,$1:$1,CN$1+INT(-$N38/30)+1)+(INT(-$N38/30)+1--$N38/30)*SUMIFS(30:30,$1:$1,CN$1+INT(-$N38/30))))</f>
        <v>0</v>
      </c>
      <c r="CO38" s="46">
        <f>IF(CO$10="",0,IF(CO$1=MAX($1:$1),$R30-SUM($T38:CN38),IF(CO$1=1,SUMIFS(30:30,$1:$1,"&gt;="&amp;1,$1:$1,"&lt;="&amp;INT(-$N38/30))+(-$N38/30-INT(-$N38/30))*SUMIFS(30:30,$1:$1,INT(-$N38/30)+1),0)+(-$N38/30-INT(-$N38/30))*SUMIFS(30:30,$1:$1,CO$1+INT(-$N38/30)+1)+(INT(-$N38/30)+1--$N38/30)*SUMIFS(30:30,$1:$1,CO$1+INT(-$N38/30))))</f>
        <v>0</v>
      </c>
      <c r="CP38" s="46">
        <f>IF(CP$10="",0,IF(CP$1=MAX($1:$1),$R30-SUM($T38:CO38),IF(CP$1=1,SUMIFS(30:30,$1:$1,"&gt;="&amp;1,$1:$1,"&lt;="&amp;INT(-$N38/30))+(-$N38/30-INT(-$N38/30))*SUMIFS(30:30,$1:$1,INT(-$N38/30)+1),0)+(-$N38/30-INT(-$N38/30))*SUMIFS(30:30,$1:$1,CP$1+INT(-$N38/30)+1)+(INT(-$N38/30)+1--$N38/30)*SUMIFS(30:30,$1:$1,CP$1+INT(-$N38/30))))</f>
        <v>0</v>
      </c>
      <c r="CQ38" s="46">
        <f>IF(CQ$10="",0,IF(CQ$1=MAX($1:$1),$R30-SUM($T38:CP38),IF(CQ$1=1,SUMIFS(30:30,$1:$1,"&gt;="&amp;1,$1:$1,"&lt;="&amp;INT(-$N38/30))+(-$N38/30-INT(-$N38/30))*SUMIFS(30:30,$1:$1,INT(-$N38/30)+1),0)+(-$N38/30-INT(-$N38/30))*SUMIFS(30:30,$1:$1,CQ$1+INT(-$N38/30)+1)+(INT(-$N38/30)+1--$N38/30)*SUMIFS(30:30,$1:$1,CQ$1+INT(-$N38/30))))</f>
        <v>0</v>
      </c>
      <c r="CR38" s="46">
        <f>IF(CR$10="",0,IF(CR$1=MAX($1:$1),$R30-SUM($T38:CQ38),IF(CR$1=1,SUMIFS(30:30,$1:$1,"&gt;="&amp;1,$1:$1,"&lt;="&amp;INT(-$N38/30))+(-$N38/30-INT(-$N38/30))*SUMIFS(30:30,$1:$1,INT(-$N38/30)+1),0)+(-$N38/30-INT(-$N38/30))*SUMIFS(30:30,$1:$1,CR$1+INT(-$N38/30)+1)+(INT(-$N38/30)+1--$N38/30)*SUMIFS(30:30,$1:$1,CR$1+INT(-$N38/30))))</f>
        <v>0</v>
      </c>
      <c r="CS38" s="46">
        <f>IF(CS$10="",0,IF(CS$1=MAX($1:$1),$R30-SUM($T38:CR38),IF(CS$1=1,SUMIFS(30:30,$1:$1,"&gt;="&amp;1,$1:$1,"&lt;="&amp;INT(-$N38/30))+(-$N38/30-INT(-$N38/30))*SUMIFS(30:30,$1:$1,INT(-$N38/30)+1),0)+(-$N38/30-INT(-$N38/30))*SUMIFS(30:30,$1:$1,CS$1+INT(-$N38/30)+1)+(INT(-$N38/30)+1--$N38/30)*SUMIFS(30:30,$1:$1,CS$1+INT(-$N38/30))))</f>
        <v>0</v>
      </c>
      <c r="CT38" s="46">
        <f>IF(CT$10="",0,IF(CT$1=MAX($1:$1),$R30-SUM($T38:CS38),IF(CT$1=1,SUMIFS(30:30,$1:$1,"&gt;="&amp;1,$1:$1,"&lt;="&amp;INT(-$N38/30))+(-$N38/30-INT(-$N38/30))*SUMIFS(30:30,$1:$1,INT(-$N38/30)+1),0)+(-$N38/30-INT(-$N38/30))*SUMIFS(30:30,$1:$1,CT$1+INT(-$N38/30)+1)+(INT(-$N38/30)+1--$N38/30)*SUMIFS(30:30,$1:$1,CT$1+INT(-$N38/30))))</f>
        <v>0</v>
      </c>
      <c r="CU38" s="46">
        <f>IF(CU$10="",0,IF(CU$1=MAX($1:$1),$R30-SUM($T38:CT38),IF(CU$1=1,SUMIFS(30:30,$1:$1,"&gt;="&amp;1,$1:$1,"&lt;="&amp;INT(-$N38/30))+(-$N38/30-INT(-$N38/30))*SUMIFS(30:30,$1:$1,INT(-$N38/30)+1),0)+(-$N38/30-INT(-$N38/30))*SUMIFS(30:30,$1:$1,CU$1+INT(-$N38/30)+1)+(INT(-$N38/30)+1--$N38/30)*SUMIFS(30:30,$1:$1,CU$1+INT(-$N38/30))))</f>
        <v>0</v>
      </c>
      <c r="CV38" s="46">
        <f>IF(CV$10="",0,IF(CV$1=MAX($1:$1),$R30-SUM($T38:CU38),IF(CV$1=1,SUMIFS(30:30,$1:$1,"&gt;="&amp;1,$1:$1,"&lt;="&amp;INT(-$N38/30))+(-$N38/30-INT(-$N38/30))*SUMIFS(30:30,$1:$1,INT(-$N38/30)+1),0)+(-$N38/30-INT(-$N38/30))*SUMIFS(30:30,$1:$1,CV$1+INT(-$N38/30)+1)+(INT(-$N38/30)+1--$N38/30)*SUMIFS(30:30,$1:$1,CV$1+INT(-$N38/30))))</f>
        <v>0</v>
      </c>
      <c r="CW38" s="46">
        <f>IF(CW$10="",0,IF(CW$1=MAX($1:$1),$R30-SUM($T38:CV38),IF(CW$1=1,SUMIFS(30:30,$1:$1,"&gt;="&amp;1,$1:$1,"&lt;="&amp;INT(-$N38/30))+(-$N38/30-INT(-$N38/30))*SUMIFS(30:30,$1:$1,INT(-$N38/30)+1),0)+(-$N38/30-INT(-$N38/30))*SUMIFS(30:30,$1:$1,CW$1+INT(-$N38/30)+1)+(INT(-$N38/30)+1--$N38/30)*SUMIFS(30:30,$1:$1,CW$1+INT(-$N38/30))))</f>
        <v>0</v>
      </c>
      <c r="CX38" s="46">
        <f>IF(CX$10="",0,IF(CX$1=MAX($1:$1),$R30-SUM($T38:CW38),IF(CX$1=1,SUMIFS(30:30,$1:$1,"&gt;="&amp;1,$1:$1,"&lt;="&amp;INT(-$N38/30))+(-$N38/30-INT(-$N38/30))*SUMIFS(30:30,$1:$1,INT(-$N38/30)+1),0)+(-$N38/30-INT(-$N38/30))*SUMIFS(30:30,$1:$1,CX$1+INT(-$N38/30)+1)+(INT(-$N38/30)+1--$N38/30)*SUMIFS(30:30,$1:$1,CX$1+INT(-$N38/30))))</f>
        <v>0</v>
      </c>
      <c r="CY38" s="46">
        <f>IF(CY$10="",0,IF(CY$1=MAX($1:$1),$R30-SUM($T38:CX38),IF(CY$1=1,SUMIFS(30:30,$1:$1,"&gt;="&amp;1,$1:$1,"&lt;="&amp;INT(-$N38/30))+(-$N38/30-INT(-$N38/30))*SUMIFS(30:30,$1:$1,INT(-$N38/30)+1),0)+(-$N38/30-INT(-$N38/30))*SUMIFS(30:30,$1:$1,CY$1+INT(-$N38/30)+1)+(INT(-$N38/30)+1--$N38/30)*SUMIFS(30:30,$1:$1,CY$1+INT(-$N38/30))))</f>
        <v>0</v>
      </c>
      <c r="CZ38" s="46">
        <f>IF(CZ$10="",0,IF(CZ$1=MAX($1:$1),$R30-SUM($T38:CY38),IF(CZ$1=1,SUMIFS(30:30,$1:$1,"&gt;="&amp;1,$1:$1,"&lt;="&amp;INT(-$N38/30))+(-$N38/30-INT(-$N38/30))*SUMIFS(30:30,$1:$1,INT(-$N38/30)+1),0)+(-$N38/30-INT(-$N38/30))*SUMIFS(30:30,$1:$1,CZ$1+INT(-$N38/30)+1)+(INT(-$N38/30)+1--$N38/30)*SUMIFS(30:30,$1:$1,CZ$1+INT(-$N38/30))))</f>
        <v>0</v>
      </c>
      <c r="DA38" s="46">
        <f>IF(DA$10="",0,IF(DA$1=MAX($1:$1),$R30-SUM($T38:CZ38),IF(DA$1=1,SUMIFS(30:30,$1:$1,"&gt;="&amp;1,$1:$1,"&lt;="&amp;INT(-$N38/30))+(-$N38/30-INT(-$N38/30))*SUMIFS(30:30,$1:$1,INT(-$N38/30)+1),0)+(-$N38/30-INT(-$N38/30))*SUMIFS(30:30,$1:$1,DA$1+INT(-$N38/30)+1)+(INT(-$N38/30)+1--$N38/30)*SUMIFS(30:30,$1:$1,DA$1+INT(-$N38/30))))</f>
        <v>0</v>
      </c>
      <c r="DB38" s="46">
        <f>IF(DB$10="",0,IF(DB$1=MAX($1:$1),$R30-SUM($T38:DA38),IF(DB$1=1,SUMIFS(30:30,$1:$1,"&gt;="&amp;1,$1:$1,"&lt;="&amp;INT(-$N38/30))+(-$N38/30-INT(-$N38/30))*SUMIFS(30:30,$1:$1,INT(-$N38/30)+1),0)+(-$N38/30-INT(-$N38/30))*SUMIFS(30:30,$1:$1,DB$1+INT(-$N38/30)+1)+(INT(-$N38/30)+1--$N38/30)*SUMIFS(30:30,$1:$1,DB$1+INT(-$N38/30))))</f>
        <v>0</v>
      </c>
      <c r="DC38" s="46">
        <f>IF(DC$10="",0,IF(DC$1=MAX($1:$1),$R30-SUM($T38:DB38),IF(DC$1=1,SUMIFS(30:30,$1:$1,"&gt;="&amp;1,$1:$1,"&lt;="&amp;INT(-$N38/30))+(-$N38/30-INT(-$N38/30))*SUMIFS(30:30,$1:$1,INT(-$N38/30)+1),0)+(-$N38/30-INT(-$N38/30))*SUMIFS(30:30,$1:$1,DC$1+INT(-$N38/30)+1)+(INT(-$N38/30)+1--$N38/30)*SUMIFS(30:30,$1:$1,DC$1+INT(-$N38/30))))</f>
        <v>0</v>
      </c>
      <c r="DD38" s="46">
        <f>IF(DD$10="",0,IF(DD$1=MAX($1:$1),$R30-SUM($T38:DC38),IF(DD$1=1,SUMIFS(30:30,$1:$1,"&gt;="&amp;1,$1:$1,"&lt;="&amp;INT(-$N38/30))+(-$N38/30-INT(-$N38/30))*SUMIFS(30:30,$1:$1,INT(-$N38/30)+1),0)+(-$N38/30-INT(-$N38/30))*SUMIFS(30:30,$1:$1,DD$1+INT(-$N38/30)+1)+(INT(-$N38/30)+1--$N38/30)*SUMIFS(30:30,$1:$1,DD$1+INT(-$N38/30))))</f>
        <v>0</v>
      </c>
      <c r="DE38" s="46">
        <f>IF(DE$10="",0,IF(DE$1=MAX($1:$1),$R30-SUM($T38:DD38),IF(DE$1=1,SUMIFS(30:30,$1:$1,"&gt;="&amp;1,$1:$1,"&lt;="&amp;INT(-$N38/30))+(-$N38/30-INT(-$N38/30))*SUMIFS(30:30,$1:$1,INT(-$N38/30)+1),0)+(-$N38/30-INT(-$N38/30))*SUMIFS(30:30,$1:$1,DE$1+INT(-$N38/30)+1)+(INT(-$N38/30)+1--$N38/30)*SUMIFS(30:30,$1:$1,DE$1+INT(-$N38/30))))</f>
        <v>0</v>
      </c>
      <c r="DF38" s="46">
        <f>IF(DF$10="",0,IF(DF$1=MAX($1:$1),$R30-SUM($T38:DE38),IF(DF$1=1,SUMIFS(30:30,$1:$1,"&gt;="&amp;1,$1:$1,"&lt;="&amp;INT(-$N38/30))+(-$N38/30-INT(-$N38/30))*SUMIFS(30:30,$1:$1,INT(-$N38/30)+1),0)+(-$N38/30-INT(-$N38/30))*SUMIFS(30:30,$1:$1,DF$1+INT(-$N38/30)+1)+(INT(-$N38/30)+1--$N38/30)*SUMIFS(30:30,$1:$1,DF$1+INT(-$N38/30))))</f>
        <v>0</v>
      </c>
      <c r="DG38" s="46">
        <f>IF(DG$10="",0,IF(DG$1=MAX($1:$1),$R30-SUM($T38:DF38),IF(DG$1=1,SUMIFS(30:30,$1:$1,"&gt;="&amp;1,$1:$1,"&lt;="&amp;INT(-$N38/30))+(-$N38/30-INT(-$N38/30))*SUMIFS(30:30,$1:$1,INT(-$N38/30)+1),0)+(-$N38/30-INT(-$N38/30))*SUMIFS(30:30,$1:$1,DG$1+INT(-$N38/30)+1)+(INT(-$N38/30)+1--$N38/30)*SUMIFS(30:30,$1:$1,DG$1+INT(-$N38/30))))</f>
        <v>0</v>
      </c>
      <c r="DH38" s="46">
        <f>IF(DH$10="",0,IF(DH$1=MAX($1:$1),$R30-SUM($T38:DG38),IF(DH$1=1,SUMIFS(30:30,$1:$1,"&gt;="&amp;1,$1:$1,"&lt;="&amp;INT(-$N38/30))+(-$N38/30-INT(-$N38/30))*SUMIFS(30:30,$1:$1,INT(-$N38/30)+1),0)+(-$N38/30-INT(-$N38/30))*SUMIFS(30:30,$1:$1,DH$1+INT(-$N38/30)+1)+(INT(-$N38/30)+1--$N38/30)*SUMIFS(30:30,$1:$1,DH$1+INT(-$N38/30))))</f>
        <v>0</v>
      </c>
      <c r="DI38" s="46">
        <f>IF(DI$10="",0,IF(DI$1=MAX($1:$1),$R30-SUM($T38:DH38),IF(DI$1=1,SUMIFS(30:30,$1:$1,"&gt;="&amp;1,$1:$1,"&lt;="&amp;INT(-$N38/30))+(-$N38/30-INT(-$N38/30))*SUMIFS(30:30,$1:$1,INT(-$N38/30)+1),0)+(-$N38/30-INT(-$N38/30))*SUMIFS(30:30,$1:$1,DI$1+INT(-$N38/30)+1)+(INT(-$N38/30)+1--$N38/30)*SUMIFS(30:30,$1:$1,DI$1+INT(-$N38/30))))</f>
        <v>0</v>
      </c>
      <c r="DJ38" s="46">
        <f>IF(DJ$10="",0,IF(DJ$1=MAX($1:$1),$R30-SUM($T38:DI38),IF(DJ$1=1,SUMIFS(30:30,$1:$1,"&gt;="&amp;1,$1:$1,"&lt;="&amp;INT(-$N38/30))+(-$N38/30-INT(-$N38/30))*SUMIFS(30:30,$1:$1,INT(-$N38/30)+1),0)+(-$N38/30-INT(-$N38/30))*SUMIFS(30:30,$1:$1,DJ$1+INT(-$N38/30)+1)+(INT(-$N38/30)+1--$N38/30)*SUMIFS(30:30,$1:$1,DJ$1+INT(-$N38/30))))</f>
        <v>0</v>
      </c>
      <c r="DK38" s="46">
        <f>IF(DK$10="",0,IF(DK$1=MAX($1:$1),$R30-SUM($T38:DJ38),IF(DK$1=1,SUMIFS(30:30,$1:$1,"&gt;="&amp;1,$1:$1,"&lt;="&amp;INT(-$N38/30))+(-$N38/30-INT(-$N38/30))*SUMIFS(30:30,$1:$1,INT(-$N38/30)+1),0)+(-$N38/30-INT(-$N38/30))*SUMIFS(30:30,$1:$1,DK$1+INT(-$N38/30)+1)+(INT(-$N38/30)+1--$N38/30)*SUMIFS(30:30,$1:$1,DK$1+INT(-$N38/30))))</f>
        <v>0</v>
      </c>
      <c r="DL38" s="46">
        <f>IF(DL$10="",0,IF(DL$1=MAX($1:$1),$R30-SUM($T38:DK38),IF(DL$1=1,SUMIFS(30:30,$1:$1,"&gt;="&amp;1,$1:$1,"&lt;="&amp;INT(-$N38/30))+(-$N38/30-INT(-$N38/30))*SUMIFS(30:30,$1:$1,INT(-$N38/30)+1),0)+(-$N38/30-INT(-$N38/30))*SUMIFS(30:30,$1:$1,DL$1+INT(-$N38/30)+1)+(INT(-$N38/30)+1--$N38/30)*SUMIFS(30:30,$1:$1,DL$1+INT(-$N38/30))))</f>
        <v>0</v>
      </c>
      <c r="DM38" s="46">
        <f>IF(DM$10="",0,IF(DM$1=MAX($1:$1),$R30-SUM($T38:DL38),IF(DM$1=1,SUMIFS(30:30,$1:$1,"&gt;="&amp;1,$1:$1,"&lt;="&amp;INT(-$N38/30))+(-$N38/30-INT(-$N38/30))*SUMIFS(30:30,$1:$1,INT(-$N38/30)+1),0)+(-$N38/30-INT(-$N38/30))*SUMIFS(30:30,$1:$1,DM$1+INT(-$N38/30)+1)+(INT(-$N38/30)+1--$N38/30)*SUMIFS(30:30,$1:$1,DM$1+INT(-$N38/30))))</f>
        <v>0</v>
      </c>
      <c r="DN38" s="46">
        <f>IF(DN$10="",0,IF(DN$1=MAX($1:$1),$R30-SUM($T38:DM38),IF(DN$1=1,SUMIFS(30:30,$1:$1,"&gt;="&amp;1,$1:$1,"&lt;="&amp;INT(-$N38/30))+(-$N38/30-INT(-$N38/30))*SUMIFS(30:30,$1:$1,INT(-$N38/30)+1),0)+(-$N38/30-INT(-$N38/30))*SUMIFS(30:30,$1:$1,DN$1+INT(-$N38/30)+1)+(INT(-$N38/30)+1--$N38/30)*SUMIFS(30:30,$1:$1,DN$1+INT(-$N38/30))))</f>
        <v>0</v>
      </c>
      <c r="DO38" s="46">
        <f>IF(DO$10="",0,IF(DO$1=MAX($1:$1),$R30-SUM($T38:DN38),IF(DO$1=1,SUMIFS(30:30,$1:$1,"&gt;="&amp;1,$1:$1,"&lt;="&amp;INT(-$N38/30))+(-$N38/30-INT(-$N38/30))*SUMIFS(30:30,$1:$1,INT(-$N38/30)+1),0)+(-$N38/30-INT(-$N38/30))*SUMIFS(30:30,$1:$1,DO$1+INT(-$N38/30)+1)+(INT(-$N38/30)+1--$N38/30)*SUMIFS(30:30,$1:$1,DO$1+INT(-$N38/30))))</f>
        <v>0</v>
      </c>
      <c r="DP38" s="46">
        <f>IF(DP$10="",0,IF(DP$1=MAX($1:$1),$R30-SUM($T38:DO38),IF(DP$1=1,SUMIFS(30:30,$1:$1,"&gt;="&amp;1,$1:$1,"&lt;="&amp;INT(-$N38/30))+(-$N38/30-INT(-$N38/30))*SUMIFS(30:30,$1:$1,INT(-$N38/30)+1),0)+(-$N38/30-INT(-$N38/30))*SUMIFS(30:30,$1:$1,DP$1+INT(-$N38/30)+1)+(INT(-$N38/30)+1--$N38/30)*SUMIFS(30:30,$1:$1,DP$1+INT(-$N38/30))))</f>
        <v>0</v>
      </c>
      <c r="DQ38" s="46">
        <f>IF(DQ$10="",0,IF(DQ$1=MAX($1:$1),$R30-SUM($T38:DP38),IF(DQ$1=1,SUMIFS(30:30,$1:$1,"&gt;="&amp;1,$1:$1,"&lt;="&amp;INT(-$N38/30))+(-$N38/30-INT(-$N38/30))*SUMIFS(30:30,$1:$1,INT(-$N38/30)+1),0)+(-$N38/30-INT(-$N38/30))*SUMIFS(30:30,$1:$1,DQ$1+INT(-$N38/30)+1)+(INT(-$N38/30)+1--$N38/30)*SUMIFS(30:30,$1:$1,DQ$1+INT(-$N38/30))))</f>
        <v>0</v>
      </c>
      <c r="DR38" s="46">
        <f>IF(DR$10="",0,IF(DR$1=MAX($1:$1),$R30-SUM($T38:DQ38),IF(DR$1=1,SUMIFS(30:30,$1:$1,"&gt;="&amp;1,$1:$1,"&lt;="&amp;INT(-$N38/30))+(-$N38/30-INT(-$N38/30))*SUMIFS(30:30,$1:$1,INT(-$N38/30)+1),0)+(-$N38/30-INT(-$N38/30))*SUMIFS(30:30,$1:$1,DR$1+INT(-$N38/30)+1)+(INT(-$N38/30)+1--$N38/30)*SUMIFS(30:30,$1:$1,DR$1+INT(-$N38/30))))</f>
        <v>0</v>
      </c>
      <c r="DS38" s="46">
        <f>IF(DS$10="",0,IF(DS$1=MAX($1:$1),$R30-SUM($T38:DR38),IF(DS$1=1,SUMIFS(30:30,$1:$1,"&gt;="&amp;1,$1:$1,"&lt;="&amp;INT(-$N38/30))+(-$N38/30-INT(-$N38/30))*SUMIFS(30:30,$1:$1,INT(-$N38/30)+1),0)+(-$N38/30-INT(-$N38/30))*SUMIFS(30:30,$1:$1,DS$1+INT(-$N38/30)+1)+(INT(-$N38/30)+1--$N38/30)*SUMIFS(30:30,$1:$1,DS$1+INT(-$N38/30))))</f>
        <v>0</v>
      </c>
      <c r="DT38" s="46">
        <f>IF(DT$10="",0,IF(DT$1=MAX($1:$1),$R30-SUM($T38:DS38),IF(DT$1=1,SUMIFS(30:30,$1:$1,"&gt;="&amp;1,$1:$1,"&lt;="&amp;INT(-$N38/30))+(-$N38/30-INT(-$N38/30))*SUMIFS(30:30,$1:$1,INT(-$N38/30)+1),0)+(-$N38/30-INT(-$N38/30))*SUMIFS(30:30,$1:$1,DT$1+INT(-$N38/30)+1)+(INT(-$N38/30)+1--$N38/30)*SUMIFS(30:30,$1:$1,DT$1+INT(-$N38/30))))</f>
        <v>0</v>
      </c>
      <c r="DU38" s="46">
        <f>IF(DU$10="",0,IF(DU$1=MAX($1:$1),$R30-SUM($T38:DT38),IF(DU$1=1,SUMIFS(30:30,$1:$1,"&gt;="&amp;1,$1:$1,"&lt;="&amp;INT(-$N38/30))+(-$N38/30-INT(-$N38/30))*SUMIFS(30:30,$1:$1,INT(-$N38/30)+1),0)+(-$N38/30-INT(-$N38/30))*SUMIFS(30:30,$1:$1,DU$1+INT(-$N38/30)+1)+(INT(-$N38/30)+1--$N38/30)*SUMIFS(30:30,$1:$1,DU$1+INT(-$N38/30))))</f>
        <v>0</v>
      </c>
      <c r="DV38" s="46">
        <f>IF(DV$10="",0,IF(DV$1=MAX($1:$1),$R30-SUM($T38:DU38),IF(DV$1=1,SUMIFS(30:30,$1:$1,"&gt;="&amp;1,$1:$1,"&lt;="&amp;INT(-$N38/30))+(-$N38/30-INT(-$N38/30))*SUMIFS(30:30,$1:$1,INT(-$N38/30)+1),0)+(-$N38/30-INT(-$N38/30))*SUMIFS(30:30,$1:$1,DV$1+INT(-$N38/30)+1)+(INT(-$N38/30)+1--$N38/30)*SUMIFS(30:30,$1:$1,DV$1+INT(-$N38/30))))</f>
        <v>0</v>
      </c>
      <c r="DW38" s="46">
        <f>IF(DW$10="",0,IF(DW$1=MAX($1:$1),$R30-SUM($T38:DV38),IF(DW$1=1,SUMIFS(30:30,$1:$1,"&gt;="&amp;1,$1:$1,"&lt;="&amp;INT(-$N38/30))+(-$N38/30-INT(-$N38/30))*SUMIFS(30:30,$1:$1,INT(-$N38/30)+1),0)+(-$N38/30-INT(-$N38/30))*SUMIFS(30:30,$1:$1,DW$1+INT(-$N38/30)+1)+(INT(-$N38/30)+1--$N38/30)*SUMIFS(30:30,$1:$1,DW$1+INT(-$N38/30))))</f>
        <v>0</v>
      </c>
      <c r="DX38" s="46">
        <f>IF(DX$10="",0,IF(DX$1=MAX($1:$1),$R30-SUM($T38:DW38),IF(DX$1=1,SUMIFS(30:30,$1:$1,"&gt;="&amp;1,$1:$1,"&lt;="&amp;INT(-$N38/30))+(-$N38/30-INT(-$N38/30))*SUMIFS(30:30,$1:$1,INT(-$N38/30)+1),0)+(-$N38/30-INT(-$N38/30))*SUMIFS(30:30,$1:$1,DX$1+INT(-$N38/30)+1)+(INT(-$N38/30)+1--$N38/30)*SUMIFS(30:30,$1:$1,DX$1+INT(-$N38/30))))</f>
        <v>0</v>
      </c>
      <c r="DY38" s="46">
        <f>IF(DY$10="",0,IF(DY$1=MAX($1:$1),$R30-SUM($T38:DX38),IF(DY$1=1,SUMIFS(30:30,$1:$1,"&gt;="&amp;1,$1:$1,"&lt;="&amp;INT(-$N38/30))+(-$N38/30-INT(-$N38/30))*SUMIFS(30:30,$1:$1,INT(-$N38/30)+1),0)+(-$N38/30-INT(-$N38/30))*SUMIFS(30:30,$1:$1,DY$1+INT(-$N38/30)+1)+(INT(-$N38/30)+1--$N38/30)*SUMIFS(30:30,$1:$1,DY$1+INT(-$N38/30))))</f>
        <v>0</v>
      </c>
      <c r="DZ38" s="46">
        <f>IF(DZ$10="",0,IF(DZ$1=MAX($1:$1),$R30-SUM($T38:DY38),IF(DZ$1=1,SUMIFS(30:30,$1:$1,"&gt;="&amp;1,$1:$1,"&lt;="&amp;INT(-$N38/30))+(-$N38/30-INT(-$N38/30))*SUMIFS(30:30,$1:$1,INT(-$N38/30)+1),0)+(-$N38/30-INT(-$N38/30))*SUMIFS(30:30,$1:$1,DZ$1+INT(-$N38/30)+1)+(INT(-$N38/30)+1--$N38/30)*SUMIFS(30:30,$1:$1,DZ$1+INT(-$N38/30))))</f>
        <v>0</v>
      </c>
      <c r="EA38" s="46">
        <f>IF(EA$10="",0,IF(EA$1=MAX($1:$1),$R30-SUM($T38:DZ38),IF(EA$1=1,SUMIFS(30:30,$1:$1,"&gt;="&amp;1,$1:$1,"&lt;="&amp;INT(-$N38/30))+(-$N38/30-INT(-$N38/30))*SUMIFS(30:30,$1:$1,INT(-$N38/30)+1),0)+(-$N38/30-INT(-$N38/30))*SUMIFS(30:30,$1:$1,EA$1+INT(-$N38/30)+1)+(INT(-$N38/30)+1--$N38/30)*SUMIFS(30:30,$1:$1,EA$1+INT(-$N38/30))))</f>
        <v>0</v>
      </c>
      <c r="EB38" s="46">
        <f>IF(EB$10="",0,IF(EB$1=MAX($1:$1),$R30-SUM($T38:EA38),IF(EB$1=1,SUMIFS(30:30,$1:$1,"&gt;="&amp;1,$1:$1,"&lt;="&amp;INT(-$N38/30))+(-$N38/30-INT(-$N38/30))*SUMIFS(30:30,$1:$1,INT(-$N38/30)+1),0)+(-$N38/30-INT(-$N38/30))*SUMIFS(30:30,$1:$1,EB$1+INT(-$N38/30)+1)+(INT(-$N38/30)+1--$N38/30)*SUMIFS(30:30,$1:$1,EB$1+INT(-$N38/30))))</f>
        <v>0</v>
      </c>
      <c r="EC38" s="46">
        <f>IF(EC$10="",0,IF(EC$1=MAX($1:$1),$R30-SUM($T38:EB38),IF(EC$1=1,SUMIFS(30:30,$1:$1,"&gt;="&amp;1,$1:$1,"&lt;="&amp;INT(-$N38/30))+(-$N38/30-INT(-$N38/30))*SUMIFS(30:30,$1:$1,INT(-$N38/30)+1),0)+(-$N38/30-INT(-$N38/30))*SUMIFS(30:30,$1:$1,EC$1+INT(-$N38/30)+1)+(INT(-$N38/30)+1--$N38/30)*SUMIFS(30:30,$1:$1,EC$1+INT(-$N38/30))))</f>
        <v>0</v>
      </c>
      <c r="ED38" s="46">
        <f>IF(ED$10="",0,IF(ED$1=MAX($1:$1),$R30-SUM($T38:EC38),IF(ED$1=1,SUMIFS(30:30,$1:$1,"&gt;="&amp;1,$1:$1,"&lt;="&amp;INT(-$N38/30))+(-$N38/30-INT(-$N38/30))*SUMIFS(30:30,$1:$1,INT(-$N38/30)+1),0)+(-$N38/30-INT(-$N38/30))*SUMIFS(30:30,$1:$1,ED$1+INT(-$N38/30)+1)+(INT(-$N38/30)+1--$N38/30)*SUMIFS(30:30,$1:$1,ED$1+INT(-$N38/30))))</f>
        <v>0</v>
      </c>
      <c r="EE38" s="46">
        <f>IF(EE$10="",0,IF(EE$1=MAX($1:$1),$R30-SUM($T38:ED38),IF(EE$1=1,SUMIFS(30:30,$1:$1,"&gt;="&amp;1,$1:$1,"&lt;="&amp;INT(-$N38/30))+(-$N38/30-INT(-$N38/30))*SUMIFS(30:30,$1:$1,INT(-$N38/30)+1),0)+(-$N38/30-INT(-$N38/30))*SUMIFS(30:30,$1:$1,EE$1+INT(-$N38/30)+1)+(INT(-$N38/30)+1--$N38/30)*SUMIFS(30:30,$1:$1,EE$1+INT(-$N38/30))))</f>
        <v>0</v>
      </c>
      <c r="EF38" s="46">
        <f>IF(EF$10="",0,IF(EF$1=MAX($1:$1),$R30-SUM($T38:EE38),IF(EF$1=1,SUMIFS(30:30,$1:$1,"&gt;="&amp;1,$1:$1,"&lt;="&amp;INT(-$N38/30))+(-$N38/30-INT(-$N38/30))*SUMIFS(30:30,$1:$1,INT(-$N38/30)+1),0)+(-$N38/30-INT(-$N38/30))*SUMIFS(30:30,$1:$1,EF$1+INT(-$N38/30)+1)+(INT(-$N38/30)+1--$N38/30)*SUMIFS(30:30,$1:$1,EF$1+INT(-$N38/30))))</f>
        <v>0</v>
      </c>
      <c r="EG38" s="46">
        <f>IF(EG$10="",0,IF(EG$1=MAX($1:$1),$R30-SUM($T38:EF38),IF(EG$1=1,SUMIFS(30:30,$1:$1,"&gt;="&amp;1,$1:$1,"&lt;="&amp;INT(-$N38/30))+(-$N38/30-INT(-$N38/30))*SUMIFS(30:30,$1:$1,INT(-$N38/30)+1),0)+(-$N38/30-INT(-$N38/30))*SUMIFS(30:30,$1:$1,EG$1+INT(-$N38/30)+1)+(INT(-$N38/30)+1--$N38/30)*SUMIFS(30:30,$1:$1,EG$1+INT(-$N38/30))))</f>
        <v>0</v>
      </c>
      <c r="EH38" s="46">
        <f>IF(EH$10="",0,IF(EH$1=MAX($1:$1),$R30-SUM($T38:EG38),IF(EH$1=1,SUMIFS(30:30,$1:$1,"&gt;="&amp;1,$1:$1,"&lt;="&amp;INT(-$N38/30))+(-$N38/30-INT(-$N38/30))*SUMIFS(30:30,$1:$1,INT(-$N38/30)+1),0)+(-$N38/30-INT(-$N38/30))*SUMIFS(30:30,$1:$1,EH$1+INT(-$N38/30)+1)+(INT(-$N38/30)+1--$N38/30)*SUMIFS(30:30,$1:$1,EH$1+INT(-$N38/30))))</f>
        <v>0</v>
      </c>
      <c r="EI38" s="46">
        <f>IF(EI$10="",0,IF(EI$1=MAX($1:$1),$R30-SUM($T38:EH38),IF(EI$1=1,SUMIFS(30:30,$1:$1,"&gt;="&amp;1,$1:$1,"&lt;="&amp;INT(-$N38/30))+(-$N38/30-INT(-$N38/30))*SUMIFS(30:30,$1:$1,INT(-$N38/30)+1),0)+(-$N38/30-INT(-$N38/30))*SUMIFS(30:30,$1:$1,EI$1+INT(-$N38/30)+1)+(INT(-$N38/30)+1--$N38/30)*SUMIFS(30:30,$1:$1,EI$1+INT(-$N38/30))))</f>
        <v>0</v>
      </c>
      <c r="EJ38" s="46">
        <f>IF(EJ$10="",0,IF(EJ$1=MAX($1:$1),$R30-SUM($T38:EI38),IF(EJ$1=1,SUMIFS(30:30,$1:$1,"&gt;="&amp;1,$1:$1,"&lt;="&amp;INT(-$N38/30))+(-$N38/30-INT(-$N38/30))*SUMIFS(30:30,$1:$1,INT(-$N38/30)+1),0)+(-$N38/30-INT(-$N38/30))*SUMIFS(30:30,$1:$1,EJ$1+INT(-$N38/30)+1)+(INT(-$N38/30)+1--$N38/30)*SUMIFS(30:30,$1:$1,EJ$1+INT(-$N38/30))))</f>
        <v>0</v>
      </c>
      <c r="EK38" s="46">
        <f>IF(EK$10="",0,IF(EK$1=MAX($1:$1),$R30-SUM($T38:EJ38),IF(EK$1=1,SUMIFS(30:30,$1:$1,"&gt;="&amp;1,$1:$1,"&lt;="&amp;INT(-$N38/30))+(-$N38/30-INT(-$N38/30))*SUMIFS(30:30,$1:$1,INT(-$N38/30)+1),0)+(-$N38/30-INT(-$N38/30))*SUMIFS(30:30,$1:$1,EK$1+INT(-$N38/30)+1)+(INT(-$N38/30)+1--$N38/30)*SUMIFS(30:30,$1:$1,EK$1+INT(-$N38/30))))</f>
        <v>0</v>
      </c>
      <c r="EL38" s="46">
        <f>IF(EL$10="",0,IF(EL$1=MAX($1:$1),$R30-SUM($T38:EK38),IF(EL$1=1,SUMIFS(30:30,$1:$1,"&gt;="&amp;1,$1:$1,"&lt;="&amp;INT(-$N38/30))+(-$N38/30-INT(-$N38/30))*SUMIFS(30:30,$1:$1,INT(-$N38/30)+1),0)+(-$N38/30-INT(-$N38/30))*SUMIFS(30:30,$1:$1,EL$1+INT(-$N38/30)+1)+(INT(-$N38/30)+1--$N38/30)*SUMIFS(30:30,$1:$1,EL$1+INT(-$N38/30))))</f>
        <v>0</v>
      </c>
      <c r="EM38" s="46">
        <f>IF(EM$10="",0,IF(EM$1=MAX($1:$1),$R30-SUM($T38:EL38),IF(EM$1=1,SUMIFS(30:30,$1:$1,"&gt;="&amp;1,$1:$1,"&lt;="&amp;INT(-$N38/30))+(-$N38/30-INT(-$N38/30))*SUMIFS(30:30,$1:$1,INT(-$N38/30)+1),0)+(-$N38/30-INT(-$N38/30))*SUMIFS(30:30,$1:$1,EM$1+INT(-$N38/30)+1)+(INT(-$N38/30)+1--$N38/30)*SUMIFS(30:30,$1:$1,EM$1+INT(-$N38/30))))</f>
        <v>0</v>
      </c>
      <c r="EN38" s="46">
        <f>IF(EN$10="",0,IF(EN$1=MAX($1:$1),$R30-SUM($T38:EM38),IF(EN$1=1,SUMIFS(30:30,$1:$1,"&gt;="&amp;1,$1:$1,"&lt;="&amp;INT(-$N38/30))+(-$N38/30-INT(-$N38/30))*SUMIFS(30:30,$1:$1,INT(-$N38/30)+1),0)+(-$N38/30-INT(-$N38/30))*SUMIFS(30:30,$1:$1,EN$1+INT(-$N38/30)+1)+(INT(-$N38/30)+1--$N38/30)*SUMIFS(30:30,$1:$1,EN$1+INT(-$N38/30))))</f>
        <v>0</v>
      </c>
      <c r="EO38" s="46">
        <f>IF(EO$10="",0,IF(EO$1=MAX($1:$1),$R30-SUM($T38:EN38),IF(EO$1=1,SUMIFS(30:30,$1:$1,"&gt;="&amp;1,$1:$1,"&lt;="&amp;INT(-$N38/30))+(-$N38/30-INT(-$N38/30))*SUMIFS(30:30,$1:$1,INT(-$N38/30)+1),0)+(-$N38/30-INT(-$N38/30))*SUMIFS(30:30,$1:$1,EO$1+INT(-$N38/30)+1)+(INT(-$N38/30)+1--$N38/30)*SUMIFS(30:30,$1:$1,EO$1+INT(-$N38/30))))</f>
        <v>0</v>
      </c>
      <c r="EP38" s="46">
        <f>IF(EP$10="",0,IF(EP$1=MAX($1:$1),$R30-SUM($T38:EO38),IF(EP$1=1,SUMIFS(30:30,$1:$1,"&gt;="&amp;1,$1:$1,"&lt;="&amp;INT(-$N38/30))+(-$N38/30-INT(-$N38/30))*SUMIFS(30:30,$1:$1,INT(-$N38/30)+1),0)+(-$N38/30-INT(-$N38/30))*SUMIFS(30:30,$1:$1,EP$1+INT(-$N38/30)+1)+(INT(-$N38/30)+1--$N38/30)*SUMIFS(30:30,$1:$1,EP$1+INT(-$N38/30))))</f>
        <v>0</v>
      </c>
      <c r="EQ38" s="46">
        <f>IF(EQ$10="",0,IF(EQ$1=MAX($1:$1),$R30-SUM($T38:EP38),IF(EQ$1=1,SUMIFS(30:30,$1:$1,"&gt;="&amp;1,$1:$1,"&lt;="&amp;INT(-$N38/30))+(-$N38/30-INT(-$N38/30))*SUMIFS(30:30,$1:$1,INT(-$N38/30)+1),0)+(-$N38/30-INT(-$N38/30))*SUMIFS(30:30,$1:$1,EQ$1+INT(-$N38/30)+1)+(INT(-$N38/30)+1--$N38/30)*SUMIFS(30:30,$1:$1,EQ$1+INT(-$N38/30))))</f>
        <v>0</v>
      </c>
      <c r="ER38" s="46">
        <f>IF(ER$10="",0,IF(ER$1=MAX($1:$1),$R30-SUM($T38:EQ38),IF(ER$1=1,SUMIFS(30:30,$1:$1,"&gt;="&amp;1,$1:$1,"&lt;="&amp;INT(-$N38/30))+(-$N38/30-INT(-$N38/30))*SUMIFS(30:30,$1:$1,INT(-$N38/30)+1),0)+(-$N38/30-INT(-$N38/30))*SUMIFS(30:30,$1:$1,ER$1+INT(-$N38/30)+1)+(INT(-$N38/30)+1--$N38/30)*SUMIFS(30:30,$1:$1,ER$1+INT(-$N38/30))))</f>
        <v>0</v>
      </c>
      <c r="ES38" s="46">
        <f>IF(ES$10="",0,IF(ES$1=MAX($1:$1),$R30-SUM($T38:ER38),IF(ES$1=1,SUMIFS(30:30,$1:$1,"&gt;="&amp;1,$1:$1,"&lt;="&amp;INT(-$N38/30))+(-$N38/30-INT(-$N38/30))*SUMIFS(30:30,$1:$1,INT(-$N38/30)+1),0)+(-$N38/30-INT(-$N38/30))*SUMIFS(30:30,$1:$1,ES$1+INT(-$N38/30)+1)+(INT(-$N38/30)+1--$N38/30)*SUMIFS(30:30,$1:$1,ES$1+INT(-$N38/30))))</f>
        <v>0</v>
      </c>
      <c r="ET38" s="46">
        <f>IF(ET$10="",0,IF(ET$1=MAX($1:$1),$R30-SUM($T38:ES38),IF(ET$1=1,SUMIFS(30:30,$1:$1,"&gt;="&amp;1,$1:$1,"&lt;="&amp;INT(-$N38/30))+(-$N38/30-INT(-$N38/30))*SUMIFS(30:30,$1:$1,INT(-$N38/30)+1),0)+(-$N38/30-INT(-$N38/30))*SUMIFS(30:30,$1:$1,ET$1+INT(-$N38/30)+1)+(INT(-$N38/30)+1--$N38/30)*SUMIFS(30:30,$1:$1,ET$1+INT(-$N38/30))))</f>
        <v>0</v>
      </c>
      <c r="EU38" s="46">
        <f>IF(EU$10="",0,IF(EU$1=MAX($1:$1),$R30-SUM($T38:ET38),IF(EU$1=1,SUMIFS(30:30,$1:$1,"&gt;="&amp;1,$1:$1,"&lt;="&amp;INT(-$N38/30))+(-$N38/30-INT(-$N38/30))*SUMIFS(30:30,$1:$1,INT(-$N38/30)+1),0)+(-$N38/30-INT(-$N38/30))*SUMIFS(30:30,$1:$1,EU$1+INT(-$N38/30)+1)+(INT(-$N38/30)+1--$N38/30)*SUMIFS(30:30,$1:$1,EU$1+INT(-$N38/30))))</f>
        <v>0</v>
      </c>
      <c r="EV38" s="46">
        <f>IF(EV$10="",0,IF(EV$1=MAX($1:$1),$R30-SUM($T38:EU38),IF(EV$1=1,SUMIFS(30:30,$1:$1,"&gt;="&amp;1,$1:$1,"&lt;="&amp;INT(-$N38/30))+(-$N38/30-INT(-$N38/30))*SUMIFS(30:30,$1:$1,INT(-$N38/30)+1),0)+(-$N38/30-INT(-$N38/30))*SUMIFS(30:30,$1:$1,EV$1+INT(-$N38/30)+1)+(INT(-$N38/30)+1--$N38/30)*SUMIFS(30:30,$1:$1,EV$1+INT(-$N38/30))))</f>
        <v>0</v>
      </c>
      <c r="EW38" s="46">
        <f>IF(EW$10="",0,IF(EW$1=MAX($1:$1),$R30-SUM($T38:EV38),IF(EW$1=1,SUMIFS(30:30,$1:$1,"&gt;="&amp;1,$1:$1,"&lt;="&amp;INT(-$N38/30))+(-$N38/30-INT(-$N38/30))*SUMIFS(30:30,$1:$1,INT(-$N38/30)+1),0)+(-$N38/30-INT(-$N38/30))*SUMIFS(30:30,$1:$1,EW$1+INT(-$N38/30)+1)+(INT(-$N38/30)+1--$N38/30)*SUMIFS(30:30,$1:$1,EW$1+INT(-$N38/30))))</f>
        <v>0</v>
      </c>
      <c r="EX38" s="46">
        <f>IF(EX$10="",0,IF(EX$1=MAX($1:$1),$R30-SUM($T38:EW38),IF(EX$1=1,SUMIFS(30:30,$1:$1,"&gt;="&amp;1,$1:$1,"&lt;="&amp;INT(-$N38/30))+(-$N38/30-INT(-$N38/30))*SUMIFS(30:30,$1:$1,INT(-$N38/30)+1),0)+(-$N38/30-INT(-$N38/30))*SUMIFS(30:30,$1:$1,EX$1+INT(-$N38/30)+1)+(INT(-$N38/30)+1--$N38/30)*SUMIFS(30:30,$1:$1,EX$1+INT(-$N38/30))))</f>
        <v>0</v>
      </c>
      <c r="EY38" s="46">
        <f>IF(EY$10="",0,IF(EY$1=MAX($1:$1),$R30-SUM($T38:EX38),IF(EY$1=1,SUMIFS(30:30,$1:$1,"&gt;="&amp;1,$1:$1,"&lt;="&amp;INT(-$N38/30))+(-$N38/30-INT(-$N38/30))*SUMIFS(30:30,$1:$1,INT(-$N38/30)+1),0)+(-$N38/30-INT(-$N38/30))*SUMIFS(30:30,$1:$1,EY$1+INT(-$N38/30)+1)+(INT(-$N38/30)+1--$N38/30)*SUMIFS(30:30,$1:$1,EY$1+INT(-$N38/30))))</f>
        <v>0</v>
      </c>
      <c r="EZ38" s="46">
        <f>IF(EZ$10="",0,IF(EZ$1=MAX($1:$1),$R30-SUM($T38:EY38),IF(EZ$1=1,SUMIFS(30:30,$1:$1,"&gt;="&amp;1,$1:$1,"&lt;="&amp;INT(-$N38/30))+(-$N38/30-INT(-$N38/30))*SUMIFS(30:30,$1:$1,INT(-$N38/30)+1),0)+(-$N38/30-INT(-$N38/30))*SUMIFS(30:30,$1:$1,EZ$1+INT(-$N38/30)+1)+(INT(-$N38/30)+1--$N38/30)*SUMIFS(30:30,$1:$1,EZ$1+INT(-$N38/30))))</f>
        <v>0</v>
      </c>
      <c r="FA38" s="46">
        <f>IF(FA$10="",0,IF(FA$1=MAX($1:$1),$R30-SUM($T38:EZ38),IF(FA$1=1,SUMIFS(30:30,$1:$1,"&gt;="&amp;1,$1:$1,"&lt;="&amp;INT(-$N38/30))+(-$N38/30-INT(-$N38/30))*SUMIFS(30:30,$1:$1,INT(-$N38/30)+1),0)+(-$N38/30-INT(-$N38/30))*SUMIFS(30:30,$1:$1,FA$1+INT(-$N38/30)+1)+(INT(-$N38/30)+1--$N38/30)*SUMIFS(30:30,$1:$1,FA$1+INT(-$N38/30))))</f>
        <v>0</v>
      </c>
      <c r="FB38" s="46">
        <f>IF(FB$10="",0,IF(FB$1=MAX($1:$1),$R30-SUM($T38:FA38),IF(FB$1=1,SUMIFS(30:30,$1:$1,"&gt;="&amp;1,$1:$1,"&lt;="&amp;INT(-$N38/30))+(-$N38/30-INT(-$N38/30))*SUMIFS(30:30,$1:$1,INT(-$N38/30)+1),0)+(-$N38/30-INT(-$N38/30))*SUMIFS(30:30,$1:$1,FB$1+INT(-$N38/30)+1)+(INT(-$N38/30)+1--$N38/30)*SUMIFS(30:30,$1:$1,FB$1+INT(-$N38/30))))</f>
        <v>0</v>
      </c>
      <c r="FC38" s="46">
        <f>IF(FC$10="",0,IF(FC$1=MAX($1:$1),$R30-SUM($T38:FB38),IF(FC$1=1,SUMIFS(30:30,$1:$1,"&gt;="&amp;1,$1:$1,"&lt;="&amp;INT(-$N38/30))+(-$N38/30-INT(-$N38/30))*SUMIFS(30:30,$1:$1,INT(-$N38/30)+1),0)+(-$N38/30-INT(-$N38/30))*SUMIFS(30:30,$1:$1,FC$1+INT(-$N38/30)+1)+(INT(-$N38/30)+1--$N38/30)*SUMIFS(30:30,$1:$1,FC$1+INT(-$N38/30))))</f>
        <v>0</v>
      </c>
      <c r="FD38" s="46">
        <f>IF(FD$10="",0,IF(FD$1=MAX($1:$1),$R30-SUM($T38:FC38),IF(FD$1=1,SUMIFS(30:30,$1:$1,"&gt;="&amp;1,$1:$1,"&lt;="&amp;INT(-$N38/30))+(-$N38/30-INT(-$N38/30))*SUMIFS(30:30,$1:$1,INT(-$N38/30)+1),0)+(-$N38/30-INT(-$N38/30))*SUMIFS(30:30,$1:$1,FD$1+INT(-$N38/30)+1)+(INT(-$N38/30)+1--$N38/30)*SUMIFS(30:30,$1:$1,FD$1+INT(-$N38/30))))</f>
        <v>0</v>
      </c>
      <c r="FE38" s="46">
        <f>IF(FE$10="",0,IF(FE$1=MAX($1:$1),$R30-SUM($T38:FD38),IF(FE$1=1,SUMIFS(30:30,$1:$1,"&gt;="&amp;1,$1:$1,"&lt;="&amp;INT(-$N38/30))+(-$N38/30-INT(-$N38/30))*SUMIFS(30:30,$1:$1,INT(-$N38/30)+1),0)+(-$N38/30-INT(-$N38/30))*SUMIFS(30:30,$1:$1,FE$1+INT(-$N38/30)+1)+(INT(-$N38/30)+1--$N38/30)*SUMIFS(30:30,$1:$1,FE$1+INT(-$N38/30))))</f>
        <v>0</v>
      </c>
      <c r="FF38" s="46">
        <f>IF(FF$10="",0,IF(FF$1=MAX($1:$1),$R30-SUM($T38:FE38),IF(FF$1=1,SUMIFS(30:30,$1:$1,"&gt;="&amp;1,$1:$1,"&lt;="&amp;INT(-$N38/30))+(-$N38/30-INT(-$N38/30))*SUMIFS(30:30,$1:$1,INT(-$N38/30)+1),0)+(-$N38/30-INT(-$N38/30))*SUMIFS(30:30,$1:$1,FF$1+INT(-$N38/30)+1)+(INT(-$N38/30)+1--$N38/30)*SUMIFS(30:30,$1:$1,FF$1+INT(-$N38/30))))</f>
        <v>0</v>
      </c>
      <c r="FG38" s="46">
        <f>IF(FG$10="",0,IF(FG$1=MAX($1:$1),$R30-SUM($T38:FF38),IF(FG$1=1,SUMIFS(30:30,$1:$1,"&gt;="&amp;1,$1:$1,"&lt;="&amp;INT(-$N38/30))+(-$N38/30-INT(-$N38/30))*SUMIFS(30:30,$1:$1,INT(-$N38/30)+1),0)+(-$N38/30-INT(-$N38/30))*SUMIFS(30:30,$1:$1,FG$1+INT(-$N38/30)+1)+(INT(-$N38/30)+1--$N38/30)*SUMIFS(30:30,$1:$1,FG$1+INT(-$N38/30))))</f>
        <v>0</v>
      </c>
      <c r="FH38" s="46">
        <f>IF(FH$10="",0,IF(FH$1=MAX($1:$1),$R30-SUM($T38:FG38),IF(FH$1=1,SUMIFS(30:30,$1:$1,"&gt;="&amp;1,$1:$1,"&lt;="&amp;INT(-$N38/30))+(-$N38/30-INT(-$N38/30))*SUMIFS(30:30,$1:$1,INT(-$N38/30)+1),0)+(-$N38/30-INT(-$N38/30))*SUMIFS(30:30,$1:$1,FH$1+INT(-$N38/30)+1)+(INT(-$N38/30)+1--$N38/30)*SUMIFS(30:30,$1:$1,FH$1+INT(-$N38/30))))</f>
        <v>0</v>
      </c>
      <c r="FI38" s="46">
        <f>IF(FI$10="",0,IF(FI$1=MAX($1:$1),$R30-SUM($T38:FH38),IF(FI$1=1,SUMIFS(30:30,$1:$1,"&gt;="&amp;1,$1:$1,"&lt;="&amp;INT(-$N38/30))+(-$N38/30-INT(-$N38/30))*SUMIFS(30:30,$1:$1,INT(-$N38/30)+1),0)+(-$N38/30-INT(-$N38/30))*SUMIFS(30:30,$1:$1,FI$1+INT(-$N38/30)+1)+(INT(-$N38/30)+1--$N38/30)*SUMIFS(30:30,$1:$1,FI$1+INT(-$N38/30))))</f>
        <v>0</v>
      </c>
      <c r="FJ38" s="46">
        <f>IF(FJ$10="",0,IF(FJ$1=MAX($1:$1),$R30-SUM($T38:FI38),IF(FJ$1=1,SUMIFS(30:30,$1:$1,"&gt;="&amp;1,$1:$1,"&lt;="&amp;INT(-$N38/30))+(-$N38/30-INT(-$N38/30))*SUMIFS(30:30,$1:$1,INT(-$N38/30)+1),0)+(-$N38/30-INT(-$N38/30))*SUMIFS(30:30,$1:$1,FJ$1+INT(-$N38/30)+1)+(INT(-$N38/30)+1--$N38/30)*SUMIFS(30:30,$1:$1,FJ$1+INT(-$N38/30))))</f>
        <v>0</v>
      </c>
      <c r="FK38" s="46">
        <f>IF(FK$10="",0,IF(FK$1=MAX($1:$1),$R30-SUM($T38:FJ38),IF(FK$1=1,SUMIFS(30:30,$1:$1,"&gt;="&amp;1,$1:$1,"&lt;="&amp;INT(-$N38/30))+(-$N38/30-INT(-$N38/30))*SUMIFS(30:30,$1:$1,INT(-$N38/30)+1),0)+(-$N38/30-INT(-$N38/30))*SUMIFS(30:30,$1:$1,FK$1+INT(-$N38/30)+1)+(INT(-$N38/30)+1--$N38/30)*SUMIFS(30:30,$1:$1,FK$1+INT(-$N38/30))))</f>
        <v>0</v>
      </c>
      <c r="FL38" s="46">
        <f>IF(FL$10="",0,IF(FL$1=MAX($1:$1),$R30-SUM($T38:FK38),IF(FL$1=1,SUMIFS(30:30,$1:$1,"&gt;="&amp;1,$1:$1,"&lt;="&amp;INT(-$N38/30))+(-$N38/30-INT(-$N38/30))*SUMIFS(30:30,$1:$1,INT(-$N38/30)+1),0)+(-$N38/30-INT(-$N38/30))*SUMIFS(30:30,$1:$1,FL$1+INT(-$N38/30)+1)+(INT(-$N38/30)+1--$N38/30)*SUMIFS(30:30,$1:$1,FL$1+INT(-$N38/30))))</f>
        <v>0</v>
      </c>
      <c r="FM38" s="46">
        <f>IF(FM$10="",0,IF(FM$1=MAX($1:$1),$R30-SUM($T38:FL38),IF(FM$1=1,SUMIFS(30:30,$1:$1,"&gt;="&amp;1,$1:$1,"&lt;="&amp;INT(-$N38/30))+(-$N38/30-INT(-$N38/30))*SUMIFS(30:30,$1:$1,INT(-$N38/30)+1),0)+(-$N38/30-INT(-$N38/30))*SUMIFS(30:30,$1:$1,FM$1+INT(-$N38/30)+1)+(INT(-$N38/30)+1--$N38/30)*SUMIFS(30:30,$1:$1,FM$1+INT(-$N38/30))))</f>
        <v>0</v>
      </c>
      <c r="FN38" s="46">
        <f>IF(FN$10="",0,IF(FN$1=MAX($1:$1),$R30-SUM($T38:FM38),IF(FN$1=1,SUMIFS(30:30,$1:$1,"&gt;="&amp;1,$1:$1,"&lt;="&amp;INT(-$N38/30))+(-$N38/30-INT(-$N38/30))*SUMIFS(30:30,$1:$1,INT(-$N38/30)+1),0)+(-$N38/30-INT(-$N38/30))*SUMIFS(30:30,$1:$1,FN$1+INT(-$N38/30)+1)+(INT(-$N38/30)+1--$N38/30)*SUMIFS(30:30,$1:$1,FN$1+INT(-$N38/30))))</f>
        <v>0</v>
      </c>
      <c r="FO38" s="46">
        <f>IF(FO$10="",0,IF(FO$1=MAX($1:$1),$R30-SUM($T38:FN38),IF(FO$1=1,SUMIFS(30:30,$1:$1,"&gt;="&amp;1,$1:$1,"&lt;="&amp;INT(-$N38/30))+(-$N38/30-INT(-$N38/30))*SUMIFS(30:30,$1:$1,INT(-$N38/30)+1),0)+(-$N38/30-INT(-$N38/30))*SUMIFS(30:30,$1:$1,FO$1+INT(-$N38/30)+1)+(INT(-$N38/30)+1--$N38/30)*SUMIFS(30:30,$1:$1,FO$1+INT(-$N38/30))))</f>
        <v>0</v>
      </c>
      <c r="FP38" s="46">
        <f>IF(FP$10="",0,IF(FP$1=MAX($1:$1),$R30-SUM($T38:FO38),IF(FP$1=1,SUMIFS(30:30,$1:$1,"&gt;="&amp;1,$1:$1,"&lt;="&amp;INT(-$N38/30))+(-$N38/30-INT(-$N38/30))*SUMIFS(30:30,$1:$1,INT(-$N38/30)+1),0)+(-$N38/30-INT(-$N38/30))*SUMIFS(30:30,$1:$1,FP$1+INT(-$N38/30)+1)+(INT(-$N38/30)+1--$N38/30)*SUMIFS(30:30,$1:$1,FP$1+INT(-$N38/30))))</f>
        <v>0</v>
      </c>
      <c r="FQ38" s="46">
        <f>IF(FQ$10="",0,IF(FQ$1=MAX($1:$1),$R30-SUM($T38:FP38),IF(FQ$1=1,SUMIFS(30:30,$1:$1,"&gt;="&amp;1,$1:$1,"&lt;="&amp;INT(-$N38/30))+(-$N38/30-INT(-$N38/30))*SUMIFS(30:30,$1:$1,INT(-$N38/30)+1),0)+(-$N38/30-INT(-$N38/30))*SUMIFS(30:30,$1:$1,FQ$1+INT(-$N38/30)+1)+(INT(-$N38/30)+1--$N38/30)*SUMIFS(30:30,$1:$1,FQ$1+INT(-$N38/30))))</f>
        <v>0</v>
      </c>
      <c r="FR38" s="46">
        <f>IF(FR$10="",0,IF(FR$1=MAX($1:$1),$R30-SUM($T38:FQ38),IF(FR$1=1,SUMIFS(30:30,$1:$1,"&gt;="&amp;1,$1:$1,"&lt;="&amp;INT(-$N38/30))+(-$N38/30-INT(-$N38/30))*SUMIFS(30:30,$1:$1,INT(-$N38/30)+1),0)+(-$N38/30-INT(-$N38/30))*SUMIFS(30:30,$1:$1,FR$1+INT(-$N38/30)+1)+(INT(-$N38/30)+1--$N38/30)*SUMIFS(30:30,$1:$1,FR$1+INT(-$N38/30))))</f>
        <v>0</v>
      </c>
      <c r="FS38" s="46">
        <f>IF(FS$10="",0,IF(FS$1=MAX($1:$1),$R30-SUM($T38:FR38),IF(FS$1=1,SUMIFS(30:30,$1:$1,"&gt;="&amp;1,$1:$1,"&lt;="&amp;INT(-$N38/30))+(-$N38/30-INT(-$N38/30))*SUMIFS(30:30,$1:$1,INT(-$N38/30)+1),0)+(-$N38/30-INT(-$N38/30))*SUMIFS(30:30,$1:$1,FS$1+INT(-$N38/30)+1)+(INT(-$N38/30)+1--$N38/30)*SUMIFS(30:30,$1:$1,FS$1+INT(-$N38/30))))</f>
        <v>0</v>
      </c>
      <c r="FT38" s="46">
        <f>IF(FT$10="",0,IF(FT$1=MAX($1:$1),$R30-SUM($T38:FS38),IF(FT$1=1,SUMIFS(30:30,$1:$1,"&gt;="&amp;1,$1:$1,"&lt;="&amp;INT(-$N38/30))+(-$N38/30-INT(-$N38/30))*SUMIFS(30:30,$1:$1,INT(-$N38/30)+1),0)+(-$N38/30-INT(-$N38/30))*SUMIFS(30:30,$1:$1,FT$1+INT(-$N38/30)+1)+(INT(-$N38/30)+1--$N38/30)*SUMIFS(30:30,$1:$1,FT$1+INT(-$N38/30))))</f>
        <v>0</v>
      </c>
      <c r="FU38" s="46">
        <f>IF(FU$10="",0,IF(FU$1=MAX($1:$1),$R30-SUM($T38:FT38),IF(FU$1=1,SUMIFS(30:30,$1:$1,"&gt;="&amp;1,$1:$1,"&lt;="&amp;INT(-$N38/30))+(-$N38/30-INT(-$N38/30))*SUMIFS(30:30,$1:$1,INT(-$N38/30)+1),0)+(-$N38/30-INT(-$N38/30))*SUMIFS(30:30,$1:$1,FU$1+INT(-$N38/30)+1)+(INT(-$N38/30)+1--$N38/30)*SUMIFS(30:30,$1:$1,FU$1+INT(-$N38/30))))</f>
        <v>0</v>
      </c>
      <c r="FV38" s="46">
        <f>IF(FV$10="",0,IF(FV$1=MAX($1:$1),$R30-SUM($T38:FU38),IF(FV$1=1,SUMIFS(30:30,$1:$1,"&gt;="&amp;1,$1:$1,"&lt;="&amp;INT(-$N38/30))+(-$N38/30-INT(-$N38/30))*SUMIFS(30:30,$1:$1,INT(-$N38/30)+1),0)+(-$N38/30-INT(-$N38/30))*SUMIFS(30:30,$1:$1,FV$1+INT(-$N38/30)+1)+(INT(-$N38/30)+1--$N38/30)*SUMIFS(30:30,$1:$1,FV$1+INT(-$N38/30))))</f>
        <v>0</v>
      </c>
      <c r="FW38" s="46">
        <f>IF(FW$10="",0,IF(FW$1=MAX($1:$1),$R30-SUM($T38:FV38),IF(FW$1=1,SUMIFS(30:30,$1:$1,"&gt;="&amp;1,$1:$1,"&lt;="&amp;INT(-$N38/30))+(-$N38/30-INT(-$N38/30))*SUMIFS(30:30,$1:$1,INT(-$N38/30)+1),0)+(-$N38/30-INT(-$N38/30))*SUMIFS(30:30,$1:$1,FW$1+INT(-$N38/30)+1)+(INT(-$N38/30)+1--$N38/30)*SUMIFS(30:30,$1:$1,FW$1+INT(-$N38/30))))</f>
        <v>0</v>
      </c>
      <c r="FX38" s="46">
        <f>IF(FX$10="",0,IF(FX$1=MAX($1:$1),$R30-SUM($T38:FW38),IF(FX$1=1,SUMIFS(30:30,$1:$1,"&gt;="&amp;1,$1:$1,"&lt;="&amp;INT(-$N38/30))+(-$N38/30-INT(-$N38/30))*SUMIFS(30:30,$1:$1,INT(-$N38/30)+1),0)+(-$N38/30-INT(-$N38/30))*SUMIFS(30:30,$1:$1,FX$1+INT(-$N38/30)+1)+(INT(-$N38/30)+1--$N38/30)*SUMIFS(30:30,$1:$1,FX$1+INT(-$N38/30))))</f>
        <v>0</v>
      </c>
      <c r="FY38" s="46">
        <f>IF(FY$10="",0,IF(FY$1=MAX($1:$1),$R30-SUM($T38:FX38),IF(FY$1=1,SUMIFS(30:30,$1:$1,"&gt;="&amp;1,$1:$1,"&lt;="&amp;INT(-$N38/30))+(-$N38/30-INT(-$N38/30))*SUMIFS(30:30,$1:$1,INT(-$N38/30)+1),0)+(-$N38/30-INT(-$N38/30))*SUMIFS(30:30,$1:$1,FY$1+INT(-$N38/30)+1)+(INT(-$N38/30)+1--$N38/30)*SUMIFS(30:30,$1:$1,FY$1+INT(-$N38/30))))</f>
        <v>0</v>
      </c>
      <c r="FZ38" s="46">
        <f>IF(FZ$10="",0,IF(FZ$1=MAX($1:$1),$R30-SUM($T38:FY38),IF(FZ$1=1,SUMIFS(30:30,$1:$1,"&gt;="&amp;1,$1:$1,"&lt;="&amp;INT(-$N38/30))+(-$N38/30-INT(-$N38/30))*SUMIFS(30:30,$1:$1,INT(-$N38/30)+1),0)+(-$N38/30-INT(-$N38/30))*SUMIFS(30:30,$1:$1,FZ$1+INT(-$N38/30)+1)+(INT(-$N38/30)+1--$N38/30)*SUMIFS(30:30,$1:$1,FZ$1+INT(-$N38/30))))</f>
        <v>0</v>
      </c>
      <c r="GA38" s="46">
        <f>IF(GA$10="",0,IF(GA$1=MAX($1:$1),$R30-SUM($T38:FZ38),IF(GA$1=1,SUMIFS(30:30,$1:$1,"&gt;="&amp;1,$1:$1,"&lt;="&amp;INT(-$N38/30))+(-$N38/30-INT(-$N38/30))*SUMIFS(30:30,$1:$1,INT(-$N38/30)+1),0)+(-$N38/30-INT(-$N38/30))*SUMIFS(30:30,$1:$1,GA$1+INT(-$N38/30)+1)+(INT(-$N38/30)+1--$N38/30)*SUMIFS(30:30,$1:$1,GA$1+INT(-$N38/30))))</f>
        <v>0</v>
      </c>
      <c r="GB38" s="46">
        <f>IF(GB$10="",0,IF(GB$1=MAX($1:$1),$R30-SUM($T38:GA38),IF(GB$1=1,SUMIFS(30:30,$1:$1,"&gt;="&amp;1,$1:$1,"&lt;="&amp;INT(-$N38/30))+(-$N38/30-INT(-$N38/30))*SUMIFS(30:30,$1:$1,INT(-$N38/30)+1),0)+(-$N38/30-INT(-$N38/30))*SUMIFS(30:30,$1:$1,GB$1+INT(-$N38/30)+1)+(INT(-$N38/30)+1--$N38/30)*SUMIFS(30:30,$1:$1,GB$1+INT(-$N38/30))))</f>
        <v>0</v>
      </c>
      <c r="GC38" s="46">
        <f>IF(GC$10="",0,IF(GC$1=MAX($1:$1),$R30-SUM($T38:GB38),IF(GC$1=1,SUMIFS(30:30,$1:$1,"&gt;="&amp;1,$1:$1,"&lt;="&amp;INT(-$N38/30))+(-$N38/30-INT(-$N38/30))*SUMIFS(30:30,$1:$1,INT(-$N38/30)+1),0)+(-$N38/30-INT(-$N38/30))*SUMIFS(30:30,$1:$1,GC$1+INT(-$N38/30)+1)+(INT(-$N38/30)+1--$N38/30)*SUMIFS(30:30,$1:$1,GC$1+INT(-$N38/30))))</f>
        <v>0</v>
      </c>
      <c r="GD38" s="46">
        <f>IF(GD$10="",0,IF(GD$1=MAX($1:$1),$R30-SUM($T38:GC38),IF(GD$1=1,SUMIFS(30:30,$1:$1,"&gt;="&amp;1,$1:$1,"&lt;="&amp;INT(-$N38/30))+(-$N38/30-INT(-$N38/30))*SUMIFS(30:30,$1:$1,INT(-$N38/30)+1),0)+(-$N38/30-INT(-$N38/30))*SUMIFS(30:30,$1:$1,GD$1+INT(-$N38/30)+1)+(INT(-$N38/30)+1--$N38/30)*SUMIFS(30:30,$1:$1,GD$1+INT(-$N38/30))))</f>
        <v>0</v>
      </c>
      <c r="GE38" s="46">
        <f>IF(GE$10="",0,IF(GE$1=MAX($1:$1),$R30-SUM($T38:GD38),IF(GE$1=1,SUMIFS(30:30,$1:$1,"&gt;="&amp;1,$1:$1,"&lt;="&amp;INT(-$N38/30))+(-$N38/30-INT(-$N38/30))*SUMIFS(30:30,$1:$1,INT(-$N38/30)+1),0)+(-$N38/30-INT(-$N38/30))*SUMIFS(30:30,$1:$1,GE$1+INT(-$N38/30)+1)+(INT(-$N38/30)+1--$N38/30)*SUMIFS(30:30,$1:$1,GE$1+INT(-$N38/30))))</f>
        <v>0</v>
      </c>
      <c r="GF38" s="46">
        <f>IF(GF$10="",0,IF(GF$1=MAX($1:$1),$R30-SUM($T38:GE38),IF(GF$1=1,SUMIFS(30:30,$1:$1,"&gt;="&amp;1,$1:$1,"&lt;="&amp;INT(-$N38/30))+(-$N38/30-INT(-$N38/30))*SUMIFS(30:30,$1:$1,INT(-$N38/30)+1),0)+(-$N38/30-INT(-$N38/30))*SUMIFS(30:30,$1:$1,GF$1+INT(-$N38/30)+1)+(INT(-$N38/30)+1--$N38/30)*SUMIFS(30:30,$1:$1,GF$1+INT(-$N38/30))))</f>
        <v>0</v>
      </c>
      <c r="GG38" s="46">
        <f>IF(GG$10="",0,IF(GG$1=MAX($1:$1),$R30-SUM($T38:GF38),IF(GG$1=1,SUMIFS(30:30,$1:$1,"&gt;="&amp;1,$1:$1,"&lt;="&amp;INT(-$N38/30))+(-$N38/30-INT(-$N38/30))*SUMIFS(30:30,$1:$1,INT(-$N38/30)+1),0)+(-$N38/30-INT(-$N38/30))*SUMIFS(30:30,$1:$1,GG$1+INT(-$N38/30)+1)+(INT(-$N38/30)+1--$N38/30)*SUMIFS(30:30,$1:$1,GG$1+INT(-$N38/30))))</f>
        <v>0</v>
      </c>
      <c r="GH38" s="46">
        <f>IF(GH$10="",0,IF(GH$1=MAX($1:$1),$R30-SUM($T38:GG38),IF(GH$1=1,SUMIFS(30:30,$1:$1,"&gt;="&amp;1,$1:$1,"&lt;="&amp;INT(-$N38/30))+(-$N38/30-INT(-$N38/30))*SUMIFS(30:30,$1:$1,INT(-$N38/30)+1),0)+(-$N38/30-INT(-$N38/30))*SUMIFS(30:30,$1:$1,GH$1+INT(-$N38/30)+1)+(INT(-$N38/30)+1--$N38/30)*SUMIFS(30:30,$1:$1,GH$1+INT(-$N38/30))))</f>
        <v>0</v>
      </c>
      <c r="GI38" s="46">
        <f>IF(GI$10="",0,IF(GI$1=MAX($1:$1),$R30-SUM($T38:GH38),IF(GI$1=1,SUMIFS(30:30,$1:$1,"&gt;="&amp;1,$1:$1,"&lt;="&amp;INT(-$N38/30))+(-$N38/30-INT(-$N38/30))*SUMIFS(30:30,$1:$1,INT(-$N38/30)+1),0)+(-$N38/30-INT(-$N38/30))*SUMIFS(30:30,$1:$1,GI$1+INT(-$N38/30)+1)+(INT(-$N38/30)+1--$N38/30)*SUMIFS(30:30,$1:$1,GI$1+INT(-$N38/30))))</f>
        <v>0</v>
      </c>
      <c r="GJ38" s="46">
        <f>IF(GJ$10="",0,IF(GJ$1=MAX($1:$1),$R30-SUM($T38:GI38),IF(GJ$1=1,SUMIFS(30:30,$1:$1,"&gt;="&amp;1,$1:$1,"&lt;="&amp;INT(-$N38/30))+(-$N38/30-INT(-$N38/30))*SUMIFS(30:30,$1:$1,INT(-$N38/30)+1),0)+(-$N38/30-INT(-$N38/30))*SUMIFS(30:30,$1:$1,GJ$1+INT(-$N38/30)+1)+(INT(-$N38/30)+1--$N38/30)*SUMIFS(30:30,$1:$1,GJ$1+INT(-$N38/30))))</f>
        <v>0</v>
      </c>
      <c r="GK38" s="46">
        <f>IF(GK$10="",0,IF(GK$1=MAX($1:$1),$R30-SUM($T38:GJ38),IF(GK$1=1,SUMIFS(30:30,$1:$1,"&gt;="&amp;1,$1:$1,"&lt;="&amp;INT(-$N38/30))+(-$N38/30-INT(-$N38/30))*SUMIFS(30:30,$1:$1,INT(-$N38/30)+1),0)+(-$N38/30-INT(-$N38/30))*SUMIFS(30:30,$1:$1,GK$1+INT(-$N38/30)+1)+(INT(-$N38/30)+1--$N38/30)*SUMIFS(30:30,$1:$1,GK$1+INT(-$N38/30))))</f>
        <v>0</v>
      </c>
      <c r="GL38" s="46">
        <f>IF(GL$10="",0,IF(GL$1=MAX($1:$1),$R30-SUM($T38:GK38),IF(GL$1=1,SUMIFS(30:30,$1:$1,"&gt;="&amp;1,$1:$1,"&lt;="&amp;INT(-$N38/30))+(-$N38/30-INT(-$N38/30))*SUMIFS(30:30,$1:$1,INT(-$N38/30)+1),0)+(-$N38/30-INT(-$N38/30))*SUMIFS(30:30,$1:$1,GL$1+INT(-$N38/30)+1)+(INT(-$N38/30)+1--$N38/30)*SUMIFS(30:30,$1:$1,GL$1+INT(-$N38/30))))</f>
        <v>0</v>
      </c>
      <c r="GM38" s="46">
        <f>IF(GM$10="",0,IF(GM$1=MAX($1:$1),$R30-SUM($T38:GL38),IF(GM$1=1,SUMIFS(30:30,$1:$1,"&gt;="&amp;1,$1:$1,"&lt;="&amp;INT(-$N38/30))+(-$N38/30-INT(-$N38/30))*SUMIFS(30:30,$1:$1,INT(-$N38/30)+1),0)+(-$N38/30-INT(-$N38/30))*SUMIFS(30:30,$1:$1,GM$1+INT(-$N38/30)+1)+(INT(-$N38/30)+1--$N38/30)*SUMIFS(30:30,$1:$1,GM$1+INT(-$N38/30))))</f>
        <v>0</v>
      </c>
      <c r="GN38" s="46">
        <f>IF(GN$10="",0,IF(GN$1=MAX($1:$1),$R30-SUM($T38:GM38),IF(GN$1=1,SUMIFS(30:30,$1:$1,"&gt;="&amp;1,$1:$1,"&lt;="&amp;INT(-$N38/30))+(-$N38/30-INT(-$N38/30))*SUMIFS(30:30,$1:$1,INT(-$N38/30)+1),0)+(-$N38/30-INT(-$N38/30))*SUMIFS(30:30,$1:$1,GN$1+INT(-$N38/30)+1)+(INT(-$N38/30)+1--$N38/30)*SUMIFS(30:30,$1:$1,GN$1+INT(-$N38/30))))</f>
        <v>0</v>
      </c>
      <c r="GO38" s="46">
        <f>IF(GO$10="",0,IF(GO$1=MAX($1:$1),$R30-SUM($T38:GN38),IF(GO$1=1,SUMIFS(30:30,$1:$1,"&gt;="&amp;1,$1:$1,"&lt;="&amp;INT(-$N38/30))+(-$N38/30-INT(-$N38/30))*SUMIFS(30:30,$1:$1,INT(-$N38/30)+1),0)+(-$N38/30-INT(-$N38/30))*SUMIFS(30:30,$1:$1,GO$1+INT(-$N38/30)+1)+(INT(-$N38/30)+1--$N38/30)*SUMIFS(30:30,$1:$1,GO$1+INT(-$N38/30))))</f>
        <v>0</v>
      </c>
      <c r="GP38" s="46">
        <f>IF(GP$10="",0,IF(GP$1=MAX($1:$1),$R30-SUM($T38:GO38),IF(GP$1=1,SUMIFS(30:30,$1:$1,"&gt;="&amp;1,$1:$1,"&lt;="&amp;INT(-$N38/30))+(-$N38/30-INT(-$N38/30))*SUMIFS(30:30,$1:$1,INT(-$N38/30)+1),0)+(-$N38/30-INT(-$N38/30))*SUMIFS(30:30,$1:$1,GP$1+INT(-$N38/30)+1)+(INT(-$N38/30)+1--$N38/30)*SUMIFS(30:30,$1:$1,GP$1+INT(-$N38/30))))</f>
        <v>0</v>
      </c>
      <c r="GQ38" s="46">
        <f>IF(GQ$10="",0,IF(GQ$1=MAX($1:$1),$R30-SUM($T38:GP38),IF(GQ$1=1,SUMIFS(30:30,$1:$1,"&gt;="&amp;1,$1:$1,"&lt;="&amp;INT(-$N38/30))+(-$N38/30-INT(-$N38/30))*SUMIFS(30:30,$1:$1,INT(-$N38/30)+1),0)+(-$N38/30-INT(-$N38/30))*SUMIFS(30:30,$1:$1,GQ$1+INT(-$N38/30)+1)+(INT(-$N38/30)+1--$N38/30)*SUMIFS(30:30,$1:$1,GQ$1+INT(-$N38/30))))</f>
        <v>0</v>
      </c>
      <c r="GR38" s="46">
        <f>IF(GR$10="",0,IF(GR$1=MAX($1:$1),$R30-SUM($T38:GQ38),IF(GR$1=1,SUMIFS(30:30,$1:$1,"&gt;="&amp;1,$1:$1,"&lt;="&amp;INT(-$N38/30))+(-$N38/30-INT(-$N38/30))*SUMIFS(30:30,$1:$1,INT(-$N38/30)+1),0)+(-$N38/30-INT(-$N38/30))*SUMIFS(30:30,$1:$1,GR$1+INT(-$N38/30)+1)+(INT(-$N38/30)+1--$N38/30)*SUMIFS(30:30,$1:$1,GR$1+INT(-$N38/30))))</f>
        <v>0</v>
      </c>
      <c r="GS38" s="46">
        <f>IF(GS$10="",0,IF(GS$1=MAX($1:$1),$R30-SUM($T38:GR38),IF(GS$1=1,SUMIFS(30:30,$1:$1,"&gt;="&amp;1,$1:$1,"&lt;="&amp;INT(-$N38/30))+(-$N38/30-INT(-$N38/30))*SUMIFS(30:30,$1:$1,INT(-$N38/30)+1),0)+(-$N38/30-INT(-$N38/30))*SUMIFS(30:30,$1:$1,GS$1+INT(-$N38/30)+1)+(INT(-$N38/30)+1--$N38/30)*SUMIFS(30:30,$1:$1,GS$1+INT(-$N38/30))))</f>
        <v>0</v>
      </c>
      <c r="GT38" s="46">
        <f>IF(GT$10="",0,IF(GT$1=MAX($1:$1),$R30-SUM($T38:GS38),IF(GT$1=1,SUMIFS(30:30,$1:$1,"&gt;="&amp;1,$1:$1,"&lt;="&amp;INT(-$N38/30))+(-$N38/30-INT(-$N38/30))*SUMIFS(30:30,$1:$1,INT(-$N38/30)+1),0)+(-$N38/30-INT(-$N38/30))*SUMIFS(30:30,$1:$1,GT$1+INT(-$N38/30)+1)+(INT(-$N38/30)+1--$N38/30)*SUMIFS(30:30,$1:$1,GT$1+INT(-$N38/30))))</f>
        <v>0</v>
      </c>
      <c r="GU38" s="46">
        <f>IF(GU$10="",0,IF(GU$1=MAX($1:$1),$R30-SUM($T38:GT38),IF(GU$1=1,SUMIFS(30:30,$1:$1,"&gt;="&amp;1,$1:$1,"&lt;="&amp;INT(-$N38/30))+(-$N38/30-INT(-$N38/30))*SUMIFS(30:30,$1:$1,INT(-$N38/30)+1),0)+(-$N38/30-INT(-$N38/30))*SUMIFS(30:30,$1:$1,GU$1+INT(-$N38/30)+1)+(INT(-$N38/30)+1--$N38/30)*SUMIFS(30:30,$1:$1,GU$1+INT(-$N38/30))))</f>
        <v>0</v>
      </c>
      <c r="GV38" s="46">
        <f>IF(GV$10="",0,IF(GV$1=MAX($1:$1),$R30-SUM($T38:GU38),IF(GV$1=1,SUMIFS(30:30,$1:$1,"&gt;="&amp;1,$1:$1,"&lt;="&amp;INT(-$N38/30))+(-$N38/30-INT(-$N38/30))*SUMIFS(30:30,$1:$1,INT(-$N38/30)+1),0)+(-$N38/30-INT(-$N38/30))*SUMIFS(30:30,$1:$1,GV$1+INT(-$N38/30)+1)+(INT(-$N38/30)+1--$N38/30)*SUMIFS(30:30,$1:$1,GV$1+INT(-$N38/30))))</f>
        <v>0</v>
      </c>
      <c r="GW38" s="46">
        <f>IF(GW$10="",0,IF(GW$1=MAX($1:$1),$R30-SUM($T38:GV38),IF(GW$1=1,SUMIFS(30:30,$1:$1,"&gt;="&amp;1,$1:$1,"&lt;="&amp;INT(-$N38/30))+(-$N38/30-INT(-$N38/30))*SUMIFS(30:30,$1:$1,INT(-$N38/30)+1),0)+(-$N38/30-INT(-$N38/30))*SUMIFS(30:30,$1:$1,GW$1+INT(-$N38/30)+1)+(INT(-$N38/30)+1--$N38/30)*SUMIFS(30:30,$1:$1,GW$1+INT(-$N38/30))))</f>
        <v>0</v>
      </c>
      <c r="GX38" s="46">
        <f>IF(GX$10="",0,IF(GX$1=MAX($1:$1),$R30-SUM($T38:GW38),IF(GX$1=1,SUMIFS(30:30,$1:$1,"&gt;="&amp;1,$1:$1,"&lt;="&amp;INT(-$N38/30))+(-$N38/30-INT(-$N38/30))*SUMIFS(30:30,$1:$1,INT(-$N38/30)+1),0)+(-$N38/30-INT(-$N38/30))*SUMIFS(30:30,$1:$1,GX$1+INT(-$N38/30)+1)+(INT(-$N38/30)+1--$N38/30)*SUMIFS(30:30,$1:$1,GX$1+INT(-$N38/30))))</f>
        <v>0</v>
      </c>
      <c r="GY38" s="46">
        <f>IF(GY$10="",0,IF(GY$1=MAX($1:$1),$R30-SUM($T38:GX38),IF(GY$1=1,SUMIFS(30:30,$1:$1,"&gt;="&amp;1,$1:$1,"&lt;="&amp;INT(-$N38/30))+(-$N38/30-INT(-$N38/30))*SUMIFS(30:30,$1:$1,INT(-$N38/30)+1),0)+(-$N38/30-INT(-$N38/30))*SUMIFS(30:30,$1:$1,GY$1+INT(-$N38/30)+1)+(INT(-$N38/30)+1--$N38/30)*SUMIFS(30:30,$1:$1,GY$1+INT(-$N38/30))))</f>
        <v>0</v>
      </c>
      <c r="GZ38" s="46">
        <f>IF(GZ$10="",0,IF(GZ$1=MAX($1:$1),$R30-SUM($T38:GY38),IF(GZ$1=1,SUMIFS(30:30,$1:$1,"&gt;="&amp;1,$1:$1,"&lt;="&amp;INT(-$N38/30))+(-$N38/30-INT(-$N38/30))*SUMIFS(30:30,$1:$1,INT(-$N38/30)+1),0)+(-$N38/30-INT(-$N38/30))*SUMIFS(30:30,$1:$1,GZ$1+INT(-$N38/30)+1)+(INT(-$N38/30)+1--$N38/30)*SUMIFS(30:30,$1:$1,GZ$1+INT(-$N38/30))))</f>
        <v>0</v>
      </c>
      <c r="HA38" s="46">
        <f>IF(HA$10="",0,IF(HA$1=MAX($1:$1),$R30-SUM($T38:GZ38),IF(HA$1=1,SUMIFS(30:30,$1:$1,"&gt;="&amp;1,$1:$1,"&lt;="&amp;INT(-$N38/30))+(-$N38/30-INT(-$N38/30))*SUMIFS(30:30,$1:$1,INT(-$N38/30)+1),0)+(-$N38/30-INT(-$N38/30))*SUMIFS(30:30,$1:$1,HA$1+INT(-$N38/30)+1)+(INT(-$N38/30)+1--$N38/30)*SUMIFS(30:30,$1:$1,HA$1+INT(-$N38/30))))</f>
        <v>0</v>
      </c>
      <c r="HB38" s="46">
        <f>IF(HB$10="",0,IF(HB$1=MAX($1:$1),$R30-SUM($T38:HA38),IF(HB$1=1,SUMIFS(30:30,$1:$1,"&gt;="&amp;1,$1:$1,"&lt;="&amp;INT(-$N38/30))+(-$N38/30-INT(-$N38/30))*SUMIFS(30:30,$1:$1,INT(-$N38/30)+1),0)+(-$N38/30-INT(-$N38/30))*SUMIFS(30:30,$1:$1,HB$1+INT(-$N38/30)+1)+(INT(-$N38/30)+1--$N38/30)*SUMIFS(30:30,$1:$1,HB$1+INT(-$N38/30))))</f>
        <v>0</v>
      </c>
      <c r="HC38" s="46">
        <f>IF(HC$10="",0,IF(HC$1=MAX($1:$1),$R30-SUM($T38:HB38),IF(HC$1=1,SUMIFS(30:30,$1:$1,"&gt;="&amp;1,$1:$1,"&lt;="&amp;INT(-$N38/30))+(-$N38/30-INT(-$N38/30))*SUMIFS(30:30,$1:$1,INT(-$N38/30)+1),0)+(-$N38/30-INT(-$N38/30))*SUMIFS(30:30,$1:$1,HC$1+INT(-$N38/30)+1)+(INT(-$N38/30)+1--$N38/30)*SUMIFS(30:30,$1:$1,HC$1+INT(-$N38/30))))</f>
        <v>0</v>
      </c>
      <c r="HD38" s="46">
        <f>IF(HD$10="",0,IF(HD$1=MAX($1:$1),$R30-SUM($T38:HC38),IF(HD$1=1,SUMIFS(30:30,$1:$1,"&gt;="&amp;1,$1:$1,"&lt;="&amp;INT(-$N38/30))+(-$N38/30-INT(-$N38/30))*SUMIFS(30:30,$1:$1,INT(-$N38/30)+1),0)+(-$N38/30-INT(-$N38/30))*SUMIFS(30:30,$1:$1,HD$1+INT(-$N38/30)+1)+(INT(-$N38/30)+1--$N38/30)*SUMIFS(30:30,$1:$1,HD$1+INT(-$N38/30))))</f>
        <v>0</v>
      </c>
      <c r="HE38" s="46">
        <f>IF(HE$10="",0,IF(HE$1=MAX($1:$1),$R30-SUM($T38:HD38),IF(HE$1=1,SUMIFS(30:30,$1:$1,"&gt;="&amp;1,$1:$1,"&lt;="&amp;INT(-$N38/30))+(-$N38/30-INT(-$N38/30))*SUMIFS(30:30,$1:$1,INT(-$N38/30)+1),0)+(-$N38/30-INT(-$N38/30))*SUMIFS(30:30,$1:$1,HE$1+INT(-$N38/30)+1)+(INT(-$N38/30)+1--$N38/30)*SUMIFS(30:30,$1:$1,HE$1+INT(-$N38/30))))</f>
        <v>0</v>
      </c>
      <c r="HF38" s="46">
        <f>IF(HF$10="",0,IF(HF$1=MAX($1:$1),$R30-SUM($T38:HE38),IF(HF$1=1,SUMIFS(30:30,$1:$1,"&gt;="&amp;1,$1:$1,"&lt;="&amp;INT(-$N38/30))+(-$N38/30-INT(-$N38/30))*SUMIFS(30:30,$1:$1,INT(-$N38/30)+1),0)+(-$N38/30-INT(-$N38/30))*SUMIFS(30:30,$1:$1,HF$1+INT(-$N38/30)+1)+(INT(-$N38/30)+1--$N38/30)*SUMIFS(30:30,$1:$1,HF$1+INT(-$N38/30))))</f>
        <v>0</v>
      </c>
      <c r="HG38" s="46">
        <f>IF(HG$10="",0,IF(HG$1=MAX($1:$1),$R30-SUM($T38:HF38),IF(HG$1=1,SUMIFS(30:30,$1:$1,"&gt;="&amp;1,$1:$1,"&lt;="&amp;INT(-$N38/30))+(-$N38/30-INT(-$N38/30))*SUMIFS(30:30,$1:$1,INT(-$N38/30)+1),0)+(-$N38/30-INT(-$N38/30))*SUMIFS(30:30,$1:$1,HG$1+INT(-$N38/30)+1)+(INT(-$N38/30)+1--$N38/30)*SUMIFS(30:30,$1:$1,HG$1+INT(-$N38/30))))</f>
        <v>0</v>
      </c>
      <c r="HH38" s="46">
        <f>IF(HH$10="",0,IF(HH$1=MAX($1:$1),$R30-SUM($T38:HG38),IF(HH$1=1,SUMIFS(30:30,$1:$1,"&gt;="&amp;1,$1:$1,"&lt;="&amp;INT(-$N38/30))+(-$N38/30-INT(-$N38/30))*SUMIFS(30:30,$1:$1,INT(-$N38/30)+1),0)+(-$N38/30-INT(-$N38/30))*SUMIFS(30:30,$1:$1,HH$1+INT(-$N38/30)+1)+(INT(-$N38/30)+1--$N38/30)*SUMIFS(30:30,$1:$1,HH$1+INT(-$N38/30))))</f>
        <v>0</v>
      </c>
      <c r="HI38" s="46">
        <f>IF(HI$10="",0,IF(HI$1=MAX($1:$1),$R30-SUM($T38:HH38),IF(HI$1=1,SUMIFS(30:30,$1:$1,"&gt;="&amp;1,$1:$1,"&lt;="&amp;INT(-$N38/30))+(-$N38/30-INT(-$N38/30))*SUMIFS(30:30,$1:$1,INT(-$N38/30)+1),0)+(-$N38/30-INT(-$N38/30))*SUMIFS(30:30,$1:$1,HI$1+INT(-$N38/30)+1)+(INT(-$N38/30)+1--$N38/30)*SUMIFS(30:30,$1:$1,HI$1+INT(-$N38/30))))</f>
        <v>0</v>
      </c>
      <c r="HJ38" s="46">
        <f>IF(HJ$10="",0,IF(HJ$1=MAX($1:$1),$R30-SUM($T38:HI38),IF(HJ$1=1,SUMIFS(30:30,$1:$1,"&gt;="&amp;1,$1:$1,"&lt;="&amp;INT(-$N38/30))+(-$N38/30-INT(-$N38/30))*SUMIFS(30:30,$1:$1,INT(-$N38/30)+1),0)+(-$N38/30-INT(-$N38/30))*SUMIFS(30:30,$1:$1,HJ$1+INT(-$N38/30)+1)+(INT(-$N38/30)+1--$N38/30)*SUMIFS(30:30,$1:$1,HJ$1+INT(-$N38/30))))</f>
        <v>0</v>
      </c>
      <c r="HK38" s="46">
        <f>IF(HK$10="",0,IF(HK$1=MAX($1:$1),$R30-SUM($T38:HJ38),IF(HK$1=1,SUMIFS(30:30,$1:$1,"&gt;="&amp;1,$1:$1,"&lt;="&amp;INT(-$N38/30))+(-$N38/30-INT(-$N38/30))*SUMIFS(30:30,$1:$1,INT(-$N38/30)+1),0)+(-$N38/30-INT(-$N38/30))*SUMIFS(30:30,$1:$1,HK$1+INT(-$N38/30)+1)+(INT(-$N38/30)+1--$N38/30)*SUMIFS(30:30,$1:$1,HK$1+INT(-$N38/30))))</f>
        <v>0</v>
      </c>
      <c r="HL38" s="46">
        <f>IF(HL$10="",0,IF(HL$1=MAX($1:$1),$R30-SUM($T38:HK38),IF(HL$1=1,SUMIFS(30:30,$1:$1,"&gt;="&amp;1,$1:$1,"&lt;="&amp;INT(-$N38/30))+(-$N38/30-INT(-$N38/30))*SUMIFS(30:30,$1:$1,INT(-$N38/30)+1),0)+(-$N38/30-INT(-$N38/30))*SUMIFS(30:30,$1:$1,HL$1+INT(-$N38/30)+1)+(INT(-$N38/30)+1--$N38/30)*SUMIFS(30:30,$1:$1,HL$1+INT(-$N38/30))))</f>
        <v>0</v>
      </c>
      <c r="HM38" s="4"/>
      <c r="HN38" s="4"/>
    </row>
    <row r="39" spans="1:222" s="1" customFormat="1" ht="10.199999999999999" x14ac:dyDescent="0.2">
      <c r="A39" s="4"/>
      <c r="B39" s="4"/>
      <c r="C39" s="4"/>
      <c r="D39" s="4"/>
      <c r="E39" s="42" t="str">
        <f>E33</f>
        <v>оборачиваемость кредиторской задолж-ти</v>
      </c>
      <c r="F39" s="4"/>
      <c r="G39" s="4"/>
      <c r="H39" s="42" t="str">
        <f>списки!$K18</f>
        <v>прочее</v>
      </c>
      <c r="I39" s="4"/>
      <c r="J39" s="4"/>
      <c r="K39" s="31" t="str">
        <f>IF($E39="","",INDEX(kpi!$H:$H,SUMIFS(kpi!$B:$B,kpi!$E:$E,$E39)))</f>
        <v>дни</v>
      </c>
      <c r="L39" s="4"/>
      <c r="M39" s="43" t="s">
        <v>6</v>
      </c>
      <c r="N39" s="71"/>
      <c r="O39" s="44"/>
      <c r="P39" s="4"/>
      <c r="Q39" s="4"/>
      <c r="R39" s="69">
        <f t="shared" si="64"/>
        <v>0</v>
      </c>
      <c r="S39" s="4"/>
      <c r="T39" s="4"/>
      <c r="U39" s="46">
        <f>IF(U$10="",0,IF(U$1=MAX($1:$1),$R31-SUM($T39:T39),IF(U$1=1,SUMIFS(31:31,$1:$1,"&gt;="&amp;1,$1:$1,"&lt;="&amp;INT(-$N39/30))+(-$N39/30-INT(-$N39/30))*SUMIFS(31:31,$1:$1,INT(-$N39/30)+1),0)+(-$N39/30-INT(-$N39/30))*SUMIFS(31:31,$1:$1,U$1+INT(-$N39/30)+1)+(INT(-$N39/30)+1--$N39/30)*SUMIFS(31:31,$1:$1,U$1+INT(-$N39/30))))</f>
        <v>0</v>
      </c>
      <c r="V39" s="46">
        <f>IF(V$10="",0,IF(V$1=MAX($1:$1),$R31-SUM($T39:U39),IF(V$1=1,SUMIFS(31:31,$1:$1,"&gt;="&amp;1,$1:$1,"&lt;="&amp;INT(-$N39/30))+(-$N39/30-INT(-$N39/30))*SUMIFS(31:31,$1:$1,INT(-$N39/30)+1),0)+(-$N39/30-INT(-$N39/30))*SUMIFS(31:31,$1:$1,V$1+INT(-$N39/30)+1)+(INT(-$N39/30)+1--$N39/30)*SUMIFS(31:31,$1:$1,V$1+INT(-$N39/30))))</f>
        <v>0</v>
      </c>
      <c r="W39" s="46">
        <f>IF(W$10="",0,IF(W$1=MAX($1:$1),$R31-SUM($T39:V39),IF(W$1=1,SUMIFS(31:31,$1:$1,"&gt;="&amp;1,$1:$1,"&lt;="&amp;INT(-$N39/30))+(-$N39/30-INT(-$N39/30))*SUMIFS(31:31,$1:$1,INT(-$N39/30)+1),0)+(-$N39/30-INT(-$N39/30))*SUMIFS(31:31,$1:$1,W$1+INT(-$N39/30)+1)+(INT(-$N39/30)+1--$N39/30)*SUMIFS(31:31,$1:$1,W$1+INT(-$N39/30))))</f>
        <v>0</v>
      </c>
      <c r="X39" s="46">
        <f>IF(X$10="",0,IF(X$1=MAX($1:$1),$R31-SUM($T39:W39),IF(X$1=1,SUMIFS(31:31,$1:$1,"&gt;="&amp;1,$1:$1,"&lt;="&amp;INT(-$N39/30))+(-$N39/30-INT(-$N39/30))*SUMIFS(31:31,$1:$1,INT(-$N39/30)+1),0)+(-$N39/30-INT(-$N39/30))*SUMIFS(31:31,$1:$1,X$1+INT(-$N39/30)+1)+(INT(-$N39/30)+1--$N39/30)*SUMIFS(31:31,$1:$1,X$1+INT(-$N39/30))))</f>
        <v>0</v>
      </c>
      <c r="Y39" s="46">
        <f>IF(Y$10="",0,IF(Y$1=MAX($1:$1),$R31-SUM($T39:X39),IF(Y$1=1,SUMIFS(31:31,$1:$1,"&gt;="&amp;1,$1:$1,"&lt;="&amp;INT(-$N39/30))+(-$N39/30-INT(-$N39/30))*SUMIFS(31:31,$1:$1,INT(-$N39/30)+1),0)+(-$N39/30-INT(-$N39/30))*SUMIFS(31:31,$1:$1,Y$1+INT(-$N39/30)+1)+(INT(-$N39/30)+1--$N39/30)*SUMIFS(31:31,$1:$1,Y$1+INT(-$N39/30))))</f>
        <v>0</v>
      </c>
      <c r="Z39" s="46">
        <f>IF(Z$10="",0,IF(Z$1=MAX($1:$1),$R31-SUM($T39:Y39),IF(Z$1=1,SUMIFS(31:31,$1:$1,"&gt;="&amp;1,$1:$1,"&lt;="&amp;INT(-$N39/30))+(-$N39/30-INT(-$N39/30))*SUMIFS(31:31,$1:$1,INT(-$N39/30)+1),0)+(-$N39/30-INT(-$N39/30))*SUMIFS(31:31,$1:$1,Z$1+INT(-$N39/30)+1)+(INT(-$N39/30)+1--$N39/30)*SUMIFS(31:31,$1:$1,Z$1+INT(-$N39/30))))</f>
        <v>0</v>
      </c>
      <c r="AA39" s="46">
        <f>IF(AA$10="",0,IF(AA$1=MAX($1:$1),$R31-SUM($T39:Z39),IF(AA$1=1,SUMIFS(31:31,$1:$1,"&gt;="&amp;1,$1:$1,"&lt;="&amp;INT(-$N39/30))+(-$N39/30-INT(-$N39/30))*SUMIFS(31:31,$1:$1,INT(-$N39/30)+1),0)+(-$N39/30-INT(-$N39/30))*SUMIFS(31:31,$1:$1,AA$1+INT(-$N39/30)+1)+(INT(-$N39/30)+1--$N39/30)*SUMIFS(31:31,$1:$1,AA$1+INT(-$N39/30))))</f>
        <v>0</v>
      </c>
      <c r="AB39" s="46">
        <f>IF(AB$10="",0,IF(AB$1=MAX($1:$1),$R31-SUM($T39:AA39),IF(AB$1=1,SUMIFS(31:31,$1:$1,"&gt;="&amp;1,$1:$1,"&lt;="&amp;INT(-$N39/30))+(-$N39/30-INT(-$N39/30))*SUMIFS(31:31,$1:$1,INT(-$N39/30)+1),0)+(-$N39/30-INT(-$N39/30))*SUMIFS(31:31,$1:$1,AB$1+INT(-$N39/30)+1)+(INT(-$N39/30)+1--$N39/30)*SUMIFS(31:31,$1:$1,AB$1+INT(-$N39/30))))</f>
        <v>0</v>
      </c>
      <c r="AC39" s="46">
        <f>IF(AC$10="",0,IF(AC$1=MAX($1:$1),$R31-SUM($T39:AB39),IF(AC$1=1,SUMIFS(31:31,$1:$1,"&gt;="&amp;1,$1:$1,"&lt;="&amp;INT(-$N39/30))+(-$N39/30-INT(-$N39/30))*SUMIFS(31:31,$1:$1,INT(-$N39/30)+1),0)+(-$N39/30-INT(-$N39/30))*SUMIFS(31:31,$1:$1,AC$1+INT(-$N39/30)+1)+(INT(-$N39/30)+1--$N39/30)*SUMIFS(31:31,$1:$1,AC$1+INT(-$N39/30))))</f>
        <v>0</v>
      </c>
      <c r="AD39" s="46">
        <f>IF(AD$10="",0,IF(AD$1=MAX($1:$1),$R31-SUM($T39:AC39),IF(AD$1=1,SUMIFS(31:31,$1:$1,"&gt;="&amp;1,$1:$1,"&lt;="&amp;INT(-$N39/30))+(-$N39/30-INT(-$N39/30))*SUMIFS(31:31,$1:$1,INT(-$N39/30)+1),0)+(-$N39/30-INT(-$N39/30))*SUMIFS(31:31,$1:$1,AD$1+INT(-$N39/30)+1)+(INT(-$N39/30)+1--$N39/30)*SUMIFS(31:31,$1:$1,AD$1+INT(-$N39/30))))</f>
        <v>0</v>
      </c>
      <c r="AE39" s="46">
        <f>IF(AE$10="",0,IF(AE$1=MAX($1:$1),$R31-SUM($T39:AD39),IF(AE$1=1,SUMIFS(31:31,$1:$1,"&gt;="&amp;1,$1:$1,"&lt;="&amp;INT(-$N39/30))+(-$N39/30-INT(-$N39/30))*SUMIFS(31:31,$1:$1,INT(-$N39/30)+1),0)+(-$N39/30-INT(-$N39/30))*SUMIFS(31:31,$1:$1,AE$1+INT(-$N39/30)+1)+(INT(-$N39/30)+1--$N39/30)*SUMIFS(31:31,$1:$1,AE$1+INT(-$N39/30))))</f>
        <v>0</v>
      </c>
      <c r="AF39" s="46">
        <f>IF(AF$10="",0,IF(AF$1=MAX($1:$1),$R31-SUM($T39:AE39),IF(AF$1=1,SUMIFS(31:31,$1:$1,"&gt;="&amp;1,$1:$1,"&lt;="&amp;INT(-$N39/30))+(-$N39/30-INT(-$N39/30))*SUMIFS(31:31,$1:$1,INT(-$N39/30)+1),0)+(-$N39/30-INT(-$N39/30))*SUMIFS(31:31,$1:$1,AF$1+INT(-$N39/30)+1)+(INT(-$N39/30)+1--$N39/30)*SUMIFS(31:31,$1:$1,AF$1+INT(-$N39/30))))</f>
        <v>0</v>
      </c>
      <c r="AG39" s="46">
        <f>IF(AG$10="",0,IF(AG$1=MAX($1:$1),$R31-SUM($T39:AF39),IF(AG$1=1,SUMIFS(31:31,$1:$1,"&gt;="&amp;1,$1:$1,"&lt;="&amp;INT(-$N39/30))+(-$N39/30-INT(-$N39/30))*SUMIFS(31:31,$1:$1,INT(-$N39/30)+1),0)+(-$N39/30-INT(-$N39/30))*SUMIFS(31:31,$1:$1,AG$1+INT(-$N39/30)+1)+(INT(-$N39/30)+1--$N39/30)*SUMIFS(31:31,$1:$1,AG$1+INT(-$N39/30))))</f>
        <v>0</v>
      </c>
      <c r="AH39" s="46">
        <f>IF(AH$10="",0,IF(AH$1=MAX($1:$1),$R31-SUM($T39:AG39),IF(AH$1=1,SUMIFS(31:31,$1:$1,"&gt;="&amp;1,$1:$1,"&lt;="&amp;INT(-$N39/30))+(-$N39/30-INT(-$N39/30))*SUMIFS(31:31,$1:$1,INT(-$N39/30)+1),0)+(-$N39/30-INT(-$N39/30))*SUMIFS(31:31,$1:$1,AH$1+INT(-$N39/30)+1)+(INT(-$N39/30)+1--$N39/30)*SUMIFS(31:31,$1:$1,AH$1+INT(-$N39/30))))</f>
        <v>0</v>
      </c>
      <c r="AI39" s="46">
        <f>IF(AI$10="",0,IF(AI$1=MAX($1:$1),$R31-SUM($T39:AH39),IF(AI$1=1,SUMIFS(31:31,$1:$1,"&gt;="&amp;1,$1:$1,"&lt;="&amp;INT(-$N39/30))+(-$N39/30-INT(-$N39/30))*SUMIFS(31:31,$1:$1,INT(-$N39/30)+1),0)+(-$N39/30-INT(-$N39/30))*SUMIFS(31:31,$1:$1,AI$1+INT(-$N39/30)+1)+(INT(-$N39/30)+1--$N39/30)*SUMIFS(31:31,$1:$1,AI$1+INT(-$N39/30))))</f>
        <v>0</v>
      </c>
      <c r="AJ39" s="46">
        <f>IF(AJ$10="",0,IF(AJ$1=MAX($1:$1),$R31-SUM($T39:AI39),IF(AJ$1=1,SUMIFS(31:31,$1:$1,"&gt;="&amp;1,$1:$1,"&lt;="&amp;INT(-$N39/30))+(-$N39/30-INT(-$N39/30))*SUMIFS(31:31,$1:$1,INT(-$N39/30)+1),0)+(-$N39/30-INT(-$N39/30))*SUMIFS(31:31,$1:$1,AJ$1+INT(-$N39/30)+1)+(INT(-$N39/30)+1--$N39/30)*SUMIFS(31:31,$1:$1,AJ$1+INT(-$N39/30))))</f>
        <v>0</v>
      </c>
      <c r="AK39" s="46">
        <f>IF(AK$10="",0,IF(AK$1=MAX($1:$1),$R31-SUM($T39:AJ39),IF(AK$1=1,SUMIFS(31:31,$1:$1,"&gt;="&amp;1,$1:$1,"&lt;="&amp;INT(-$N39/30))+(-$N39/30-INT(-$N39/30))*SUMIFS(31:31,$1:$1,INT(-$N39/30)+1),0)+(-$N39/30-INT(-$N39/30))*SUMIFS(31:31,$1:$1,AK$1+INT(-$N39/30)+1)+(INT(-$N39/30)+1--$N39/30)*SUMIFS(31:31,$1:$1,AK$1+INT(-$N39/30))))</f>
        <v>0</v>
      </c>
      <c r="AL39" s="46">
        <f>IF(AL$10="",0,IF(AL$1=MAX($1:$1),$R31-SUM($T39:AK39),IF(AL$1=1,SUMIFS(31:31,$1:$1,"&gt;="&amp;1,$1:$1,"&lt;="&amp;INT(-$N39/30))+(-$N39/30-INT(-$N39/30))*SUMIFS(31:31,$1:$1,INT(-$N39/30)+1),0)+(-$N39/30-INT(-$N39/30))*SUMIFS(31:31,$1:$1,AL$1+INT(-$N39/30)+1)+(INT(-$N39/30)+1--$N39/30)*SUMIFS(31:31,$1:$1,AL$1+INT(-$N39/30))))</f>
        <v>0</v>
      </c>
      <c r="AM39" s="46">
        <f>IF(AM$10="",0,IF(AM$1=MAX($1:$1),$R31-SUM($T39:AL39),IF(AM$1=1,SUMIFS(31:31,$1:$1,"&gt;="&amp;1,$1:$1,"&lt;="&amp;INT(-$N39/30))+(-$N39/30-INT(-$N39/30))*SUMIFS(31:31,$1:$1,INT(-$N39/30)+1),0)+(-$N39/30-INT(-$N39/30))*SUMIFS(31:31,$1:$1,AM$1+INT(-$N39/30)+1)+(INT(-$N39/30)+1--$N39/30)*SUMIFS(31:31,$1:$1,AM$1+INT(-$N39/30))))</f>
        <v>0</v>
      </c>
      <c r="AN39" s="46">
        <f>IF(AN$10="",0,IF(AN$1=MAX($1:$1),$R31-SUM($T39:AM39),IF(AN$1=1,SUMIFS(31:31,$1:$1,"&gt;="&amp;1,$1:$1,"&lt;="&amp;INT(-$N39/30))+(-$N39/30-INT(-$N39/30))*SUMIFS(31:31,$1:$1,INT(-$N39/30)+1),0)+(-$N39/30-INT(-$N39/30))*SUMIFS(31:31,$1:$1,AN$1+INT(-$N39/30)+1)+(INT(-$N39/30)+1--$N39/30)*SUMIFS(31:31,$1:$1,AN$1+INT(-$N39/30))))</f>
        <v>0</v>
      </c>
      <c r="AO39" s="46">
        <f>IF(AO$10="",0,IF(AO$1=MAX($1:$1),$R31-SUM($T39:AN39),IF(AO$1=1,SUMIFS(31:31,$1:$1,"&gt;="&amp;1,$1:$1,"&lt;="&amp;INT(-$N39/30))+(-$N39/30-INT(-$N39/30))*SUMIFS(31:31,$1:$1,INT(-$N39/30)+1),0)+(-$N39/30-INT(-$N39/30))*SUMIFS(31:31,$1:$1,AO$1+INT(-$N39/30)+1)+(INT(-$N39/30)+1--$N39/30)*SUMIFS(31:31,$1:$1,AO$1+INT(-$N39/30))))</f>
        <v>0</v>
      </c>
      <c r="AP39" s="46">
        <f>IF(AP$10="",0,IF(AP$1=MAX($1:$1),$R31-SUM($T39:AO39),IF(AP$1=1,SUMIFS(31:31,$1:$1,"&gt;="&amp;1,$1:$1,"&lt;="&amp;INT(-$N39/30))+(-$N39/30-INT(-$N39/30))*SUMIFS(31:31,$1:$1,INT(-$N39/30)+1),0)+(-$N39/30-INT(-$N39/30))*SUMIFS(31:31,$1:$1,AP$1+INT(-$N39/30)+1)+(INT(-$N39/30)+1--$N39/30)*SUMIFS(31:31,$1:$1,AP$1+INT(-$N39/30))))</f>
        <v>0</v>
      </c>
      <c r="AQ39" s="46">
        <f>IF(AQ$10="",0,IF(AQ$1=MAX($1:$1),$R31-SUM($T39:AP39),IF(AQ$1=1,SUMIFS(31:31,$1:$1,"&gt;="&amp;1,$1:$1,"&lt;="&amp;INT(-$N39/30))+(-$N39/30-INT(-$N39/30))*SUMIFS(31:31,$1:$1,INT(-$N39/30)+1),0)+(-$N39/30-INT(-$N39/30))*SUMIFS(31:31,$1:$1,AQ$1+INT(-$N39/30)+1)+(INT(-$N39/30)+1--$N39/30)*SUMIFS(31:31,$1:$1,AQ$1+INT(-$N39/30))))</f>
        <v>0</v>
      </c>
      <c r="AR39" s="46">
        <f>IF(AR$10="",0,IF(AR$1=MAX($1:$1),$R31-SUM($T39:AQ39),IF(AR$1=1,SUMIFS(31:31,$1:$1,"&gt;="&amp;1,$1:$1,"&lt;="&amp;INT(-$N39/30))+(-$N39/30-INT(-$N39/30))*SUMIFS(31:31,$1:$1,INT(-$N39/30)+1),0)+(-$N39/30-INT(-$N39/30))*SUMIFS(31:31,$1:$1,AR$1+INT(-$N39/30)+1)+(INT(-$N39/30)+1--$N39/30)*SUMIFS(31:31,$1:$1,AR$1+INT(-$N39/30))))</f>
        <v>0</v>
      </c>
      <c r="AS39" s="46">
        <f>IF(AS$10="",0,IF(AS$1=MAX($1:$1),$R31-SUM($T39:AR39),IF(AS$1=1,SUMIFS(31:31,$1:$1,"&gt;="&amp;1,$1:$1,"&lt;="&amp;INT(-$N39/30))+(-$N39/30-INT(-$N39/30))*SUMIFS(31:31,$1:$1,INT(-$N39/30)+1),0)+(-$N39/30-INT(-$N39/30))*SUMIFS(31:31,$1:$1,AS$1+INT(-$N39/30)+1)+(INT(-$N39/30)+1--$N39/30)*SUMIFS(31:31,$1:$1,AS$1+INT(-$N39/30))))</f>
        <v>0</v>
      </c>
      <c r="AT39" s="46">
        <f>IF(AT$10="",0,IF(AT$1=MAX($1:$1),$R31-SUM($T39:AS39),IF(AT$1=1,SUMIFS(31:31,$1:$1,"&gt;="&amp;1,$1:$1,"&lt;="&amp;INT(-$N39/30))+(-$N39/30-INT(-$N39/30))*SUMIFS(31:31,$1:$1,INT(-$N39/30)+1),0)+(-$N39/30-INT(-$N39/30))*SUMIFS(31:31,$1:$1,AT$1+INT(-$N39/30)+1)+(INT(-$N39/30)+1--$N39/30)*SUMIFS(31:31,$1:$1,AT$1+INT(-$N39/30))))</f>
        <v>0</v>
      </c>
      <c r="AU39" s="46">
        <f>IF(AU$10="",0,IF(AU$1=MAX($1:$1),$R31-SUM($T39:AT39),IF(AU$1=1,SUMIFS(31:31,$1:$1,"&gt;="&amp;1,$1:$1,"&lt;="&amp;INT(-$N39/30))+(-$N39/30-INT(-$N39/30))*SUMIFS(31:31,$1:$1,INT(-$N39/30)+1),0)+(-$N39/30-INT(-$N39/30))*SUMIFS(31:31,$1:$1,AU$1+INT(-$N39/30)+1)+(INT(-$N39/30)+1--$N39/30)*SUMIFS(31:31,$1:$1,AU$1+INT(-$N39/30))))</f>
        <v>0</v>
      </c>
      <c r="AV39" s="46">
        <f>IF(AV$10="",0,IF(AV$1=MAX($1:$1),$R31-SUM($T39:AU39),IF(AV$1=1,SUMIFS(31:31,$1:$1,"&gt;="&amp;1,$1:$1,"&lt;="&amp;INT(-$N39/30))+(-$N39/30-INT(-$N39/30))*SUMIFS(31:31,$1:$1,INT(-$N39/30)+1),0)+(-$N39/30-INT(-$N39/30))*SUMIFS(31:31,$1:$1,AV$1+INT(-$N39/30)+1)+(INT(-$N39/30)+1--$N39/30)*SUMIFS(31:31,$1:$1,AV$1+INT(-$N39/30))))</f>
        <v>0</v>
      </c>
      <c r="AW39" s="46">
        <f>IF(AW$10="",0,IF(AW$1=MAX($1:$1),$R31-SUM($T39:AV39),IF(AW$1=1,SUMIFS(31:31,$1:$1,"&gt;="&amp;1,$1:$1,"&lt;="&amp;INT(-$N39/30))+(-$N39/30-INT(-$N39/30))*SUMIFS(31:31,$1:$1,INT(-$N39/30)+1),0)+(-$N39/30-INT(-$N39/30))*SUMIFS(31:31,$1:$1,AW$1+INT(-$N39/30)+1)+(INT(-$N39/30)+1--$N39/30)*SUMIFS(31:31,$1:$1,AW$1+INT(-$N39/30))))</f>
        <v>0</v>
      </c>
      <c r="AX39" s="46">
        <f>IF(AX$10="",0,IF(AX$1=MAX($1:$1),$R31-SUM($T39:AW39),IF(AX$1=1,SUMIFS(31:31,$1:$1,"&gt;="&amp;1,$1:$1,"&lt;="&amp;INT(-$N39/30))+(-$N39/30-INT(-$N39/30))*SUMIFS(31:31,$1:$1,INT(-$N39/30)+1),0)+(-$N39/30-INT(-$N39/30))*SUMIFS(31:31,$1:$1,AX$1+INT(-$N39/30)+1)+(INT(-$N39/30)+1--$N39/30)*SUMIFS(31:31,$1:$1,AX$1+INT(-$N39/30))))</f>
        <v>0</v>
      </c>
      <c r="AY39" s="46">
        <f>IF(AY$10="",0,IF(AY$1=MAX($1:$1),$R31-SUM($T39:AX39),IF(AY$1=1,SUMIFS(31:31,$1:$1,"&gt;="&amp;1,$1:$1,"&lt;="&amp;INT(-$N39/30))+(-$N39/30-INT(-$N39/30))*SUMIFS(31:31,$1:$1,INT(-$N39/30)+1),0)+(-$N39/30-INT(-$N39/30))*SUMIFS(31:31,$1:$1,AY$1+INT(-$N39/30)+1)+(INT(-$N39/30)+1--$N39/30)*SUMIFS(31:31,$1:$1,AY$1+INT(-$N39/30))))</f>
        <v>0</v>
      </c>
      <c r="AZ39" s="46">
        <f>IF(AZ$10="",0,IF(AZ$1=MAX($1:$1),$R31-SUM($T39:AY39),IF(AZ$1=1,SUMIFS(31:31,$1:$1,"&gt;="&amp;1,$1:$1,"&lt;="&amp;INT(-$N39/30))+(-$N39/30-INT(-$N39/30))*SUMIFS(31:31,$1:$1,INT(-$N39/30)+1),0)+(-$N39/30-INT(-$N39/30))*SUMIFS(31:31,$1:$1,AZ$1+INT(-$N39/30)+1)+(INT(-$N39/30)+1--$N39/30)*SUMIFS(31:31,$1:$1,AZ$1+INT(-$N39/30))))</f>
        <v>0</v>
      </c>
      <c r="BA39" s="46">
        <f>IF(BA$10="",0,IF(BA$1=MAX($1:$1),$R31-SUM($T39:AZ39),IF(BA$1=1,SUMIFS(31:31,$1:$1,"&gt;="&amp;1,$1:$1,"&lt;="&amp;INT(-$N39/30))+(-$N39/30-INT(-$N39/30))*SUMIFS(31:31,$1:$1,INT(-$N39/30)+1),0)+(-$N39/30-INT(-$N39/30))*SUMIFS(31:31,$1:$1,BA$1+INT(-$N39/30)+1)+(INT(-$N39/30)+1--$N39/30)*SUMIFS(31:31,$1:$1,BA$1+INT(-$N39/30))))</f>
        <v>0</v>
      </c>
      <c r="BB39" s="46">
        <f>IF(BB$10="",0,IF(BB$1=MAX($1:$1),$R31-SUM($T39:BA39),IF(BB$1=1,SUMIFS(31:31,$1:$1,"&gt;="&amp;1,$1:$1,"&lt;="&amp;INT(-$N39/30))+(-$N39/30-INT(-$N39/30))*SUMIFS(31:31,$1:$1,INT(-$N39/30)+1),0)+(-$N39/30-INT(-$N39/30))*SUMIFS(31:31,$1:$1,BB$1+INT(-$N39/30)+1)+(INT(-$N39/30)+1--$N39/30)*SUMIFS(31:31,$1:$1,BB$1+INT(-$N39/30))))</f>
        <v>0</v>
      </c>
      <c r="BC39" s="46">
        <f>IF(BC$10="",0,IF(BC$1=MAX($1:$1),$R31-SUM($T39:BB39),IF(BC$1=1,SUMIFS(31:31,$1:$1,"&gt;="&amp;1,$1:$1,"&lt;="&amp;INT(-$N39/30))+(-$N39/30-INT(-$N39/30))*SUMIFS(31:31,$1:$1,INT(-$N39/30)+1),0)+(-$N39/30-INT(-$N39/30))*SUMIFS(31:31,$1:$1,BC$1+INT(-$N39/30)+1)+(INT(-$N39/30)+1--$N39/30)*SUMIFS(31:31,$1:$1,BC$1+INT(-$N39/30))))</f>
        <v>0</v>
      </c>
      <c r="BD39" s="46">
        <f>IF(BD$10="",0,IF(BD$1=MAX($1:$1),$R31-SUM($T39:BC39),IF(BD$1=1,SUMIFS(31:31,$1:$1,"&gt;="&amp;1,$1:$1,"&lt;="&amp;INT(-$N39/30))+(-$N39/30-INT(-$N39/30))*SUMIFS(31:31,$1:$1,INT(-$N39/30)+1),0)+(-$N39/30-INT(-$N39/30))*SUMIFS(31:31,$1:$1,BD$1+INT(-$N39/30)+1)+(INT(-$N39/30)+1--$N39/30)*SUMIFS(31:31,$1:$1,BD$1+INT(-$N39/30))))</f>
        <v>0</v>
      </c>
      <c r="BE39" s="46">
        <f>IF(BE$10="",0,IF(BE$1=MAX($1:$1),$R31-SUM($T39:BD39),IF(BE$1=1,SUMIFS(31:31,$1:$1,"&gt;="&amp;1,$1:$1,"&lt;="&amp;INT(-$N39/30))+(-$N39/30-INT(-$N39/30))*SUMIFS(31:31,$1:$1,INT(-$N39/30)+1),0)+(-$N39/30-INT(-$N39/30))*SUMIFS(31:31,$1:$1,BE$1+INT(-$N39/30)+1)+(INT(-$N39/30)+1--$N39/30)*SUMIFS(31:31,$1:$1,BE$1+INT(-$N39/30))))</f>
        <v>0</v>
      </c>
      <c r="BF39" s="46">
        <f>IF(BF$10="",0,IF(BF$1=MAX($1:$1),$R31-SUM($T39:BE39),IF(BF$1=1,SUMIFS(31:31,$1:$1,"&gt;="&amp;1,$1:$1,"&lt;="&amp;INT(-$N39/30))+(-$N39/30-INT(-$N39/30))*SUMIFS(31:31,$1:$1,INT(-$N39/30)+1),0)+(-$N39/30-INT(-$N39/30))*SUMIFS(31:31,$1:$1,BF$1+INT(-$N39/30)+1)+(INT(-$N39/30)+1--$N39/30)*SUMIFS(31:31,$1:$1,BF$1+INT(-$N39/30))))</f>
        <v>0</v>
      </c>
      <c r="BG39" s="46">
        <f>IF(BG$10="",0,IF(BG$1=MAX($1:$1),$R31-SUM($T39:BF39),IF(BG$1=1,SUMIFS(31:31,$1:$1,"&gt;="&amp;1,$1:$1,"&lt;="&amp;INT(-$N39/30))+(-$N39/30-INT(-$N39/30))*SUMIFS(31:31,$1:$1,INT(-$N39/30)+1),0)+(-$N39/30-INT(-$N39/30))*SUMIFS(31:31,$1:$1,BG$1+INT(-$N39/30)+1)+(INT(-$N39/30)+1--$N39/30)*SUMIFS(31:31,$1:$1,BG$1+INT(-$N39/30))))</f>
        <v>0</v>
      </c>
      <c r="BH39" s="46">
        <f>IF(BH$10="",0,IF(BH$1=MAX($1:$1),$R31-SUM($T39:BG39),IF(BH$1=1,SUMIFS(31:31,$1:$1,"&gt;="&amp;1,$1:$1,"&lt;="&amp;INT(-$N39/30))+(-$N39/30-INT(-$N39/30))*SUMIFS(31:31,$1:$1,INT(-$N39/30)+1),0)+(-$N39/30-INT(-$N39/30))*SUMIFS(31:31,$1:$1,BH$1+INT(-$N39/30)+1)+(INT(-$N39/30)+1--$N39/30)*SUMIFS(31:31,$1:$1,BH$1+INT(-$N39/30))))</f>
        <v>0</v>
      </c>
      <c r="BI39" s="46">
        <f>IF(BI$10="",0,IF(BI$1=MAX($1:$1),$R31-SUM($T39:BH39),IF(BI$1=1,SUMIFS(31:31,$1:$1,"&gt;="&amp;1,$1:$1,"&lt;="&amp;INT(-$N39/30))+(-$N39/30-INT(-$N39/30))*SUMIFS(31:31,$1:$1,INT(-$N39/30)+1),0)+(-$N39/30-INT(-$N39/30))*SUMIFS(31:31,$1:$1,BI$1+INT(-$N39/30)+1)+(INT(-$N39/30)+1--$N39/30)*SUMIFS(31:31,$1:$1,BI$1+INT(-$N39/30))))</f>
        <v>0</v>
      </c>
      <c r="BJ39" s="46">
        <f>IF(BJ$10="",0,IF(BJ$1=MAX($1:$1),$R31-SUM($T39:BI39),IF(BJ$1=1,SUMIFS(31:31,$1:$1,"&gt;="&amp;1,$1:$1,"&lt;="&amp;INT(-$N39/30))+(-$N39/30-INT(-$N39/30))*SUMIFS(31:31,$1:$1,INT(-$N39/30)+1),0)+(-$N39/30-INT(-$N39/30))*SUMIFS(31:31,$1:$1,BJ$1+INT(-$N39/30)+1)+(INT(-$N39/30)+1--$N39/30)*SUMIFS(31:31,$1:$1,BJ$1+INT(-$N39/30))))</f>
        <v>0</v>
      </c>
      <c r="BK39" s="46">
        <f>IF(BK$10="",0,IF(BK$1=MAX($1:$1),$R31-SUM($T39:BJ39),IF(BK$1=1,SUMIFS(31:31,$1:$1,"&gt;="&amp;1,$1:$1,"&lt;="&amp;INT(-$N39/30))+(-$N39/30-INT(-$N39/30))*SUMIFS(31:31,$1:$1,INT(-$N39/30)+1),0)+(-$N39/30-INT(-$N39/30))*SUMIFS(31:31,$1:$1,BK$1+INT(-$N39/30)+1)+(INT(-$N39/30)+1--$N39/30)*SUMIFS(31:31,$1:$1,BK$1+INT(-$N39/30))))</f>
        <v>0</v>
      </c>
      <c r="BL39" s="46">
        <f>IF(BL$10="",0,IF(BL$1=MAX($1:$1),$R31-SUM($T39:BK39),IF(BL$1=1,SUMIFS(31:31,$1:$1,"&gt;="&amp;1,$1:$1,"&lt;="&amp;INT(-$N39/30))+(-$N39/30-INT(-$N39/30))*SUMIFS(31:31,$1:$1,INT(-$N39/30)+1),0)+(-$N39/30-INT(-$N39/30))*SUMIFS(31:31,$1:$1,BL$1+INT(-$N39/30)+1)+(INT(-$N39/30)+1--$N39/30)*SUMIFS(31:31,$1:$1,BL$1+INT(-$N39/30))))</f>
        <v>0</v>
      </c>
      <c r="BM39" s="46">
        <f>IF(BM$10="",0,IF(BM$1=MAX($1:$1),$R31-SUM($T39:BL39),IF(BM$1=1,SUMIFS(31:31,$1:$1,"&gt;="&amp;1,$1:$1,"&lt;="&amp;INT(-$N39/30))+(-$N39/30-INT(-$N39/30))*SUMIFS(31:31,$1:$1,INT(-$N39/30)+1),0)+(-$N39/30-INT(-$N39/30))*SUMIFS(31:31,$1:$1,BM$1+INT(-$N39/30)+1)+(INT(-$N39/30)+1--$N39/30)*SUMIFS(31:31,$1:$1,BM$1+INT(-$N39/30))))</f>
        <v>0</v>
      </c>
      <c r="BN39" s="46">
        <f>IF(BN$10="",0,IF(BN$1=MAX($1:$1),$R31-SUM($T39:BM39),IF(BN$1=1,SUMIFS(31:31,$1:$1,"&gt;="&amp;1,$1:$1,"&lt;="&amp;INT(-$N39/30))+(-$N39/30-INT(-$N39/30))*SUMIFS(31:31,$1:$1,INT(-$N39/30)+1),0)+(-$N39/30-INT(-$N39/30))*SUMIFS(31:31,$1:$1,BN$1+INT(-$N39/30)+1)+(INT(-$N39/30)+1--$N39/30)*SUMIFS(31:31,$1:$1,BN$1+INT(-$N39/30))))</f>
        <v>0</v>
      </c>
      <c r="BO39" s="46">
        <f>IF(BO$10="",0,IF(BO$1=MAX($1:$1),$R31-SUM($T39:BN39),IF(BO$1=1,SUMIFS(31:31,$1:$1,"&gt;="&amp;1,$1:$1,"&lt;="&amp;INT(-$N39/30))+(-$N39/30-INT(-$N39/30))*SUMIFS(31:31,$1:$1,INT(-$N39/30)+1),0)+(-$N39/30-INT(-$N39/30))*SUMIFS(31:31,$1:$1,BO$1+INT(-$N39/30)+1)+(INT(-$N39/30)+1--$N39/30)*SUMIFS(31:31,$1:$1,BO$1+INT(-$N39/30))))</f>
        <v>0</v>
      </c>
      <c r="BP39" s="46">
        <f>IF(BP$10="",0,IF(BP$1=MAX($1:$1),$R31-SUM($T39:BO39),IF(BP$1=1,SUMIFS(31:31,$1:$1,"&gt;="&amp;1,$1:$1,"&lt;="&amp;INT(-$N39/30))+(-$N39/30-INT(-$N39/30))*SUMIFS(31:31,$1:$1,INT(-$N39/30)+1),0)+(-$N39/30-INT(-$N39/30))*SUMIFS(31:31,$1:$1,BP$1+INT(-$N39/30)+1)+(INT(-$N39/30)+1--$N39/30)*SUMIFS(31:31,$1:$1,BP$1+INT(-$N39/30))))</f>
        <v>0</v>
      </c>
      <c r="BQ39" s="46">
        <f>IF(BQ$10="",0,IF(BQ$1=MAX($1:$1),$R31-SUM($T39:BP39),IF(BQ$1=1,SUMIFS(31:31,$1:$1,"&gt;="&amp;1,$1:$1,"&lt;="&amp;INT(-$N39/30))+(-$N39/30-INT(-$N39/30))*SUMIFS(31:31,$1:$1,INT(-$N39/30)+1),0)+(-$N39/30-INT(-$N39/30))*SUMIFS(31:31,$1:$1,BQ$1+INT(-$N39/30)+1)+(INT(-$N39/30)+1--$N39/30)*SUMIFS(31:31,$1:$1,BQ$1+INT(-$N39/30))))</f>
        <v>0</v>
      </c>
      <c r="BR39" s="46">
        <f>IF(BR$10="",0,IF(BR$1=MAX($1:$1),$R31-SUM($T39:BQ39),IF(BR$1=1,SUMIFS(31:31,$1:$1,"&gt;="&amp;1,$1:$1,"&lt;="&amp;INT(-$N39/30))+(-$N39/30-INT(-$N39/30))*SUMIFS(31:31,$1:$1,INT(-$N39/30)+1),0)+(-$N39/30-INT(-$N39/30))*SUMIFS(31:31,$1:$1,BR$1+INT(-$N39/30)+1)+(INT(-$N39/30)+1--$N39/30)*SUMIFS(31:31,$1:$1,BR$1+INT(-$N39/30))))</f>
        <v>0</v>
      </c>
      <c r="BS39" s="46">
        <f>IF(BS$10="",0,IF(BS$1=MAX($1:$1),$R31-SUM($T39:BR39),IF(BS$1=1,SUMIFS(31:31,$1:$1,"&gt;="&amp;1,$1:$1,"&lt;="&amp;INT(-$N39/30))+(-$N39/30-INT(-$N39/30))*SUMIFS(31:31,$1:$1,INT(-$N39/30)+1),0)+(-$N39/30-INT(-$N39/30))*SUMIFS(31:31,$1:$1,BS$1+INT(-$N39/30)+1)+(INT(-$N39/30)+1--$N39/30)*SUMIFS(31:31,$1:$1,BS$1+INT(-$N39/30))))</f>
        <v>0</v>
      </c>
      <c r="BT39" s="46">
        <f>IF(BT$10="",0,IF(BT$1=MAX($1:$1),$R31-SUM($T39:BS39),IF(BT$1=1,SUMIFS(31:31,$1:$1,"&gt;="&amp;1,$1:$1,"&lt;="&amp;INT(-$N39/30))+(-$N39/30-INT(-$N39/30))*SUMIFS(31:31,$1:$1,INT(-$N39/30)+1),0)+(-$N39/30-INT(-$N39/30))*SUMIFS(31:31,$1:$1,BT$1+INT(-$N39/30)+1)+(INT(-$N39/30)+1--$N39/30)*SUMIFS(31:31,$1:$1,BT$1+INT(-$N39/30))))</f>
        <v>0</v>
      </c>
      <c r="BU39" s="46">
        <f>IF(BU$10="",0,IF(BU$1=MAX($1:$1),$R31-SUM($T39:BT39),IF(BU$1=1,SUMIFS(31:31,$1:$1,"&gt;="&amp;1,$1:$1,"&lt;="&amp;INT(-$N39/30))+(-$N39/30-INT(-$N39/30))*SUMIFS(31:31,$1:$1,INT(-$N39/30)+1),0)+(-$N39/30-INT(-$N39/30))*SUMIFS(31:31,$1:$1,BU$1+INT(-$N39/30)+1)+(INT(-$N39/30)+1--$N39/30)*SUMIFS(31:31,$1:$1,BU$1+INT(-$N39/30))))</f>
        <v>0</v>
      </c>
      <c r="BV39" s="46">
        <f>IF(BV$10="",0,IF(BV$1=MAX($1:$1),$R31-SUM($T39:BU39),IF(BV$1=1,SUMIFS(31:31,$1:$1,"&gt;="&amp;1,$1:$1,"&lt;="&amp;INT(-$N39/30))+(-$N39/30-INT(-$N39/30))*SUMIFS(31:31,$1:$1,INT(-$N39/30)+1),0)+(-$N39/30-INT(-$N39/30))*SUMIFS(31:31,$1:$1,BV$1+INT(-$N39/30)+1)+(INT(-$N39/30)+1--$N39/30)*SUMIFS(31:31,$1:$1,BV$1+INT(-$N39/30))))</f>
        <v>0</v>
      </c>
      <c r="BW39" s="46">
        <f>IF(BW$10="",0,IF(BW$1=MAX($1:$1),$R31-SUM($T39:BV39),IF(BW$1=1,SUMIFS(31:31,$1:$1,"&gt;="&amp;1,$1:$1,"&lt;="&amp;INT(-$N39/30))+(-$N39/30-INT(-$N39/30))*SUMIFS(31:31,$1:$1,INT(-$N39/30)+1),0)+(-$N39/30-INT(-$N39/30))*SUMIFS(31:31,$1:$1,BW$1+INT(-$N39/30)+1)+(INT(-$N39/30)+1--$N39/30)*SUMIFS(31:31,$1:$1,BW$1+INT(-$N39/30))))</f>
        <v>0</v>
      </c>
      <c r="BX39" s="46">
        <f>IF(BX$10="",0,IF(BX$1=MAX($1:$1),$R31-SUM($T39:BW39),IF(BX$1=1,SUMIFS(31:31,$1:$1,"&gt;="&amp;1,$1:$1,"&lt;="&amp;INT(-$N39/30))+(-$N39/30-INT(-$N39/30))*SUMIFS(31:31,$1:$1,INT(-$N39/30)+1),0)+(-$N39/30-INT(-$N39/30))*SUMIFS(31:31,$1:$1,BX$1+INT(-$N39/30)+1)+(INT(-$N39/30)+1--$N39/30)*SUMIFS(31:31,$1:$1,BX$1+INT(-$N39/30))))</f>
        <v>0</v>
      </c>
      <c r="BY39" s="46">
        <f>IF(BY$10="",0,IF(BY$1=MAX($1:$1),$R31-SUM($T39:BX39),IF(BY$1=1,SUMIFS(31:31,$1:$1,"&gt;="&amp;1,$1:$1,"&lt;="&amp;INT(-$N39/30))+(-$N39/30-INT(-$N39/30))*SUMIFS(31:31,$1:$1,INT(-$N39/30)+1),0)+(-$N39/30-INT(-$N39/30))*SUMIFS(31:31,$1:$1,BY$1+INT(-$N39/30)+1)+(INT(-$N39/30)+1--$N39/30)*SUMIFS(31:31,$1:$1,BY$1+INT(-$N39/30))))</f>
        <v>0</v>
      </c>
      <c r="BZ39" s="46">
        <f>IF(BZ$10="",0,IF(BZ$1=MAX($1:$1),$R31-SUM($T39:BY39),IF(BZ$1=1,SUMIFS(31:31,$1:$1,"&gt;="&amp;1,$1:$1,"&lt;="&amp;INT(-$N39/30))+(-$N39/30-INT(-$N39/30))*SUMIFS(31:31,$1:$1,INT(-$N39/30)+1),0)+(-$N39/30-INT(-$N39/30))*SUMIFS(31:31,$1:$1,BZ$1+INT(-$N39/30)+1)+(INT(-$N39/30)+1--$N39/30)*SUMIFS(31:31,$1:$1,BZ$1+INT(-$N39/30))))</f>
        <v>0</v>
      </c>
      <c r="CA39" s="46">
        <f>IF(CA$10="",0,IF(CA$1=MAX($1:$1),$R31-SUM($T39:BZ39),IF(CA$1=1,SUMIFS(31:31,$1:$1,"&gt;="&amp;1,$1:$1,"&lt;="&amp;INT(-$N39/30))+(-$N39/30-INT(-$N39/30))*SUMIFS(31:31,$1:$1,INT(-$N39/30)+1),0)+(-$N39/30-INT(-$N39/30))*SUMIFS(31:31,$1:$1,CA$1+INT(-$N39/30)+1)+(INT(-$N39/30)+1--$N39/30)*SUMIFS(31:31,$1:$1,CA$1+INT(-$N39/30))))</f>
        <v>0</v>
      </c>
      <c r="CB39" s="46">
        <f>IF(CB$10="",0,IF(CB$1=MAX($1:$1),$R31-SUM($T39:CA39),IF(CB$1=1,SUMIFS(31:31,$1:$1,"&gt;="&amp;1,$1:$1,"&lt;="&amp;INT(-$N39/30))+(-$N39/30-INT(-$N39/30))*SUMIFS(31:31,$1:$1,INT(-$N39/30)+1),0)+(-$N39/30-INT(-$N39/30))*SUMIFS(31:31,$1:$1,CB$1+INT(-$N39/30)+1)+(INT(-$N39/30)+1--$N39/30)*SUMIFS(31:31,$1:$1,CB$1+INT(-$N39/30))))</f>
        <v>0</v>
      </c>
      <c r="CC39" s="46">
        <f>IF(CC$10="",0,IF(CC$1=MAX($1:$1),$R31-SUM($T39:CB39),IF(CC$1=1,SUMIFS(31:31,$1:$1,"&gt;="&amp;1,$1:$1,"&lt;="&amp;INT(-$N39/30))+(-$N39/30-INT(-$N39/30))*SUMIFS(31:31,$1:$1,INT(-$N39/30)+1),0)+(-$N39/30-INT(-$N39/30))*SUMIFS(31:31,$1:$1,CC$1+INT(-$N39/30)+1)+(INT(-$N39/30)+1--$N39/30)*SUMIFS(31:31,$1:$1,CC$1+INT(-$N39/30))))</f>
        <v>0</v>
      </c>
      <c r="CD39" s="46">
        <f>IF(CD$10="",0,IF(CD$1=MAX($1:$1),$R31-SUM($T39:CC39),IF(CD$1=1,SUMIFS(31:31,$1:$1,"&gt;="&amp;1,$1:$1,"&lt;="&amp;INT(-$N39/30))+(-$N39/30-INT(-$N39/30))*SUMIFS(31:31,$1:$1,INT(-$N39/30)+1),0)+(-$N39/30-INT(-$N39/30))*SUMIFS(31:31,$1:$1,CD$1+INT(-$N39/30)+1)+(INT(-$N39/30)+1--$N39/30)*SUMIFS(31:31,$1:$1,CD$1+INT(-$N39/30))))</f>
        <v>0</v>
      </c>
      <c r="CE39" s="46">
        <f>IF(CE$10="",0,IF(CE$1=MAX($1:$1),$R31-SUM($T39:CD39),IF(CE$1=1,SUMIFS(31:31,$1:$1,"&gt;="&amp;1,$1:$1,"&lt;="&amp;INT(-$N39/30))+(-$N39/30-INT(-$N39/30))*SUMIFS(31:31,$1:$1,INT(-$N39/30)+1),0)+(-$N39/30-INT(-$N39/30))*SUMIFS(31:31,$1:$1,CE$1+INT(-$N39/30)+1)+(INT(-$N39/30)+1--$N39/30)*SUMIFS(31:31,$1:$1,CE$1+INT(-$N39/30))))</f>
        <v>0</v>
      </c>
      <c r="CF39" s="46">
        <f>IF(CF$10="",0,IF(CF$1=MAX($1:$1),$R31-SUM($T39:CE39),IF(CF$1=1,SUMIFS(31:31,$1:$1,"&gt;="&amp;1,$1:$1,"&lt;="&amp;INT(-$N39/30))+(-$N39/30-INT(-$N39/30))*SUMIFS(31:31,$1:$1,INT(-$N39/30)+1),0)+(-$N39/30-INT(-$N39/30))*SUMIFS(31:31,$1:$1,CF$1+INT(-$N39/30)+1)+(INT(-$N39/30)+1--$N39/30)*SUMIFS(31:31,$1:$1,CF$1+INT(-$N39/30))))</f>
        <v>0</v>
      </c>
      <c r="CG39" s="46">
        <f>IF(CG$10="",0,IF(CG$1=MAX($1:$1),$R31-SUM($T39:CF39),IF(CG$1=1,SUMIFS(31:31,$1:$1,"&gt;="&amp;1,$1:$1,"&lt;="&amp;INT(-$N39/30))+(-$N39/30-INT(-$N39/30))*SUMIFS(31:31,$1:$1,INT(-$N39/30)+1),0)+(-$N39/30-INT(-$N39/30))*SUMIFS(31:31,$1:$1,CG$1+INT(-$N39/30)+1)+(INT(-$N39/30)+1--$N39/30)*SUMIFS(31:31,$1:$1,CG$1+INT(-$N39/30))))</f>
        <v>0</v>
      </c>
      <c r="CH39" s="46">
        <f>IF(CH$10="",0,IF(CH$1=MAX($1:$1),$R31-SUM($T39:CG39),IF(CH$1=1,SUMIFS(31:31,$1:$1,"&gt;="&amp;1,$1:$1,"&lt;="&amp;INT(-$N39/30))+(-$N39/30-INT(-$N39/30))*SUMIFS(31:31,$1:$1,INT(-$N39/30)+1),0)+(-$N39/30-INT(-$N39/30))*SUMIFS(31:31,$1:$1,CH$1+INT(-$N39/30)+1)+(INT(-$N39/30)+1--$N39/30)*SUMIFS(31:31,$1:$1,CH$1+INT(-$N39/30))))</f>
        <v>0</v>
      </c>
      <c r="CI39" s="46">
        <f>IF(CI$10="",0,IF(CI$1=MAX($1:$1),$R31-SUM($T39:CH39),IF(CI$1=1,SUMIFS(31:31,$1:$1,"&gt;="&amp;1,$1:$1,"&lt;="&amp;INT(-$N39/30))+(-$N39/30-INT(-$N39/30))*SUMIFS(31:31,$1:$1,INT(-$N39/30)+1),0)+(-$N39/30-INT(-$N39/30))*SUMIFS(31:31,$1:$1,CI$1+INT(-$N39/30)+1)+(INT(-$N39/30)+1--$N39/30)*SUMIFS(31:31,$1:$1,CI$1+INT(-$N39/30))))</f>
        <v>0</v>
      </c>
      <c r="CJ39" s="46">
        <f>IF(CJ$10="",0,IF(CJ$1=MAX($1:$1),$R31-SUM($T39:CI39),IF(CJ$1=1,SUMIFS(31:31,$1:$1,"&gt;="&amp;1,$1:$1,"&lt;="&amp;INT(-$N39/30))+(-$N39/30-INT(-$N39/30))*SUMIFS(31:31,$1:$1,INT(-$N39/30)+1),0)+(-$N39/30-INT(-$N39/30))*SUMIFS(31:31,$1:$1,CJ$1+INT(-$N39/30)+1)+(INT(-$N39/30)+1--$N39/30)*SUMIFS(31:31,$1:$1,CJ$1+INT(-$N39/30))))</f>
        <v>0</v>
      </c>
      <c r="CK39" s="46">
        <f>IF(CK$10="",0,IF(CK$1=MAX($1:$1),$R31-SUM($T39:CJ39),IF(CK$1=1,SUMIFS(31:31,$1:$1,"&gt;="&amp;1,$1:$1,"&lt;="&amp;INT(-$N39/30))+(-$N39/30-INT(-$N39/30))*SUMIFS(31:31,$1:$1,INT(-$N39/30)+1),0)+(-$N39/30-INT(-$N39/30))*SUMIFS(31:31,$1:$1,CK$1+INT(-$N39/30)+1)+(INT(-$N39/30)+1--$N39/30)*SUMIFS(31:31,$1:$1,CK$1+INT(-$N39/30))))</f>
        <v>0</v>
      </c>
      <c r="CL39" s="46">
        <f>IF(CL$10="",0,IF(CL$1=MAX($1:$1),$R31-SUM($T39:CK39),IF(CL$1=1,SUMIFS(31:31,$1:$1,"&gt;="&amp;1,$1:$1,"&lt;="&amp;INT(-$N39/30))+(-$N39/30-INT(-$N39/30))*SUMIFS(31:31,$1:$1,INT(-$N39/30)+1),0)+(-$N39/30-INT(-$N39/30))*SUMIFS(31:31,$1:$1,CL$1+INT(-$N39/30)+1)+(INT(-$N39/30)+1--$N39/30)*SUMIFS(31:31,$1:$1,CL$1+INT(-$N39/30))))</f>
        <v>0</v>
      </c>
      <c r="CM39" s="46">
        <f>IF(CM$10="",0,IF(CM$1=MAX($1:$1),$R31-SUM($T39:CL39),IF(CM$1=1,SUMIFS(31:31,$1:$1,"&gt;="&amp;1,$1:$1,"&lt;="&amp;INT(-$N39/30))+(-$N39/30-INT(-$N39/30))*SUMIFS(31:31,$1:$1,INT(-$N39/30)+1),0)+(-$N39/30-INT(-$N39/30))*SUMIFS(31:31,$1:$1,CM$1+INT(-$N39/30)+1)+(INT(-$N39/30)+1--$N39/30)*SUMIFS(31:31,$1:$1,CM$1+INT(-$N39/30))))</f>
        <v>0</v>
      </c>
      <c r="CN39" s="46">
        <f>IF(CN$10="",0,IF(CN$1=MAX($1:$1),$R31-SUM($T39:CM39),IF(CN$1=1,SUMIFS(31:31,$1:$1,"&gt;="&amp;1,$1:$1,"&lt;="&amp;INT(-$N39/30))+(-$N39/30-INT(-$N39/30))*SUMIFS(31:31,$1:$1,INT(-$N39/30)+1),0)+(-$N39/30-INT(-$N39/30))*SUMIFS(31:31,$1:$1,CN$1+INT(-$N39/30)+1)+(INT(-$N39/30)+1--$N39/30)*SUMIFS(31:31,$1:$1,CN$1+INT(-$N39/30))))</f>
        <v>0</v>
      </c>
      <c r="CO39" s="46">
        <f>IF(CO$10="",0,IF(CO$1=MAX($1:$1),$R31-SUM($T39:CN39),IF(CO$1=1,SUMIFS(31:31,$1:$1,"&gt;="&amp;1,$1:$1,"&lt;="&amp;INT(-$N39/30))+(-$N39/30-INT(-$N39/30))*SUMIFS(31:31,$1:$1,INT(-$N39/30)+1),0)+(-$N39/30-INT(-$N39/30))*SUMIFS(31:31,$1:$1,CO$1+INT(-$N39/30)+1)+(INT(-$N39/30)+1--$N39/30)*SUMIFS(31:31,$1:$1,CO$1+INT(-$N39/30))))</f>
        <v>0</v>
      </c>
      <c r="CP39" s="46">
        <f>IF(CP$10="",0,IF(CP$1=MAX($1:$1),$R31-SUM($T39:CO39),IF(CP$1=1,SUMIFS(31:31,$1:$1,"&gt;="&amp;1,$1:$1,"&lt;="&amp;INT(-$N39/30))+(-$N39/30-INT(-$N39/30))*SUMIFS(31:31,$1:$1,INT(-$N39/30)+1),0)+(-$N39/30-INT(-$N39/30))*SUMIFS(31:31,$1:$1,CP$1+INT(-$N39/30)+1)+(INT(-$N39/30)+1--$N39/30)*SUMIFS(31:31,$1:$1,CP$1+INT(-$N39/30))))</f>
        <v>0</v>
      </c>
      <c r="CQ39" s="46">
        <f>IF(CQ$10="",0,IF(CQ$1=MAX($1:$1),$R31-SUM($T39:CP39),IF(CQ$1=1,SUMIFS(31:31,$1:$1,"&gt;="&amp;1,$1:$1,"&lt;="&amp;INT(-$N39/30))+(-$N39/30-INT(-$N39/30))*SUMIFS(31:31,$1:$1,INT(-$N39/30)+1),0)+(-$N39/30-INT(-$N39/30))*SUMIFS(31:31,$1:$1,CQ$1+INT(-$N39/30)+1)+(INT(-$N39/30)+1--$N39/30)*SUMIFS(31:31,$1:$1,CQ$1+INT(-$N39/30))))</f>
        <v>0</v>
      </c>
      <c r="CR39" s="46">
        <f>IF(CR$10="",0,IF(CR$1=MAX($1:$1),$R31-SUM($T39:CQ39),IF(CR$1=1,SUMIFS(31:31,$1:$1,"&gt;="&amp;1,$1:$1,"&lt;="&amp;INT(-$N39/30))+(-$N39/30-INT(-$N39/30))*SUMIFS(31:31,$1:$1,INT(-$N39/30)+1),0)+(-$N39/30-INT(-$N39/30))*SUMIFS(31:31,$1:$1,CR$1+INT(-$N39/30)+1)+(INT(-$N39/30)+1--$N39/30)*SUMIFS(31:31,$1:$1,CR$1+INT(-$N39/30))))</f>
        <v>0</v>
      </c>
      <c r="CS39" s="46">
        <f>IF(CS$10="",0,IF(CS$1=MAX($1:$1),$R31-SUM($T39:CR39),IF(CS$1=1,SUMIFS(31:31,$1:$1,"&gt;="&amp;1,$1:$1,"&lt;="&amp;INT(-$N39/30))+(-$N39/30-INT(-$N39/30))*SUMIFS(31:31,$1:$1,INT(-$N39/30)+1),0)+(-$N39/30-INT(-$N39/30))*SUMIFS(31:31,$1:$1,CS$1+INT(-$N39/30)+1)+(INT(-$N39/30)+1--$N39/30)*SUMIFS(31:31,$1:$1,CS$1+INT(-$N39/30))))</f>
        <v>0</v>
      </c>
      <c r="CT39" s="46">
        <f>IF(CT$10="",0,IF(CT$1=MAX($1:$1),$R31-SUM($T39:CS39),IF(CT$1=1,SUMIFS(31:31,$1:$1,"&gt;="&amp;1,$1:$1,"&lt;="&amp;INT(-$N39/30))+(-$N39/30-INT(-$N39/30))*SUMIFS(31:31,$1:$1,INT(-$N39/30)+1),0)+(-$N39/30-INT(-$N39/30))*SUMIFS(31:31,$1:$1,CT$1+INT(-$N39/30)+1)+(INT(-$N39/30)+1--$N39/30)*SUMIFS(31:31,$1:$1,CT$1+INT(-$N39/30))))</f>
        <v>0</v>
      </c>
      <c r="CU39" s="46">
        <f>IF(CU$10="",0,IF(CU$1=MAX($1:$1),$R31-SUM($T39:CT39),IF(CU$1=1,SUMIFS(31:31,$1:$1,"&gt;="&amp;1,$1:$1,"&lt;="&amp;INT(-$N39/30))+(-$N39/30-INT(-$N39/30))*SUMIFS(31:31,$1:$1,INT(-$N39/30)+1),0)+(-$N39/30-INT(-$N39/30))*SUMIFS(31:31,$1:$1,CU$1+INT(-$N39/30)+1)+(INT(-$N39/30)+1--$N39/30)*SUMIFS(31:31,$1:$1,CU$1+INT(-$N39/30))))</f>
        <v>0</v>
      </c>
      <c r="CV39" s="46">
        <f>IF(CV$10="",0,IF(CV$1=MAX($1:$1),$R31-SUM($T39:CU39),IF(CV$1=1,SUMIFS(31:31,$1:$1,"&gt;="&amp;1,$1:$1,"&lt;="&amp;INT(-$N39/30))+(-$N39/30-INT(-$N39/30))*SUMIFS(31:31,$1:$1,INT(-$N39/30)+1),0)+(-$N39/30-INT(-$N39/30))*SUMIFS(31:31,$1:$1,CV$1+INT(-$N39/30)+1)+(INT(-$N39/30)+1--$N39/30)*SUMIFS(31:31,$1:$1,CV$1+INT(-$N39/30))))</f>
        <v>0</v>
      </c>
      <c r="CW39" s="46">
        <f>IF(CW$10="",0,IF(CW$1=MAX($1:$1),$R31-SUM($T39:CV39),IF(CW$1=1,SUMIFS(31:31,$1:$1,"&gt;="&amp;1,$1:$1,"&lt;="&amp;INT(-$N39/30))+(-$N39/30-INT(-$N39/30))*SUMIFS(31:31,$1:$1,INT(-$N39/30)+1),0)+(-$N39/30-INT(-$N39/30))*SUMIFS(31:31,$1:$1,CW$1+INT(-$N39/30)+1)+(INT(-$N39/30)+1--$N39/30)*SUMIFS(31:31,$1:$1,CW$1+INT(-$N39/30))))</f>
        <v>0</v>
      </c>
      <c r="CX39" s="46">
        <f>IF(CX$10="",0,IF(CX$1=MAX($1:$1),$R31-SUM($T39:CW39),IF(CX$1=1,SUMIFS(31:31,$1:$1,"&gt;="&amp;1,$1:$1,"&lt;="&amp;INT(-$N39/30))+(-$N39/30-INT(-$N39/30))*SUMIFS(31:31,$1:$1,INT(-$N39/30)+1),0)+(-$N39/30-INT(-$N39/30))*SUMIFS(31:31,$1:$1,CX$1+INT(-$N39/30)+1)+(INT(-$N39/30)+1--$N39/30)*SUMIFS(31:31,$1:$1,CX$1+INT(-$N39/30))))</f>
        <v>0</v>
      </c>
      <c r="CY39" s="46">
        <f>IF(CY$10="",0,IF(CY$1=MAX($1:$1),$R31-SUM($T39:CX39),IF(CY$1=1,SUMIFS(31:31,$1:$1,"&gt;="&amp;1,$1:$1,"&lt;="&amp;INT(-$N39/30))+(-$N39/30-INT(-$N39/30))*SUMIFS(31:31,$1:$1,INT(-$N39/30)+1),0)+(-$N39/30-INT(-$N39/30))*SUMIFS(31:31,$1:$1,CY$1+INT(-$N39/30)+1)+(INT(-$N39/30)+1--$N39/30)*SUMIFS(31:31,$1:$1,CY$1+INT(-$N39/30))))</f>
        <v>0</v>
      </c>
      <c r="CZ39" s="46">
        <f>IF(CZ$10="",0,IF(CZ$1=MAX($1:$1),$R31-SUM($T39:CY39),IF(CZ$1=1,SUMIFS(31:31,$1:$1,"&gt;="&amp;1,$1:$1,"&lt;="&amp;INT(-$N39/30))+(-$N39/30-INT(-$N39/30))*SUMIFS(31:31,$1:$1,INT(-$N39/30)+1),0)+(-$N39/30-INT(-$N39/30))*SUMIFS(31:31,$1:$1,CZ$1+INT(-$N39/30)+1)+(INT(-$N39/30)+1--$N39/30)*SUMIFS(31:31,$1:$1,CZ$1+INT(-$N39/30))))</f>
        <v>0</v>
      </c>
      <c r="DA39" s="46">
        <f>IF(DA$10="",0,IF(DA$1=MAX($1:$1),$R31-SUM($T39:CZ39),IF(DA$1=1,SUMIFS(31:31,$1:$1,"&gt;="&amp;1,$1:$1,"&lt;="&amp;INT(-$N39/30))+(-$N39/30-INT(-$N39/30))*SUMIFS(31:31,$1:$1,INT(-$N39/30)+1),0)+(-$N39/30-INT(-$N39/30))*SUMIFS(31:31,$1:$1,DA$1+INT(-$N39/30)+1)+(INT(-$N39/30)+1--$N39/30)*SUMIFS(31:31,$1:$1,DA$1+INT(-$N39/30))))</f>
        <v>0</v>
      </c>
      <c r="DB39" s="46">
        <f>IF(DB$10="",0,IF(DB$1=MAX($1:$1),$R31-SUM($T39:DA39),IF(DB$1=1,SUMIFS(31:31,$1:$1,"&gt;="&amp;1,$1:$1,"&lt;="&amp;INT(-$N39/30))+(-$N39/30-INT(-$N39/30))*SUMIFS(31:31,$1:$1,INT(-$N39/30)+1),0)+(-$N39/30-INT(-$N39/30))*SUMIFS(31:31,$1:$1,DB$1+INT(-$N39/30)+1)+(INT(-$N39/30)+1--$N39/30)*SUMIFS(31:31,$1:$1,DB$1+INT(-$N39/30))))</f>
        <v>0</v>
      </c>
      <c r="DC39" s="46">
        <f>IF(DC$10="",0,IF(DC$1=MAX($1:$1),$R31-SUM($T39:DB39),IF(DC$1=1,SUMIFS(31:31,$1:$1,"&gt;="&amp;1,$1:$1,"&lt;="&amp;INT(-$N39/30))+(-$N39/30-INT(-$N39/30))*SUMIFS(31:31,$1:$1,INT(-$N39/30)+1),0)+(-$N39/30-INT(-$N39/30))*SUMIFS(31:31,$1:$1,DC$1+INT(-$N39/30)+1)+(INT(-$N39/30)+1--$N39/30)*SUMIFS(31:31,$1:$1,DC$1+INT(-$N39/30))))</f>
        <v>0</v>
      </c>
      <c r="DD39" s="46">
        <f>IF(DD$10="",0,IF(DD$1=MAX($1:$1),$R31-SUM($T39:DC39),IF(DD$1=1,SUMIFS(31:31,$1:$1,"&gt;="&amp;1,$1:$1,"&lt;="&amp;INT(-$N39/30))+(-$N39/30-INT(-$N39/30))*SUMIFS(31:31,$1:$1,INT(-$N39/30)+1),0)+(-$N39/30-INT(-$N39/30))*SUMIFS(31:31,$1:$1,DD$1+INT(-$N39/30)+1)+(INT(-$N39/30)+1--$N39/30)*SUMIFS(31:31,$1:$1,DD$1+INT(-$N39/30))))</f>
        <v>0</v>
      </c>
      <c r="DE39" s="46">
        <f>IF(DE$10="",0,IF(DE$1=MAX($1:$1),$R31-SUM($T39:DD39),IF(DE$1=1,SUMIFS(31:31,$1:$1,"&gt;="&amp;1,$1:$1,"&lt;="&amp;INT(-$N39/30))+(-$N39/30-INT(-$N39/30))*SUMIFS(31:31,$1:$1,INT(-$N39/30)+1),0)+(-$N39/30-INT(-$N39/30))*SUMIFS(31:31,$1:$1,DE$1+INT(-$N39/30)+1)+(INT(-$N39/30)+1--$N39/30)*SUMIFS(31:31,$1:$1,DE$1+INT(-$N39/30))))</f>
        <v>0</v>
      </c>
      <c r="DF39" s="46">
        <f>IF(DF$10="",0,IF(DF$1=MAX($1:$1),$R31-SUM($T39:DE39),IF(DF$1=1,SUMIFS(31:31,$1:$1,"&gt;="&amp;1,$1:$1,"&lt;="&amp;INT(-$N39/30))+(-$N39/30-INT(-$N39/30))*SUMIFS(31:31,$1:$1,INT(-$N39/30)+1),0)+(-$N39/30-INT(-$N39/30))*SUMIFS(31:31,$1:$1,DF$1+INT(-$N39/30)+1)+(INT(-$N39/30)+1--$N39/30)*SUMIFS(31:31,$1:$1,DF$1+INT(-$N39/30))))</f>
        <v>0</v>
      </c>
      <c r="DG39" s="46">
        <f>IF(DG$10="",0,IF(DG$1=MAX($1:$1),$R31-SUM($T39:DF39),IF(DG$1=1,SUMIFS(31:31,$1:$1,"&gt;="&amp;1,$1:$1,"&lt;="&amp;INT(-$N39/30))+(-$N39/30-INT(-$N39/30))*SUMIFS(31:31,$1:$1,INT(-$N39/30)+1),0)+(-$N39/30-INT(-$N39/30))*SUMIFS(31:31,$1:$1,DG$1+INT(-$N39/30)+1)+(INT(-$N39/30)+1--$N39/30)*SUMIFS(31:31,$1:$1,DG$1+INT(-$N39/30))))</f>
        <v>0</v>
      </c>
      <c r="DH39" s="46">
        <f>IF(DH$10="",0,IF(DH$1=MAX($1:$1),$R31-SUM($T39:DG39),IF(DH$1=1,SUMIFS(31:31,$1:$1,"&gt;="&amp;1,$1:$1,"&lt;="&amp;INT(-$N39/30))+(-$N39/30-INT(-$N39/30))*SUMIFS(31:31,$1:$1,INT(-$N39/30)+1),0)+(-$N39/30-INT(-$N39/30))*SUMIFS(31:31,$1:$1,DH$1+INT(-$N39/30)+1)+(INT(-$N39/30)+1--$N39/30)*SUMIFS(31:31,$1:$1,DH$1+INT(-$N39/30))))</f>
        <v>0</v>
      </c>
      <c r="DI39" s="46">
        <f>IF(DI$10="",0,IF(DI$1=MAX($1:$1),$R31-SUM($T39:DH39),IF(DI$1=1,SUMIFS(31:31,$1:$1,"&gt;="&amp;1,$1:$1,"&lt;="&amp;INT(-$N39/30))+(-$N39/30-INT(-$N39/30))*SUMIFS(31:31,$1:$1,INT(-$N39/30)+1),0)+(-$N39/30-INT(-$N39/30))*SUMIFS(31:31,$1:$1,DI$1+INT(-$N39/30)+1)+(INT(-$N39/30)+1--$N39/30)*SUMIFS(31:31,$1:$1,DI$1+INT(-$N39/30))))</f>
        <v>0</v>
      </c>
      <c r="DJ39" s="46">
        <f>IF(DJ$10="",0,IF(DJ$1=MAX($1:$1),$R31-SUM($T39:DI39),IF(DJ$1=1,SUMIFS(31:31,$1:$1,"&gt;="&amp;1,$1:$1,"&lt;="&amp;INT(-$N39/30))+(-$N39/30-INT(-$N39/30))*SUMIFS(31:31,$1:$1,INT(-$N39/30)+1),0)+(-$N39/30-INT(-$N39/30))*SUMIFS(31:31,$1:$1,DJ$1+INT(-$N39/30)+1)+(INT(-$N39/30)+1--$N39/30)*SUMIFS(31:31,$1:$1,DJ$1+INT(-$N39/30))))</f>
        <v>0</v>
      </c>
      <c r="DK39" s="46">
        <f>IF(DK$10="",0,IF(DK$1=MAX($1:$1),$R31-SUM($T39:DJ39),IF(DK$1=1,SUMIFS(31:31,$1:$1,"&gt;="&amp;1,$1:$1,"&lt;="&amp;INT(-$N39/30))+(-$N39/30-INT(-$N39/30))*SUMIFS(31:31,$1:$1,INT(-$N39/30)+1),0)+(-$N39/30-INT(-$N39/30))*SUMIFS(31:31,$1:$1,DK$1+INT(-$N39/30)+1)+(INT(-$N39/30)+1--$N39/30)*SUMIFS(31:31,$1:$1,DK$1+INT(-$N39/30))))</f>
        <v>0</v>
      </c>
      <c r="DL39" s="46">
        <f>IF(DL$10="",0,IF(DL$1=MAX($1:$1),$R31-SUM($T39:DK39),IF(DL$1=1,SUMIFS(31:31,$1:$1,"&gt;="&amp;1,$1:$1,"&lt;="&amp;INT(-$N39/30))+(-$N39/30-INT(-$N39/30))*SUMIFS(31:31,$1:$1,INT(-$N39/30)+1),0)+(-$N39/30-INT(-$N39/30))*SUMIFS(31:31,$1:$1,DL$1+INT(-$N39/30)+1)+(INT(-$N39/30)+1--$N39/30)*SUMIFS(31:31,$1:$1,DL$1+INT(-$N39/30))))</f>
        <v>0</v>
      </c>
      <c r="DM39" s="46">
        <f>IF(DM$10="",0,IF(DM$1=MAX($1:$1),$R31-SUM($T39:DL39),IF(DM$1=1,SUMIFS(31:31,$1:$1,"&gt;="&amp;1,$1:$1,"&lt;="&amp;INT(-$N39/30))+(-$N39/30-INT(-$N39/30))*SUMIFS(31:31,$1:$1,INT(-$N39/30)+1),0)+(-$N39/30-INT(-$N39/30))*SUMIFS(31:31,$1:$1,DM$1+INT(-$N39/30)+1)+(INT(-$N39/30)+1--$N39/30)*SUMIFS(31:31,$1:$1,DM$1+INT(-$N39/30))))</f>
        <v>0</v>
      </c>
      <c r="DN39" s="46">
        <f>IF(DN$10="",0,IF(DN$1=MAX($1:$1),$R31-SUM($T39:DM39),IF(DN$1=1,SUMIFS(31:31,$1:$1,"&gt;="&amp;1,$1:$1,"&lt;="&amp;INT(-$N39/30))+(-$N39/30-INT(-$N39/30))*SUMIFS(31:31,$1:$1,INT(-$N39/30)+1),0)+(-$N39/30-INT(-$N39/30))*SUMIFS(31:31,$1:$1,DN$1+INT(-$N39/30)+1)+(INT(-$N39/30)+1--$N39/30)*SUMIFS(31:31,$1:$1,DN$1+INT(-$N39/30))))</f>
        <v>0</v>
      </c>
      <c r="DO39" s="46">
        <f>IF(DO$10="",0,IF(DO$1=MAX($1:$1),$R31-SUM($T39:DN39),IF(DO$1=1,SUMIFS(31:31,$1:$1,"&gt;="&amp;1,$1:$1,"&lt;="&amp;INT(-$N39/30))+(-$N39/30-INT(-$N39/30))*SUMIFS(31:31,$1:$1,INT(-$N39/30)+1),0)+(-$N39/30-INT(-$N39/30))*SUMIFS(31:31,$1:$1,DO$1+INT(-$N39/30)+1)+(INT(-$N39/30)+1--$N39/30)*SUMIFS(31:31,$1:$1,DO$1+INT(-$N39/30))))</f>
        <v>0</v>
      </c>
      <c r="DP39" s="46">
        <f>IF(DP$10="",0,IF(DP$1=MAX($1:$1),$R31-SUM($T39:DO39),IF(DP$1=1,SUMIFS(31:31,$1:$1,"&gt;="&amp;1,$1:$1,"&lt;="&amp;INT(-$N39/30))+(-$N39/30-INT(-$N39/30))*SUMIFS(31:31,$1:$1,INT(-$N39/30)+1),0)+(-$N39/30-INT(-$N39/30))*SUMIFS(31:31,$1:$1,DP$1+INT(-$N39/30)+1)+(INT(-$N39/30)+1--$N39/30)*SUMIFS(31:31,$1:$1,DP$1+INT(-$N39/30))))</f>
        <v>0</v>
      </c>
      <c r="DQ39" s="46">
        <f>IF(DQ$10="",0,IF(DQ$1=MAX($1:$1),$R31-SUM($T39:DP39),IF(DQ$1=1,SUMIFS(31:31,$1:$1,"&gt;="&amp;1,$1:$1,"&lt;="&amp;INT(-$N39/30))+(-$N39/30-INT(-$N39/30))*SUMIFS(31:31,$1:$1,INT(-$N39/30)+1),0)+(-$N39/30-INT(-$N39/30))*SUMIFS(31:31,$1:$1,DQ$1+INT(-$N39/30)+1)+(INT(-$N39/30)+1--$N39/30)*SUMIFS(31:31,$1:$1,DQ$1+INT(-$N39/30))))</f>
        <v>0</v>
      </c>
      <c r="DR39" s="46">
        <f>IF(DR$10="",0,IF(DR$1=MAX($1:$1),$R31-SUM($T39:DQ39),IF(DR$1=1,SUMIFS(31:31,$1:$1,"&gt;="&amp;1,$1:$1,"&lt;="&amp;INT(-$N39/30))+(-$N39/30-INT(-$N39/30))*SUMIFS(31:31,$1:$1,INT(-$N39/30)+1),0)+(-$N39/30-INT(-$N39/30))*SUMIFS(31:31,$1:$1,DR$1+INT(-$N39/30)+1)+(INT(-$N39/30)+1--$N39/30)*SUMIFS(31:31,$1:$1,DR$1+INT(-$N39/30))))</f>
        <v>0</v>
      </c>
      <c r="DS39" s="46">
        <f>IF(DS$10="",0,IF(DS$1=MAX($1:$1),$R31-SUM($T39:DR39),IF(DS$1=1,SUMIFS(31:31,$1:$1,"&gt;="&amp;1,$1:$1,"&lt;="&amp;INT(-$N39/30))+(-$N39/30-INT(-$N39/30))*SUMIFS(31:31,$1:$1,INT(-$N39/30)+1),0)+(-$N39/30-INT(-$N39/30))*SUMIFS(31:31,$1:$1,DS$1+INT(-$N39/30)+1)+(INT(-$N39/30)+1--$N39/30)*SUMIFS(31:31,$1:$1,DS$1+INT(-$N39/30))))</f>
        <v>0</v>
      </c>
      <c r="DT39" s="46">
        <f>IF(DT$10="",0,IF(DT$1=MAX($1:$1),$R31-SUM($T39:DS39),IF(DT$1=1,SUMIFS(31:31,$1:$1,"&gt;="&amp;1,$1:$1,"&lt;="&amp;INT(-$N39/30))+(-$N39/30-INT(-$N39/30))*SUMIFS(31:31,$1:$1,INT(-$N39/30)+1),0)+(-$N39/30-INT(-$N39/30))*SUMIFS(31:31,$1:$1,DT$1+INT(-$N39/30)+1)+(INT(-$N39/30)+1--$N39/30)*SUMIFS(31:31,$1:$1,DT$1+INT(-$N39/30))))</f>
        <v>0</v>
      </c>
      <c r="DU39" s="46">
        <f>IF(DU$10="",0,IF(DU$1=MAX($1:$1),$R31-SUM($T39:DT39),IF(DU$1=1,SUMIFS(31:31,$1:$1,"&gt;="&amp;1,$1:$1,"&lt;="&amp;INT(-$N39/30))+(-$N39/30-INT(-$N39/30))*SUMIFS(31:31,$1:$1,INT(-$N39/30)+1),0)+(-$N39/30-INT(-$N39/30))*SUMIFS(31:31,$1:$1,DU$1+INT(-$N39/30)+1)+(INT(-$N39/30)+1--$N39/30)*SUMIFS(31:31,$1:$1,DU$1+INT(-$N39/30))))</f>
        <v>0</v>
      </c>
      <c r="DV39" s="46">
        <f>IF(DV$10="",0,IF(DV$1=MAX($1:$1),$R31-SUM($T39:DU39),IF(DV$1=1,SUMIFS(31:31,$1:$1,"&gt;="&amp;1,$1:$1,"&lt;="&amp;INT(-$N39/30))+(-$N39/30-INT(-$N39/30))*SUMIFS(31:31,$1:$1,INT(-$N39/30)+1),0)+(-$N39/30-INT(-$N39/30))*SUMIFS(31:31,$1:$1,DV$1+INT(-$N39/30)+1)+(INT(-$N39/30)+1--$N39/30)*SUMIFS(31:31,$1:$1,DV$1+INT(-$N39/30))))</f>
        <v>0</v>
      </c>
      <c r="DW39" s="46">
        <f>IF(DW$10="",0,IF(DW$1=MAX($1:$1),$R31-SUM($T39:DV39),IF(DW$1=1,SUMIFS(31:31,$1:$1,"&gt;="&amp;1,$1:$1,"&lt;="&amp;INT(-$N39/30))+(-$N39/30-INT(-$N39/30))*SUMIFS(31:31,$1:$1,INT(-$N39/30)+1),0)+(-$N39/30-INT(-$N39/30))*SUMIFS(31:31,$1:$1,DW$1+INT(-$N39/30)+1)+(INT(-$N39/30)+1--$N39/30)*SUMIFS(31:31,$1:$1,DW$1+INT(-$N39/30))))</f>
        <v>0</v>
      </c>
      <c r="DX39" s="46">
        <f>IF(DX$10="",0,IF(DX$1=MAX($1:$1),$R31-SUM($T39:DW39),IF(DX$1=1,SUMIFS(31:31,$1:$1,"&gt;="&amp;1,$1:$1,"&lt;="&amp;INT(-$N39/30))+(-$N39/30-INT(-$N39/30))*SUMIFS(31:31,$1:$1,INT(-$N39/30)+1),0)+(-$N39/30-INT(-$N39/30))*SUMIFS(31:31,$1:$1,DX$1+INT(-$N39/30)+1)+(INT(-$N39/30)+1--$N39/30)*SUMIFS(31:31,$1:$1,DX$1+INT(-$N39/30))))</f>
        <v>0</v>
      </c>
      <c r="DY39" s="46">
        <f>IF(DY$10="",0,IF(DY$1=MAX($1:$1),$R31-SUM($T39:DX39),IF(DY$1=1,SUMIFS(31:31,$1:$1,"&gt;="&amp;1,$1:$1,"&lt;="&amp;INT(-$N39/30))+(-$N39/30-INT(-$N39/30))*SUMIFS(31:31,$1:$1,INT(-$N39/30)+1),0)+(-$N39/30-INT(-$N39/30))*SUMIFS(31:31,$1:$1,DY$1+INT(-$N39/30)+1)+(INT(-$N39/30)+1--$N39/30)*SUMIFS(31:31,$1:$1,DY$1+INT(-$N39/30))))</f>
        <v>0</v>
      </c>
      <c r="DZ39" s="46">
        <f>IF(DZ$10="",0,IF(DZ$1=MAX($1:$1),$R31-SUM($T39:DY39),IF(DZ$1=1,SUMIFS(31:31,$1:$1,"&gt;="&amp;1,$1:$1,"&lt;="&amp;INT(-$N39/30))+(-$N39/30-INT(-$N39/30))*SUMIFS(31:31,$1:$1,INT(-$N39/30)+1),0)+(-$N39/30-INT(-$N39/30))*SUMIFS(31:31,$1:$1,DZ$1+INT(-$N39/30)+1)+(INT(-$N39/30)+1--$N39/30)*SUMIFS(31:31,$1:$1,DZ$1+INT(-$N39/30))))</f>
        <v>0</v>
      </c>
      <c r="EA39" s="46">
        <f>IF(EA$10="",0,IF(EA$1=MAX($1:$1),$R31-SUM($T39:DZ39),IF(EA$1=1,SUMIFS(31:31,$1:$1,"&gt;="&amp;1,$1:$1,"&lt;="&amp;INT(-$N39/30))+(-$N39/30-INT(-$N39/30))*SUMIFS(31:31,$1:$1,INT(-$N39/30)+1),0)+(-$N39/30-INT(-$N39/30))*SUMIFS(31:31,$1:$1,EA$1+INT(-$N39/30)+1)+(INT(-$N39/30)+1--$N39/30)*SUMIFS(31:31,$1:$1,EA$1+INT(-$N39/30))))</f>
        <v>0</v>
      </c>
      <c r="EB39" s="46">
        <f>IF(EB$10="",0,IF(EB$1=MAX($1:$1),$R31-SUM($T39:EA39),IF(EB$1=1,SUMIFS(31:31,$1:$1,"&gt;="&amp;1,$1:$1,"&lt;="&amp;INT(-$N39/30))+(-$N39/30-INT(-$N39/30))*SUMIFS(31:31,$1:$1,INT(-$N39/30)+1),0)+(-$N39/30-INT(-$N39/30))*SUMIFS(31:31,$1:$1,EB$1+INT(-$N39/30)+1)+(INT(-$N39/30)+1--$N39/30)*SUMIFS(31:31,$1:$1,EB$1+INT(-$N39/30))))</f>
        <v>0</v>
      </c>
      <c r="EC39" s="46">
        <f>IF(EC$10="",0,IF(EC$1=MAX($1:$1),$R31-SUM($T39:EB39),IF(EC$1=1,SUMIFS(31:31,$1:$1,"&gt;="&amp;1,$1:$1,"&lt;="&amp;INT(-$N39/30))+(-$N39/30-INT(-$N39/30))*SUMIFS(31:31,$1:$1,INT(-$N39/30)+1),0)+(-$N39/30-INT(-$N39/30))*SUMIFS(31:31,$1:$1,EC$1+INT(-$N39/30)+1)+(INT(-$N39/30)+1--$N39/30)*SUMIFS(31:31,$1:$1,EC$1+INT(-$N39/30))))</f>
        <v>0</v>
      </c>
      <c r="ED39" s="46">
        <f>IF(ED$10="",0,IF(ED$1=MAX($1:$1),$R31-SUM($T39:EC39),IF(ED$1=1,SUMIFS(31:31,$1:$1,"&gt;="&amp;1,$1:$1,"&lt;="&amp;INT(-$N39/30))+(-$N39/30-INT(-$N39/30))*SUMIFS(31:31,$1:$1,INT(-$N39/30)+1),0)+(-$N39/30-INT(-$N39/30))*SUMIFS(31:31,$1:$1,ED$1+INT(-$N39/30)+1)+(INT(-$N39/30)+1--$N39/30)*SUMIFS(31:31,$1:$1,ED$1+INT(-$N39/30))))</f>
        <v>0</v>
      </c>
      <c r="EE39" s="46">
        <f>IF(EE$10="",0,IF(EE$1=MAX($1:$1),$R31-SUM($T39:ED39),IF(EE$1=1,SUMIFS(31:31,$1:$1,"&gt;="&amp;1,$1:$1,"&lt;="&amp;INT(-$N39/30))+(-$N39/30-INT(-$N39/30))*SUMIFS(31:31,$1:$1,INT(-$N39/30)+1),0)+(-$N39/30-INT(-$N39/30))*SUMIFS(31:31,$1:$1,EE$1+INT(-$N39/30)+1)+(INT(-$N39/30)+1--$N39/30)*SUMIFS(31:31,$1:$1,EE$1+INT(-$N39/30))))</f>
        <v>0</v>
      </c>
      <c r="EF39" s="46">
        <f>IF(EF$10="",0,IF(EF$1=MAX($1:$1),$R31-SUM($T39:EE39),IF(EF$1=1,SUMIFS(31:31,$1:$1,"&gt;="&amp;1,$1:$1,"&lt;="&amp;INT(-$N39/30))+(-$N39/30-INT(-$N39/30))*SUMIFS(31:31,$1:$1,INT(-$N39/30)+1),0)+(-$N39/30-INT(-$N39/30))*SUMIFS(31:31,$1:$1,EF$1+INT(-$N39/30)+1)+(INT(-$N39/30)+1--$N39/30)*SUMIFS(31:31,$1:$1,EF$1+INT(-$N39/30))))</f>
        <v>0</v>
      </c>
      <c r="EG39" s="46">
        <f>IF(EG$10="",0,IF(EG$1=MAX($1:$1),$R31-SUM($T39:EF39),IF(EG$1=1,SUMIFS(31:31,$1:$1,"&gt;="&amp;1,$1:$1,"&lt;="&amp;INT(-$N39/30))+(-$N39/30-INT(-$N39/30))*SUMIFS(31:31,$1:$1,INT(-$N39/30)+1),0)+(-$N39/30-INT(-$N39/30))*SUMIFS(31:31,$1:$1,EG$1+INT(-$N39/30)+1)+(INT(-$N39/30)+1--$N39/30)*SUMIFS(31:31,$1:$1,EG$1+INT(-$N39/30))))</f>
        <v>0</v>
      </c>
      <c r="EH39" s="46">
        <f>IF(EH$10="",0,IF(EH$1=MAX($1:$1),$R31-SUM($T39:EG39),IF(EH$1=1,SUMIFS(31:31,$1:$1,"&gt;="&amp;1,$1:$1,"&lt;="&amp;INT(-$N39/30))+(-$N39/30-INT(-$N39/30))*SUMIFS(31:31,$1:$1,INT(-$N39/30)+1),0)+(-$N39/30-INT(-$N39/30))*SUMIFS(31:31,$1:$1,EH$1+INT(-$N39/30)+1)+(INT(-$N39/30)+1--$N39/30)*SUMIFS(31:31,$1:$1,EH$1+INT(-$N39/30))))</f>
        <v>0</v>
      </c>
      <c r="EI39" s="46">
        <f>IF(EI$10="",0,IF(EI$1=MAX($1:$1),$R31-SUM($T39:EH39),IF(EI$1=1,SUMIFS(31:31,$1:$1,"&gt;="&amp;1,$1:$1,"&lt;="&amp;INT(-$N39/30))+(-$N39/30-INT(-$N39/30))*SUMIFS(31:31,$1:$1,INT(-$N39/30)+1),0)+(-$N39/30-INT(-$N39/30))*SUMIFS(31:31,$1:$1,EI$1+INT(-$N39/30)+1)+(INT(-$N39/30)+1--$N39/30)*SUMIFS(31:31,$1:$1,EI$1+INT(-$N39/30))))</f>
        <v>0</v>
      </c>
      <c r="EJ39" s="46">
        <f>IF(EJ$10="",0,IF(EJ$1=MAX($1:$1),$R31-SUM($T39:EI39),IF(EJ$1=1,SUMIFS(31:31,$1:$1,"&gt;="&amp;1,$1:$1,"&lt;="&amp;INT(-$N39/30))+(-$N39/30-INT(-$N39/30))*SUMIFS(31:31,$1:$1,INT(-$N39/30)+1),0)+(-$N39/30-INT(-$N39/30))*SUMIFS(31:31,$1:$1,EJ$1+INT(-$N39/30)+1)+(INT(-$N39/30)+1--$N39/30)*SUMIFS(31:31,$1:$1,EJ$1+INT(-$N39/30))))</f>
        <v>0</v>
      </c>
      <c r="EK39" s="46">
        <f>IF(EK$10="",0,IF(EK$1=MAX($1:$1),$R31-SUM($T39:EJ39),IF(EK$1=1,SUMIFS(31:31,$1:$1,"&gt;="&amp;1,$1:$1,"&lt;="&amp;INT(-$N39/30))+(-$N39/30-INT(-$N39/30))*SUMIFS(31:31,$1:$1,INT(-$N39/30)+1),0)+(-$N39/30-INT(-$N39/30))*SUMIFS(31:31,$1:$1,EK$1+INT(-$N39/30)+1)+(INT(-$N39/30)+1--$N39/30)*SUMIFS(31:31,$1:$1,EK$1+INT(-$N39/30))))</f>
        <v>0</v>
      </c>
      <c r="EL39" s="46">
        <f>IF(EL$10="",0,IF(EL$1=MAX($1:$1),$R31-SUM($T39:EK39),IF(EL$1=1,SUMIFS(31:31,$1:$1,"&gt;="&amp;1,$1:$1,"&lt;="&amp;INT(-$N39/30))+(-$N39/30-INT(-$N39/30))*SUMIFS(31:31,$1:$1,INT(-$N39/30)+1),0)+(-$N39/30-INT(-$N39/30))*SUMIFS(31:31,$1:$1,EL$1+INT(-$N39/30)+1)+(INT(-$N39/30)+1--$N39/30)*SUMIFS(31:31,$1:$1,EL$1+INT(-$N39/30))))</f>
        <v>0</v>
      </c>
      <c r="EM39" s="46">
        <f>IF(EM$10="",0,IF(EM$1=MAX($1:$1),$R31-SUM($T39:EL39),IF(EM$1=1,SUMIFS(31:31,$1:$1,"&gt;="&amp;1,$1:$1,"&lt;="&amp;INT(-$N39/30))+(-$N39/30-INT(-$N39/30))*SUMIFS(31:31,$1:$1,INT(-$N39/30)+1),0)+(-$N39/30-INT(-$N39/30))*SUMIFS(31:31,$1:$1,EM$1+INT(-$N39/30)+1)+(INT(-$N39/30)+1--$N39/30)*SUMIFS(31:31,$1:$1,EM$1+INT(-$N39/30))))</f>
        <v>0</v>
      </c>
      <c r="EN39" s="46">
        <f>IF(EN$10="",0,IF(EN$1=MAX($1:$1),$R31-SUM($T39:EM39),IF(EN$1=1,SUMIFS(31:31,$1:$1,"&gt;="&amp;1,$1:$1,"&lt;="&amp;INT(-$N39/30))+(-$N39/30-INT(-$N39/30))*SUMIFS(31:31,$1:$1,INT(-$N39/30)+1),0)+(-$N39/30-INT(-$N39/30))*SUMIFS(31:31,$1:$1,EN$1+INT(-$N39/30)+1)+(INT(-$N39/30)+1--$N39/30)*SUMIFS(31:31,$1:$1,EN$1+INT(-$N39/30))))</f>
        <v>0</v>
      </c>
      <c r="EO39" s="46">
        <f>IF(EO$10="",0,IF(EO$1=MAX($1:$1),$R31-SUM($T39:EN39),IF(EO$1=1,SUMIFS(31:31,$1:$1,"&gt;="&amp;1,$1:$1,"&lt;="&amp;INT(-$N39/30))+(-$N39/30-INT(-$N39/30))*SUMIFS(31:31,$1:$1,INT(-$N39/30)+1),0)+(-$N39/30-INT(-$N39/30))*SUMIFS(31:31,$1:$1,EO$1+INT(-$N39/30)+1)+(INT(-$N39/30)+1--$N39/30)*SUMIFS(31:31,$1:$1,EO$1+INT(-$N39/30))))</f>
        <v>0</v>
      </c>
      <c r="EP39" s="46">
        <f>IF(EP$10="",0,IF(EP$1=MAX($1:$1),$R31-SUM($T39:EO39),IF(EP$1=1,SUMIFS(31:31,$1:$1,"&gt;="&amp;1,$1:$1,"&lt;="&amp;INT(-$N39/30))+(-$N39/30-INT(-$N39/30))*SUMIFS(31:31,$1:$1,INT(-$N39/30)+1),0)+(-$N39/30-INT(-$N39/30))*SUMIFS(31:31,$1:$1,EP$1+INT(-$N39/30)+1)+(INT(-$N39/30)+1--$N39/30)*SUMIFS(31:31,$1:$1,EP$1+INT(-$N39/30))))</f>
        <v>0</v>
      </c>
      <c r="EQ39" s="46">
        <f>IF(EQ$10="",0,IF(EQ$1=MAX($1:$1),$R31-SUM($T39:EP39),IF(EQ$1=1,SUMIFS(31:31,$1:$1,"&gt;="&amp;1,$1:$1,"&lt;="&amp;INT(-$N39/30))+(-$N39/30-INT(-$N39/30))*SUMIFS(31:31,$1:$1,INT(-$N39/30)+1),0)+(-$N39/30-INT(-$N39/30))*SUMIFS(31:31,$1:$1,EQ$1+INT(-$N39/30)+1)+(INT(-$N39/30)+1--$N39/30)*SUMIFS(31:31,$1:$1,EQ$1+INT(-$N39/30))))</f>
        <v>0</v>
      </c>
      <c r="ER39" s="46">
        <f>IF(ER$10="",0,IF(ER$1=MAX($1:$1),$R31-SUM($T39:EQ39),IF(ER$1=1,SUMIFS(31:31,$1:$1,"&gt;="&amp;1,$1:$1,"&lt;="&amp;INT(-$N39/30))+(-$N39/30-INT(-$N39/30))*SUMIFS(31:31,$1:$1,INT(-$N39/30)+1),0)+(-$N39/30-INT(-$N39/30))*SUMIFS(31:31,$1:$1,ER$1+INT(-$N39/30)+1)+(INT(-$N39/30)+1--$N39/30)*SUMIFS(31:31,$1:$1,ER$1+INT(-$N39/30))))</f>
        <v>0</v>
      </c>
      <c r="ES39" s="46">
        <f>IF(ES$10="",0,IF(ES$1=MAX($1:$1),$R31-SUM($T39:ER39),IF(ES$1=1,SUMIFS(31:31,$1:$1,"&gt;="&amp;1,$1:$1,"&lt;="&amp;INT(-$N39/30))+(-$N39/30-INT(-$N39/30))*SUMIFS(31:31,$1:$1,INT(-$N39/30)+1),0)+(-$N39/30-INT(-$N39/30))*SUMIFS(31:31,$1:$1,ES$1+INT(-$N39/30)+1)+(INT(-$N39/30)+1--$N39/30)*SUMIFS(31:31,$1:$1,ES$1+INT(-$N39/30))))</f>
        <v>0</v>
      </c>
      <c r="ET39" s="46">
        <f>IF(ET$10="",0,IF(ET$1=MAX($1:$1),$R31-SUM($T39:ES39),IF(ET$1=1,SUMIFS(31:31,$1:$1,"&gt;="&amp;1,$1:$1,"&lt;="&amp;INT(-$N39/30))+(-$N39/30-INT(-$N39/30))*SUMIFS(31:31,$1:$1,INT(-$N39/30)+1),0)+(-$N39/30-INT(-$N39/30))*SUMIFS(31:31,$1:$1,ET$1+INT(-$N39/30)+1)+(INT(-$N39/30)+1--$N39/30)*SUMIFS(31:31,$1:$1,ET$1+INT(-$N39/30))))</f>
        <v>0</v>
      </c>
      <c r="EU39" s="46">
        <f>IF(EU$10="",0,IF(EU$1=MAX($1:$1),$R31-SUM($T39:ET39),IF(EU$1=1,SUMIFS(31:31,$1:$1,"&gt;="&amp;1,$1:$1,"&lt;="&amp;INT(-$N39/30))+(-$N39/30-INT(-$N39/30))*SUMIFS(31:31,$1:$1,INT(-$N39/30)+1),0)+(-$N39/30-INT(-$N39/30))*SUMIFS(31:31,$1:$1,EU$1+INT(-$N39/30)+1)+(INT(-$N39/30)+1--$N39/30)*SUMIFS(31:31,$1:$1,EU$1+INT(-$N39/30))))</f>
        <v>0</v>
      </c>
      <c r="EV39" s="46">
        <f>IF(EV$10="",0,IF(EV$1=MAX($1:$1),$R31-SUM($T39:EU39),IF(EV$1=1,SUMIFS(31:31,$1:$1,"&gt;="&amp;1,$1:$1,"&lt;="&amp;INT(-$N39/30))+(-$N39/30-INT(-$N39/30))*SUMIFS(31:31,$1:$1,INT(-$N39/30)+1),0)+(-$N39/30-INT(-$N39/30))*SUMIFS(31:31,$1:$1,EV$1+INT(-$N39/30)+1)+(INT(-$N39/30)+1--$N39/30)*SUMIFS(31:31,$1:$1,EV$1+INT(-$N39/30))))</f>
        <v>0</v>
      </c>
      <c r="EW39" s="46">
        <f>IF(EW$10="",0,IF(EW$1=MAX($1:$1),$R31-SUM($T39:EV39),IF(EW$1=1,SUMIFS(31:31,$1:$1,"&gt;="&amp;1,$1:$1,"&lt;="&amp;INT(-$N39/30))+(-$N39/30-INT(-$N39/30))*SUMIFS(31:31,$1:$1,INT(-$N39/30)+1),0)+(-$N39/30-INT(-$N39/30))*SUMIFS(31:31,$1:$1,EW$1+INT(-$N39/30)+1)+(INT(-$N39/30)+1--$N39/30)*SUMIFS(31:31,$1:$1,EW$1+INT(-$N39/30))))</f>
        <v>0</v>
      </c>
      <c r="EX39" s="46">
        <f>IF(EX$10="",0,IF(EX$1=MAX($1:$1),$R31-SUM($T39:EW39),IF(EX$1=1,SUMIFS(31:31,$1:$1,"&gt;="&amp;1,$1:$1,"&lt;="&amp;INT(-$N39/30))+(-$N39/30-INT(-$N39/30))*SUMIFS(31:31,$1:$1,INT(-$N39/30)+1),0)+(-$N39/30-INT(-$N39/30))*SUMIFS(31:31,$1:$1,EX$1+INT(-$N39/30)+1)+(INT(-$N39/30)+1--$N39/30)*SUMIFS(31:31,$1:$1,EX$1+INT(-$N39/30))))</f>
        <v>0</v>
      </c>
      <c r="EY39" s="46">
        <f>IF(EY$10="",0,IF(EY$1=MAX($1:$1),$R31-SUM($T39:EX39),IF(EY$1=1,SUMIFS(31:31,$1:$1,"&gt;="&amp;1,$1:$1,"&lt;="&amp;INT(-$N39/30))+(-$N39/30-INT(-$N39/30))*SUMIFS(31:31,$1:$1,INT(-$N39/30)+1),0)+(-$N39/30-INT(-$N39/30))*SUMIFS(31:31,$1:$1,EY$1+INT(-$N39/30)+1)+(INT(-$N39/30)+1--$N39/30)*SUMIFS(31:31,$1:$1,EY$1+INT(-$N39/30))))</f>
        <v>0</v>
      </c>
      <c r="EZ39" s="46">
        <f>IF(EZ$10="",0,IF(EZ$1=MAX($1:$1),$R31-SUM($T39:EY39),IF(EZ$1=1,SUMIFS(31:31,$1:$1,"&gt;="&amp;1,$1:$1,"&lt;="&amp;INT(-$N39/30))+(-$N39/30-INT(-$N39/30))*SUMIFS(31:31,$1:$1,INT(-$N39/30)+1),0)+(-$N39/30-INT(-$N39/30))*SUMIFS(31:31,$1:$1,EZ$1+INT(-$N39/30)+1)+(INT(-$N39/30)+1--$N39/30)*SUMIFS(31:31,$1:$1,EZ$1+INT(-$N39/30))))</f>
        <v>0</v>
      </c>
      <c r="FA39" s="46">
        <f>IF(FA$10="",0,IF(FA$1=MAX($1:$1),$R31-SUM($T39:EZ39),IF(FA$1=1,SUMIFS(31:31,$1:$1,"&gt;="&amp;1,$1:$1,"&lt;="&amp;INT(-$N39/30))+(-$N39/30-INT(-$N39/30))*SUMIFS(31:31,$1:$1,INT(-$N39/30)+1),0)+(-$N39/30-INT(-$N39/30))*SUMIFS(31:31,$1:$1,FA$1+INT(-$N39/30)+1)+(INT(-$N39/30)+1--$N39/30)*SUMIFS(31:31,$1:$1,FA$1+INT(-$N39/30))))</f>
        <v>0</v>
      </c>
      <c r="FB39" s="46">
        <f>IF(FB$10="",0,IF(FB$1=MAX($1:$1),$R31-SUM($T39:FA39),IF(FB$1=1,SUMIFS(31:31,$1:$1,"&gt;="&amp;1,$1:$1,"&lt;="&amp;INT(-$N39/30))+(-$N39/30-INT(-$N39/30))*SUMIFS(31:31,$1:$1,INT(-$N39/30)+1),0)+(-$N39/30-INT(-$N39/30))*SUMIFS(31:31,$1:$1,FB$1+INT(-$N39/30)+1)+(INT(-$N39/30)+1--$N39/30)*SUMIFS(31:31,$1:$1,FB$1+INT(-$N39/30))))</f>
        <v>0</v>
      </c>
      <c r="FC39" s="46">
        <f>IF(FC$10="",0,IF(FC$1=MAX($1:$1),$R31-SUM($T39:FB39),IF(FC$1=1,SUMIFS(31:31,$1:$1,"&gt;="&amp;1,$1:$1,"&lt;="&amp;INT(-$N39/30))+(-$N39/30-INT(-$N39/30))*SUMIFS(31:31,$1:$1,INT(-$N39/30)+1),0)+(-$N39/30-INT(-$N39/30))*SUMIFS(31:31,$1:$1,FC$1+INT(-$N39/30)+1)+(INT(-$N39/30)+1--$N39/30)*SUMIFS(31:31,$1:$1,FC$1+INT(-$N39/30))))</f>
        <v>0</v>
      </c>
      <c r="FD39" s="46">
        <f>IF(FD$10="",0,IF(FD$1=MAX($1:$1),$R31-SUM($T39:FC39),IF(FD$1=1,SUMIFS(31:31,$1:$1,"&gt;="&amp;1,$1:$1,"&lt;="&amp;INT(-$N39/30))+(-$N39/30-INT(-$N39/30))*SUMIFS(31:31,$1:$1,INT(-$N39/30)+1),0)+(-$N39/30-INT(-$N39/30))*SUMIFS(31:31,$1:$1,FD$1+INT(-$N39/30)+1)+(INT(-$N39/30)+1--$N39/30)*SUMIFS(31:31,$1:$1,FD$1+INT(-$N39/30))))</f>
        <v>0</v>
      </c>
      <c r="FE39" s="46">
        <f>IF(FE$10="",0,IF(FE$1=MAX($1:$1),$R31-SUM($T39:FD39),IF(FE$1=1,SUMIFS(31:31,$1:$1,"&gt;="&amp;1,$1:$1,"&lt;="&amp;INT(-$N39/30))+(-$N39/30-INT(-$N39/30))*SUMIFS(31:31,$1:$1,INT(-$N39/30)+1),0)+(-$N39/30-INT(-$N39/30))*SUMIFS(31:31,$1:$1,FE$1+INT(-$N39/30)+1)+(INT(-$N39/30)+1--$N39/30)*SUMIFS(31:31,$1:$1,FE$1+INT(-$N39/30))))</f>
        <v>0</v>
      </c>
      <c r="FF39" s="46">
        <f>IF(FF$10="",0,IF(FF$1=MAX($1:$1),$R31-SUM($T39:FE39),IF(FF$1=1,SUMIFS(31:31,$1:$1,"&gt;="&amp;1,$1:$1,"&lt;="&amp;INT(-$N39/30))+(-$N39/30-INT(-$N39/30))*SUMIFS(31:31,$1:$1,INT(-$N39/30)+1),0)+(-$N39/30-INT(-$N39/30))*SUMIFS(31:31,$1:$1,FF$1+INT(-$N39/30)+1)+(INT(-$N39/30)+1--$N39/30)*SUMIFS(31:31,$1:$1,FF$1+INT(-$N39/30))))</f>
        <v>0</v>
      </c>
      <c r="FG39" s="46">
        <f>IF(FG$10="",0,IF(FG$1=MAX($1:$1),$R31-SUM($T39:FF39),IF(FG$1=1,SUMIFS(31:31,$1:$1,"&gt;="&amp;1,$1:$1,"&lt;="&amp;INT(-$N39/30))+(-$N39/30-INT(-$N39/30))*SUMIFS(31:31,$1:$1,INT(-$N39/30)+1),0)+(-$N39/30-INT(-$N39/30))*SUMIFS(31:31,$1:$1,FG$1+INT(-$N39/30)+1)+(INT(-$N39/30)+1--$N39/30)*SUMIFS(31:31,$1:$1,FG$1+INT(-$N39/30))))</f>
        <v>0</v>
      </c>
      <c r="FH39" s="46">
        <f>IF(FH$10="",0,IF(FH$1=MAX($1:$1),$R31-SUM($T39:FG39),IF(FH$1=1,SUMIFS(31:31,$1:$1,"&gt;="&amp;1,$1:$1,"&lt;="&amp;INT(-$N39/30))+(-$N39/30-INT(-$N39/30))*SUMIFS(31:31,$1:$1,INT(-$N39/30)+1),0)+(-$N39/30-INT(-$N39/30))*SUMIFS(31:31,$1:$1,FH$1+INT(-$N39/30)+1)+(INT(-$N39/30)+1--$N39/30)*SUMIFS(31:31,$1:$1,FH$1+INT(-$N39/30))))</f>
        <v>0</v>
      </c>
      <c r="FI39" s="46">
        <f>IF(FI$10="",0,IF(FI$1=MAX($1:$1),$R31-SUM($T39:FH39),IF(FI$1=1,SUMIFS(31:31,$1:$1,"&gt;="&amp;1,$1:$1,"&lt;="&amp;INT(-$N39/30))+(-$N39/30-INT(-$N39/30))*SUMIFS(31:31,$1:$1,INT(-$N39/30)+1),0)+(-$N39/30-INT(-$N39/30))*SUMIFS(31:31,$1:$1,FI$1+INT(-$N39/30)+1)+(INT(-$N39/30)+1--$N39/30)*SUMIFS(31:31,$1:$1,FI$1+INT(-$N39/30))))</f>
        <v>0</v>
      </c>
      <c r="FJ39" s="46">
        <f>IF(FJ$10="",0,IF(FJ$1=MAX($1:$1),$R31-SUM($T39:FI39),IF(FJ$1=1,SUMIFS(31:31,$1:$1,"&gt;="&amp;1,$1:$1,"&lt;="&amp;INT(-$N39/30))+(-$N39/30-INT(-$N39/30))*SUMIFS(31:31,$1:$1,INT(-$N39/30)+1),0)+(-$N39/30-INT(-$N39/30))*SUMIFS(31:31,$1:$1,FJ$1+INT(-$N39/30)+1)+(INT(-$N39/30)+1--$N39/30)*SUMIFS(31:31,$1:$1,FJ$1+INT(-$N39/30))))</f>
        <v>0</v>
      </c>
      <c r="FK39" s="46">
        <f>IF(FK$10="",0,IF(FK$1=MAX($1:$1),$R31-SUM($T39:FJ39),IF(FK$1=1,SUMIFS(31:31,$1:$1,"&gt;="&amp;1,$1:$1,"&lt;="&amp;INT(-$N39/30))+(-$N39/30-INT(-$N39/30))*SUMIFS(31:31,$1:$1,INT(-$N39/30)+1),0)+(-$N39/30-INT(-$N39/30))*SUMIFS(31:31,$1:$1,FK$1+INT(-$N39/30)+1)+(INT(-$N39/30)+1--$N39/30)*SUMIFS(31:31,$1:$1,FK$1+INT(-$N39/30))))</f>
        <v>0</v>
      </c>
      <c r="FL39" s="46">
        <f>IF(FL$10="",0,IF(FL$1=MAX($1:$1),$R31-SUM($T39:FK39),IF(FL$1=1,SUMIFS(31:31,$1:$1,"&gt;="&amp;1,$1:$1,"&lt;="&amp;INT(-$N39/30))+(-$N39/30-INT(-$N39/30))*SUMIFS(31:31,$1:$1,INT(-$N39/30)+1),0)+(-$N39/30-INT(-$N39/30))*SUMIFS(31:31,$1:$1,FL$1+INT(-$N39/30)+1)+(INT(-$N39/30)+1--$N39/30)*SUMIFS(31:31,$1:$1,FL$1+INT(-$N39/30))))</f>
        <v>0</v>
      </c>
      <c r="FM39" s="46">
        <f>IF(FM$10="",0,IF(FM$1=MAX($1:$1),$R31-SUM($T39:FL39),IF(FM$1=1,SUMIFS(31:31,$1:$1,"&gt;="&amp;1,$1:$1,"&lt;="&amp;INT(-$N39/30))+(-$N39/30-INT(-$N39/30))*SUMIFS(31:31,$1:$1,INT(-$N39/30)+1),0)+(-$N39/30-INT(-$N39/30))*SUMIFS(31:31,$1:$1,FM$1+INT(-$N39/30)+1)+(INT(-$N39/30)+1--$N39/30)*SUMIFS(31:31,$1:$1,FM$1+INT(-$N39/30))))</f>
        <v>0</v>
      </c>
      <c r="FN39" s="46">
        <f>IF(FN$10="",0,IF(FN$1=MAX($1:$1),$R31-SUM($T39:FM39),IF(FN$1=1,SUMIFS(31:31,$1:$1,"&gt;="&amp;1,$1:$1,"&lt;="&amp;INT(-$N39/30))+(-$N39/30-INT(-$N39/30))*SUMIFS(31:31,$1:$1,INT(-$N39/30)+1),0)+(-$N39/30-INT(-$N39/30))*SUMIFS(31:31,$1:$1,FN$1+INT(-$N39/30)+1)+(INT(-$N39/30)+1--$N39/30)*SUMIFS(31:31,$1:$1,FN$1+INT(-$N39/30))))</f>
        <v>0</v>
      </c>
      <c r="FO39" s="46">
        <f>IF(FO$10="",0,IF(FO$1=MAX($1:$1),$R31-SUM($T39:FN39),IF(FO$1=1,SUMIFS(31:31,$1:$1,"&gt;="&amp;1,$1:$1,"&lt;="&amp;INT(-$N39/30))+(-$N39/30-INT(-$N39/30))*SUMIFS(31:31,$1:$1,INT(-$N39/30)+1),0)+(-$N39/30-INT(-$N39/30))*SUMIFS(31:31,$1:$1,FO$1+INT(-$N39/30)+1)+(INT(-$N39/30)+1--$N39/30)*SUMIFS(31:31,$1:$1,FO$1+INT(-$N39/30))))</f>
        <v>0</v>
      </c>
      <c r="FP39" s="46">
        <f>IF(FP$10="",0,IF(FP$1=MAX($1:$1),$R31-SUM($T39:FO39),IF(FP$1=1,SUMIFS(31:31,$1:$1,"&gt;="&amp;1,$1:$1,"&lt;="&amp;INT(-$N39/30))+(-$N39/30-INT(-$N39/30))*SUMIFS(31:31,$1:$1,INT(-$N39/30)+1),0)+(-$N39/30-INT(-$N39/30))*SUMIFS(31:31,$1:$1,FP$1+INT(-$N39/30)+1)+(INT(-$N39/30)+1--$N39/30)*SUMIFS(31:31,$1:$1,FP$1+INT(-$N39/30))))</f>
        <v>0</v>
      </c>
      <c r="FQ39" s="46">
        <f>IF(FQ$10="",0,IF(FQ$1=MAX($1:$1),$R31-SUM($T39:FP39),IF(FQ$1=1,SUMIFS(31:31,$1:$1,"&gt;="&amp;1,$1:$1,"&lt;="&amp;INT(-$N39/30))+(-$N39/30-INT(-$N39/30))*SUMIFS(31:31,$1:$1,INT(-$N39/30)+1),0)+(-$N39/30-INT(-$N39/30))*SUMIFS(31:31,$1:$1,FQ$1+INT(-$N39/30)+1)+(INT(-$N39/30)+1--$N39/30)*SUMIFS(31:31,$1:$1,FQ$1+INT(-$N39/30))))</f>
        <v>0</v>
      </c>
      <c r="FR39" s="46">
        <f>IF(FR$10="",0,IF(FR$1=MAX($1:$1),$R31-SUM($T39:FQ39),IF(FR$1=1,SUMIFS(31:31,$1:$1,"&gt;="&amp;1,$1:$1,"&lt;="&amp;INT(-$N39/30))+(-$N39/30-INT(-$N39/30))*SUMIFS(31:31,$1:$1,INT(-$N39/30)+1),0)+(-$N39/30-INT(-$N39/30))*SUMIFS(31:31,$1:$1,FR$1+INT(-$N39/30)+1)+(INT(-$N39/30)+1--$N39/30)*SUMIFS(31:31,$1:$1,FR$1+INT(-$N39/30))))</f>
        <v>0</v>
      </c>
      <c r="FS39" s="46">
        <f>IF(FS$10="",0,IF(FS$1=MAX($1:$1),$R31-SUM($T39:FR39),IF(FS$1=1,SUMIFS(31:31,$1:$1,"&gt;="&amp;1,$1:$1,"&lt;="&amp;INT(-$N39/30))+(-$N39/30-INT(-$N39/30))*SUMIFS(31:31,$1:$1,INT(-$N39/30)+1),0)+(-$N39/30-INT(-$N39/30))*SUMIFS(31:31,$1:$1,FS$1+INT(-$N39/30)+1)+(INT(-$N39/30)+1--$N39/30)*SUMIFS(31:31,$1:$1,FS$1+INT(-$N39/30))))</f>
        <v>0</v>
      </c>
      <c r="FT39" s="46">
        <f>IF(FT$10="",0,IF(FT$1=MAX($1:$1),$R31-SUM($T39:FS39),IF(FT$1=1,SUMIFS(31:31,$1:$1,"&gt;="&amp;1,$1:$1,"&lt;="&amp;INT(-$N39/30))+(-$N39/30-INT(-$N39/30))*SUMIFS(31:31,$1:$1,INT(-$N39/30)+1),0)+(-$N39/30-INT(-$N39/30))*SUMIFS(31:31,$1:$1,FT$1+INT(-$N39/30)+1)+(INT(-$N39/30)+1--$N39/30)*SUMIFS(31:31,$1:$1,FT$1+INT(-$N39/30))))</f>
        <v>0</v>
      </c>
      <c r="FU39" s="46">
        <f>IF(FU$10="",0,IF(FU$1=MAX($1:$1),$R31-SUM($T39:FT39),IF(FU$1=1,SUMIFS(31:31,$1:$1,"&gt;="&amp;1,$1:$1,"&lt;="&amp;INT(-$N39/30))+(-$N39/30-INT(-$N39/30))*SUMIFS(31:31,$1:$1,INT(-$N39/30)+1),0)+(-$N39/30-INT(-$N39/30))*SUMIFS(31:31,$1:$1,FU$1+INT(-$N39/30)+1)+(INT(-$N39/30)+1--$N39/30)*SUMIFS(31:31,$1:$1,FU$1+INT(-$N39/30))))</f>
        <v>0</v>
      </c>
      <c r="FV39" s="46">
        <f>IF(FV$10="",0,IF(FV$1=MAX($1:$1),$R31-SUM($T39:FU39),IF(FV$1=1,SUMIFS(31:31,$1:$1,"&gt;="&amp;1,$1:$1,"&lt;="&amp;INT(-$N39/30))+(-$N39/30-INT(-$N39/30))*SUMIFS(31:31,$1:$1,INT(-$N39/30)+1),0)+(-$N39/30-INT(-$N39/30))*SUMIFS(31:31,$1:$1,FV$1+INT(-$N39/30)+1)+(INT(-$N39/30)+1--$N39/30)*SUMIFS(31:31,$1:$1,FV$1+INT(-$N39/30))))</f>
        <v>0</v>
      </c>
      <c r="FW39" s="46">
        <f>IF(FW$10="",0,IF(FW$1=MAX($1:$1),$R31-SUM($T39:FV39),IF(FW$1=1,SUMIFS(31:31,$1:$1,"&gt;="&amp;1,$1:$1,"&lt;="&amp;INT(-$N39/30))+(-$N39/30-INT(-$N39/30))*SUMIFS(31:31,$1:$1,INT(-$N39/30)+1),0)+(-$N39/30-INT(-$N39/30))*SUMIFS(31:31,$1:$1,FW$1+INT(-$N39/30)+1)+(INT(-$N39/30)+1--$N39/30)*SUMIFS(31:31,$1:$1,FW$1+INT(-$N39/30))))</f>
        <v>0</v>
      </c>
      <c r="FX39" s="46">
        <f>IF(FX$10="",0,IF(FX$1=MAX($1:$1),$R31-SUM($T39:FW39),IF(FX$1=1,SUMIFS(31:31,$1:$1,"&gt;="&amp;1,$1:$1,"&lt;="&amp;INT(-$N39/30))+(-$N39/30-INT(-$N39/30))*SUMIFS(31:31,$1:$1,INT(-$N39/30)+1),0)+(-$N39/30-INT(-$N39/30))*SUMIFS(31:31,$1:$1,FX$1+INT(-$N39/30)+1)+(INT(-$N39/30)+1--$N39/30)*SUMIFS(31:31,$1:$1,FX$1+INT(-$N39/30))))</f>
        <v>0</v>
      </c>
      <c r="FY39" s="46">
        <f>IF(FY$10="",0,IF(FY$1=MAX($1:$1),$R31-SUM($T39:FX39),IF(FY$1=1,SUMIFS(31:31,$1:$1,"&gt;="&amp;1,$1:$1,"&lt;="&amp;INT(-$N39/30))+(-$N39/30-INT(-$N39/30))*SUMIFS(31:31,$1:$1,INT(-$N39/30)+1),0)+(-$N39/30-INT(-$N39/30))*SUMIFS(31:31,$1:$1,FY$1+INT(-$N39/30)+1)+(INT(-$N39/30)+1--$N39/30)*SUMIFS(31:31,$1:$1,FY$1+INT(-$N39/30))))</f>
        <v>0</v>
      </c>
      <c r="FZ39" s="46">
        <f>IF(FZ$10="",0,IF(FZ$1=MAX($1:$1),$R31-SUM($T39:FY39),IF(FZ$1=1,SUMIFS(31:31,$1:$1,"&gt;="&amp;1,$1:$1,"&lt;="&amp;INT(-$N39/30))+(-$N39/30-INT(-$N39/30))*SUMIFS(31:31,$1:$1,INT(-$N39/30)+1),0)+(-$N39/30-INT(-$N39/30))*SUMIFS(31:31,$1:$1,FZ$1+INT(-$N39/30)+1)+(INT(-$N39/30)+1--$N39/30)*SUMIFS(31:31,$1:$1,FZ$1+INT(-$N39/30))))</f>
        <v>0</v>
      </c>
      <c r="GA39" s="46">
        <f>IF(GA$10="",0,IF(GA$1=MAX($1:$1),$R31-SUM($T39:FZ39),IF(GA$1=1,SUMIFS(31:31,$1:$1,"&gt;="&amp;1,$1:$1,"&lt;="&amp;INT(-$N39/30))+(-$N39/30-INT(-$N39/30))*SUMIFS(31:31,$1:$1,INT(-$N39/30)+1),0)+(-$N39/30-INT(-$N39/30))*SUMIFS(31:31,$1:$1,GA$1+INT(-$N39/30)+1)+(INT(-$N39/30)+1--$N39/30)*SUMIFS(31:31,$1:$1,GA$1+INT(-$N39/30))))</f>
        <v>0</v>
      </c>
      <c r="GB39" s="46">
        <f>IF(GB$10="",0,IF(GB$1=MAX($1:$1),$R31-SUM($T39:GA39),IF(GB$1=1,SUMIFS(31:31,$1:$1,"&gt;="&amp;1,$1:$1,"&lt;="&amp;INT(-$N39/30))+(-$N39/30-INT(-$N39/30))*SUMIFS(31:31,$1:$1,INT(-$N39/30)+1),0)+(-$N39/30-INT(-$N39/30))*SUMIFS(31:31,$1:$1,GB$1+INT(-$N39/30)+1)+(INT(-$N39/30)+1--$N39/30)*SUMIFS(31:31,$1:$1,GB$1+INT(-$N39/30))))</f>
        <v>0</v>
      </c>
      <c r="GC39" s="46">
        <f>IF(GC$10="",0,IF(GC$1=MAX($1:$1),$R31-SUM($T39:GB39),IF(GC$1=1,SUMIFS(31:31,$1:$1,"&gt;="&amp;1,$1:$1,"&lt;="&amp;INT(-$N39/30))+(-$N39/30-INT(-$N39/30))*SUMIFS(31:31,$1:$1,INT(-$N39/30)+1),0)+(-$N39/30-INT(-$N39/30))*SUMIFS(31:31,$1:$1,GC$1+INT(-$N39/30)+1)+(INT(-$N39/30)+1--$N39/30)*SUMIFS(31:31,$1:$1,GC$1+INT(-$N39/30))))</f>
        <v>0</v>
      </c>
      <c r="GD39" s="46">
        <f>IF(GD$10="",0,IF(GD$1=MAX($1:$1),$R31-SUM($T39:GC39),IF(GD$1=1,SUMIFS(31:31,$1:$1,"&gt;="&amp;1,$1:$1,"&lt;="&amp;INT(-$N39/30))+(-$N39/30-INT(-$N39/30))*SUMIFS(31:31,$1:$1,INT(-$N39/30)+1),0)+(-$N39/30-INT(-$N39/30))*SUMIFS(31:31,$1:$1,GD$1+INT(-$N39/30)+1)+(INT(-$N39/30)+1--$N39/30)*SUMIFS(31:31,$1:$1,GD$1+INT(-$N39/30))))</f>
        <v>0</v>
      </c>
      <c r="GE39" s="46">
        <f>IF(GE$10="",0,IF(GE$1=MAX($1:$1),$R31-SUM($T39:GD39),IF(GE$1=1,SUMIFS(31:31,$1:$1,"&gt;="&amp;1,$1:$1,"&lt;="&amp;INT(-$N39/30))+(-$N39/30-INT(-$N39/30))*SUMIFS(31:31,$1:$1,INT(-$N39/30)+1),0)+(-$N39/30-INT(-$N39/30))*SUMIFS(31:31,$1:$1,GE$1+INT(-$N39/30)+1)+(INT(-$N39/30)+1--$N39/30)*SUMIFS(31:31,$1:$1,GE$1+INT(-$N39/30))))</f>
        <v>0</v>
      </c>
      <c r="GF39" s="46">
        <f>IF(GF$10="",0,IF(GF$1=MAX($1:$1),$R31-SUM($T39:GE39),IF(GF$1=1,SUMIFS(31:31,$1:$1,"&gt;="&amp;1,$1:$1,"&lt;="&amp;INT(-$N39/30))+(-$N39/30-INT(-$N39/30))*SUMIFS(31:31,$1:$1,INT(-$N39/30)+1),0)+(-$N39/30-INT(-$N39/30))*SUMIFS(31:31,$1:$1,GF$1+INT(-$N39/30)+1)+(INT(-$N39/30)+1--$N39/30)*SUMIFS(31:31,$1:$1,GF$1+INT(-$N39/30))))</f>
        <v>0</v>
      </c>
      <c r="GG39" s="46">
        <f>IF(GG$10="",0,IF(GG$1=MAX($1:$1),$R31-SUM($T39:GF39),IF(GG$1=1,SUMIFS(31:31,$1:$1,"&gt;="&amp;1,$1:$1,"&lt;="&amp;INT(-$N39/30))+(-$N39/30-INT(-$N39/30))*SUMIFS(31:31,$1:$1,INT(-$N39/30)+1),0)+(-$N39/30-INT(-$N39/30))*SUMIFS(31:31,$1:$1,GG$1+INT(-$N39/30)+1)+(INT(-$N39/30)+1--$N39/30)*SUMIFS(31:31,$1:$1,GG$1+INT(-$N39/30))))</f>
        <v>0</v>
      </c>
      <c r="GH39" s="46">
        <f>IF(GH$10="",0,IF(GH$1=MAX($1:$1),$R31-SUM($T39:GG39),IF(GH$1=1,SUMIFS(31:31,$1:$1,"&gt;="&amp;1,$1:$1,"&lt;="&amp;INT(-$N39/30))+(-$N39/30-INT(-$N39/30))*SUMIFS(31:31,$1:$1,INT(-$N39/30)+1),0)+(-$N39/30-INT(-$N39/30))*SUMIFS(31:31,$1:$1,GH$1+INT(-$N39/30)+1)+(INT(-$N39/30)+1--$N39/30)*SUMIFS(31:31,$1:$1,GH$1+INT(-$N39/30))))</f>
        <v>0</v>
      </c>
      <c r="GI39" s="46">
        <f>IF(GI$10="",0,IF(GI$1=MAX($1:$1),$R31-SUM($T39:GH39),IF(GI$1=1,SUMIFS(31:31,$1:$1,"&gt;="&amp;1,$1:$1,"&lt;="&amp;INT(-$N39/30))+(-$N39/30-INT(-$N39/30))*SUMIFS(31:31,$1:$1,INT(-$N39/30)+1),0)+(-$N39/30-INT(-$N39/30))*SUMIFS(31:31,$1:$1,GI$1+INT(-$N39/30)+1)+(INT(-$N39/30)+1--$N39/30)*SUMIFS(31:31,$1:$1,GI$1+INT(-$N39/30))))</f>
        <v>0</v>
      </c>
      <c r="GJ39" s="46">
        <f>IF(GJ$10="",0,IF(GJ$1=MAX($1:$1),$R31-SUM($T39:GI39),IF(GJ$1=1,SUMIFS(31:31,$1:$1,"&gt;="&amp;1,$1:$1,"&lt;="&amp;INT(-$N39/30))+(-$N39/30-INT(-$N39/30))*SUMIFS(31:31,$1:$1,INT(-$N39/30)+1),0)+(-$N39/30-INT(-$N39/30))*SUMIFS(31:31,$1:$1,GJ$1+INT(-$N39/30)+1)+(INT(-$N39/30)+1--$N39/30)*SUMIFS(31:31,$1:$1,GJ$1+INT(-$N39/30))))</f>
        <v>0</v>
      </c>
      <c r="GK39" s="46">
        <f>IF(GK$10="",0,IF(GK$1=MAX($1:$1),$R31-SUM($T39:GJ39),IF(GK$1=1,SUMIFS(31:31,$1:$1,"&gt;="&amp;1,$1:$1,"&lt;="&amp;INT(-$N39/30))+(-$N39/30-INT(-$N39/30))*SUMIFS(31:31,$1:$1,INT(-$N39/30)+1),0)+(-$N39/30-INT(-$N39/30))*SUMIFS(31:31,$1:$1,GK$1+INT(-$N39/30)+1)+(INT(-$N39/30)+1--$N39/30)*SUMIFS(31:31,$1:$1,GK$1+INT(-$N39/30))))</f>
        <v>0</v>
      </c>
      <c r="GL39" s="46">
        <f>IF(GL$10="",0,IF(GL$1=MAX($1:$1),$R31-SUM($T39:GK39),IF(GL$1=1,SUMIFS(31:31,$1:$1,"&gt;="&amp;1,$1:$1,"&lt;="&amp;INT(-$N39/30))+(-$N39/30-INT(-$N39/30))*SUMIFS(31:31,$1:$1,INT(-$N39/30)+1),0)+(-$N39/30-INT(-$N39/30))*SUMIFS(31:31,$1:$1,GL$1+INT(-$N39/30)+1)+(INT(-$N39/30)+1--$N39/30)*SUMIFS(31:31,$1:$1,GL$1+INT(-$N39/30))))</f>
        <v>0</v>
      </c>
      <c r="GM39" s="46">
        <f>IF(GM$10="",0,IF(GM$1=MAX($1:$1),$R31-SUM($T39:GL39),IF(GM$1=1,SUMIFS(31:31,$1:$1,"&gt;="&amp;1,$1:$1,"&lt;="&amp;INT(-$N39/30))+(-$N39/30-INT(-$N39/30))*SUMIFS(31:31,$1:$1,INT(-$N39/30)+1),0)+(-$N39/30-INT(-$N39/30))*SUMIFS(31:31,$1:$1,GM$1+INT(-$N39/30)+1)+(INT(-$N39/30)+1--$N39/30)*SUMIFS(31:31,$1:$1,GM$1+INT(-$N39/30))))</f>
        <v>0</v>
      </c>
      <c r="GN39" s="46">
        <f>IF(GN$10="",0,IF(GN$1=MAX($1:$1),$R31-SUM($T39:GM39),IF(GN$1=1,SUMIFS(31:31,$1:$1,"&gt;="&amp;1,$1:$1,"&lt;="&amp;INT(-$N39/30))+(-$N39/30-INT(-$N39/30))*SUMIFS(31:31,$1:$1,INT(-$N39/30)+1),0)+(-$N39/30-INT(-$N39/30))*SUMIFS(31:31,$1:$1,GN$1+INT(-$N39/30)+1)+(INT(-$N39/30)+1--$N39/30)*SUMIFS(31:31,$1:$1,GN$1+INT(-$N39/30))))</f>
        <v>0</v>
      </c>
      <c r="GO39" s="46">
        <f>IF(GO$10="",0,IF(GO$1=MAX($1:$1),$R31-SUM($T39:GN39),IF(GO$1=1,SUMIFS(31:31,$1:$1,"&gt;="&amp;1,$1:$1,"&lt;="&amp;INT(-$N39/30))+(-$N39/30-INT(-$N39/30))*SUMIFS(31:31,$1:$1,INT(-$N39/30)+1),0)+(-$N39/30-INT(-$N39/30))*SUMIFS(31:31,$1:$1,GO$1+INT(-$N39/30)+1)+(INT(-$N39/30)+1--$N39/30)*SUMIFS(31:31,$1:$1,GO$1+INT(-$N39/30))))</f>
        <v>0</v>
      </c>
      <c r="GP39" s="46">
        <f>IF(GP$10="",0,IF(GP$1=MAX($1:$1),$R31-SUM($T39:GO39),IF(GP$1=1,SUMIFS(31:31,$1:$1,"&gt;="&amp;1,$1:$1,"&lt;="&amp;INT(-$N39/30))+(-$N39/30-INT(-$N39/30))*SUMIFS(31:31,$1:$1,INT(-$N39/30)+1),0)+(-$N39/30-INT(-$N39/30))*SUMIFS(31:31,$1:$1,GP$1+INT(-$N39/30)+1)+(INT(-$N39/30)+1--$N39/30)*SUMIFS(31:31,$1:$1,GP$1+INT(-$N39/30))))</f>
        <v>0</v>
      </c>
      <c r="GQ39" s="46">
        <f>IF(GQ$10="",0,IF(GQ$1=MAX($1:$1),$R31-SUM($T39:GP39),IF(GQ$1=1,SUMIFS(31:31,$1:$1,"&gt;="&amp;1,$1:$1,"&lt;="&amp;INT(-$N39/30))+(-$N39/30-INT(-$N39/30))*SUMIFS(31:31,$1:$1,INT(-$N39/30)+1),0)+(-$N39/30-INT(-$N39/30))*SUMIFS(31:31,$1:$1,GQ$1+INT(-$N39/30)+1)+(INT(-$N39/30)+1--$N39/30)*SUMIFS(31:31,$1:$1,GQ$1+INT(-$N39/30))))</f>
        <v>0</v>
      </c>
      <c r="GR39" s="46">
        <f>IF(GR$10="",0,IF(GR$1=MAX($1:$1),$R31-SUM($T39:GQ39),IF(GR$1=1,SUMIFS(31:31,$1:$1,"&gt;="&amp;1,$1:$1,"&lt;="&amp;INT(-$N39/30))+(-$N39/30-INT(-$N39/30))*SUMIFS(31:31,$1:$1,INT(-$N39/30)+1),0)+(-$N39/30-INT(-$N39/30))*SUMIFS(31:31,$1:$1,GR$1+INT(-$N39/30)+1)+(INT(-$N39/30)+1--$N39/30)*SUMIFS(31:31,$1:$1,GR$1+INT(-$N39/30))))</f>
        <v>0</v>
      </c>
      <c r="GS39" s="46">
        <f>IF(GS$10="",0,IF(GS$1=MAX($1:$1),$R31-SUM($T39:GR39),IF(GS$1=1,SUMIFS(31:31,$1:$1,"&gt;="&amp;1,$1:$1,"&lt;="&amp;INT(-$N39/30))+(-$N39/30-INT(-$N39/30))*SUMIFS(31:31,$1:$1,INT(-$N39/30)+1),0)+(-$N39/30-INT(-$N39/30))*SUMIFS(31:31,$1:$1,GS$1+INT(-$N39/30)+1)+(INT(-$N39/30)+1--$N39/30)*SUMIFS(31:31,$1:$1,GS$1+INT(-$N39/30))))</f>
        <v>0</v>
      </c>
      <c r="GT39" s="46">
        <f>IF(GT$10="",0,IF(GT$1=MAX($1:$1),$R31-SUM($T39:GS39),IF(GT$1=1,SUMIFS(31:31,$1:$1,"&gt;="&amp;1,$1:$1,"&lt;="&amp;INT(-$N39/30))+(-$N39/30-INT(-$N39/30))*SUMIFS(31:31,$1:$1,INT(-$N39/30)+1),0)+(-$N39/30-INT(-$N39/30))*SUMIFS(31:31,$1:$1,GT$1+INT(-$N39/30)+1)+(INT(-$N39/30)+1--$N39/30)*SUMIFS(31:31,$1:$1,GT$1+INT(-$N39/30))))</f>
        <v>0</v>
      </c>
      <c r="GU39" s="46">
        <f>IF(GU$10="",0,IF(GU$1=MAX($1:$1),$R31-SUM($T39:GT39),IF(GU$1=1,SUMIFS(31:31,$1:$1,"&gt;="&amp;1,$1:$1,"&lt;="&amp;INT(-$N39/30))+(-$N39/30-INT(-$N39/30))*SUMIFS(31:31,$1:$1,INT(-$N39/30)+1),0)+(-$N39/30-INT(-$N39/30))*SUMIFS(31:31,$1:$1,GU$1+INT(-$N39/30)+1)+(INT(-$N39/30)+1--$N39/30)*SUMIFS(31:31,$1:$1,GU$1+INT(-$N39/30))))</f>
        <v>0</v>
      </c>
      <c r="GV39" s="46">
        <f>IF(GV$10="",0,IF(GV$1=MAX($1:$1),$R31-SUM($T39:GU39),IF(GV$1=1,SUMIFS(31:31,$1:$1,"&gt;="&amp;1,$1:$1,"&lt;="&amp;INT(-$N39/30))+(-$N39/30-INT(-$N39/30))*SUMIFS(31:31,$1:$1,INT(-$N39/30)+1),0)+(-$N39/30-INT(-$N39/30))*SUMIFS(31:31,$1:$1,GV$1+INT(-$N39/30)+1)+(INT(-$N39/30)+1--$N39/30)*SUMIFS(31:31,$1:$1,GV$1+INT(-$N39/30))))</f>
        <v>0</v>
      </c>
      <c r="GW39" s="46">
        <f>IF(GW$10="",0,IF(GW$1=MAX($1:$1),$R31-SUM($T39:GV39),IF(GW$1=1,SUMIFS(31:31,$1:$1,"&gt;="&amp;1,$1:$1,"&lt;="&amp;INT(-$N39/30))+(-$N39/30-INT(-$N39/30))*SUMIFS(31:31,$1:$1,INT(-$N39/30)+1),0)+(-$N39/30-INT(-$N39/30))*SUMIFS(31:31,$1:$1,GW$1+INT(-$N39/30)+1)+(INT(-$N39/30)+1--$N39/30)*SUMIFS(31:31,$1:$1,GW$1+INT(-$N39/30))))</f>
        <v>0</v>
      </c>
      <c r="GX39" s="46">
        <f>IF(GX$10="",0,IF(GX$1=MAX($1:$1),$R31-SUM($T39:GW39),IF(GX$1=1,SUMIFS(31:31,$1:$1,"&gt;="&amp;1,$1:$1,"&lt;="&amp;INT(-$N39/30))+(-$N39/30-INT(-$N39/30))*SUMIFS(31:31,$1:$1,INT(-$N39/30)+1),0)+(-$N39/30-INT(-$N39/30))*SUMIFS(31:31,$1:$1,GX$1+INT(-$N39/30)+1)+(INT(-$N39/30)+1--$N39/30)*SUMIFS(31:31,$1:$1,GX$1+INT(-$N39/30))))</f>
        <v>0</v>
      </c>
      <c r="GY39" s="46">
        <f>IF(GY$10="",0,IF(GY$1=MAX($1:$1),$R31-SUM($T39:GX39),IF(GY$1=1,SUMIFS(31:31,$1:$1,"&gt;="&amp;1,$1:$1,"&lt;="&amp;INT(-$N39/30))+(-$N39/30-INT(-$N39/30))*SUMIFS(31:31,$1:$1,INT(-$N39/30)+1),0)+(-$N39/30-INT(-$N39/30))*SUMIFS(31:31,$1:$1,GY$1+INT(-$N39/30)+1)+(INT(-$N39/30)+1--$N39/30)*SUMIFS(31:31,$1:$1,GY$1+INT(-$N39/30))))</f>
        <v>0</v>
      </c>
      <c r="GZ39" s="46">
        <f>IF(GZ$10="",0,IF(GZ$1=MAX($1:$1),$R31-SUM($T39:GY39),IF(GZ$1=1,SUMIFS(31:31,$1:$1,"&gt;="&amp;1,$1:$1,"&lt;="&amp;INT(-$N39/30))+(-$N39/30-INT(-$N39/30))*SUMIFS(31:31,$1:$1,INT(-$N39/30)+1),0)+(-$N39/30-INT(-$N39/30))*SUMIFS(31:31,$1:$1,GZ$1+INT(-$N39/30)+1)+(INT(-$N39/30)+1--$N39/30)*SUMIFS(31:31,$1:$1,GZ$1+INT(-$N39/30))))</f>
        <v>0</v>
      </c>
      <c r="HA39" s="46">
        <f>IF(HA$10="",0,IF(HA$1=MAX($1:$1),$R31-SUM($T39:GZ39),IF(HA$1=1,SUMIFS(31:31,$1:$1,"&gt;="&amp;1,$1:$1,"&lt;="&amp;INT(-$N39/30))+(-$N39/30-INT(-$N39/30))*SUMIFS(31:31,$1:$1,INT(-$N39/30)+1),0)+(-$N39/30-INT(-$N39/30))*SUMIFS(31:31,$1:$1,HA$1+INT(-$N39/30)+1)+(INT(-$N39/30)+1--$N39/30)*SUMIFS(31:31,$1:$1,HA$1+INT(-$N39/30))))</f>
        <v>0</v>
      </c>
      <c r="HB39" s="46">
        <f>IF(HB$10="",0,IF(HB$1=MAX($1:$1),$R31-SUM($T39:HA39),IF(HB$1=1,SUMIFS(31:31,$1:$1,"&gt;="&amp;1,$1:$1,"&lt;="&amp;INT(-$N39/30))+(-$N39/30-INT(-$N39/30))*SUMIFS(31:31,$1:$1,INT(-$N39/30)+1),0)+(-$N39/30-INT(-$N39/30))*SUMIFS(31:31,$1:$1,HB$1+INT(-$N39/30)+1)+(INT(-$N39/30)+1--$N39/30)*SUMIFS(31:31,$1:$1,HB$1+INT(-$N39/30))))</f>
        <v>0</v>
      </c>
      <c r="HC39" s="46">
        <f>IF(HC$10="",0,IF(HC$1=MAX($1:$1),$R31-SUM($T39:HB39),IF(HC$1=1,SUMIFS(31:31,$1:$1,"&gt;="&amp;1,$1:$1,"&lt;="&amp;INT(-$N39/30))+(-$N39/30-INT(-$N39/30))*SUMIFS(31:31,$1:$1,INT(-$N39/30)+1),0)+(-$N39/30-INT(-$N39/30))*SUMIFS(31:31,$1:$1,HC$1+INT(-$N39/30)+1)+(INT(-$N39/30)+1--$N39/30)*SUMIFS(31:31,$1:$1,HC$1+INT(-$N39/30))))</f>
        <v>0</v>
      </c>
      <c r="HD39" s="46">
        <f>IF(HD$10="",0,IF(HD$1=MAX($1:$1),$R31-SUM($T39:HC39),IF(HD$1=1,SUMIFS(31:31,$1:$1,"&gt;="&amp;1,$1:$1,"&lt;="&amp;INT(-$N39/30))+(-$N39/30-INT(-$N39/30))*SUMIFS(31:31,$1:$1,INT(-$N39/30)+1),0)+(-$N39/30-INT(-$N39/30))*SUMIFS(31:31,$1:$1,HD$1+INT(-$N39/30)+1)+(INT(-$N39/30)+1--$N39/30)*SUMIFS(31:31,$1:$1,HD$1+INT(-$N39/30))))</f>
        <v>0</v>
      </c>
      <c r="HE39" s="46">
        <f>IF(HE$10="",0,IF(HE$1=MAX($1:$1),$R31-SUM($T39:HD39),IF(HE$1=1,SUMIFS(31:31,$1:$1,"&gt;="&amp;1,$1:$1,"&lt;="&amp;INT(-$N39/30))+(-$N39/30-INT(-$N39/30))*SUMIFS(31:31,$1:$1,INT(-$N39/30)+1),0)+(-$N39/30-INT(-$N39/30))*SUMIFS(31:31,$1:$1,HE$1+INT(-$N39/30)+1)+(INT(-$N39/30)+1--$N39/30)*SUMIFS(31:31,$1:$1,HE$1+INT(-$N39/30))))</f>
        <v>0</v>
      </c>
      <c r="HF39" s="46">
        <f>IF(HF$10="",0,IF(HF$1=MAX($1:$1),$R31-SUM($T39:HE39),IF(HF$1=1,SUMIFS(31:31,$1:$1,"&gt;="&amp;1,$1:$1,"&lt;="&amp;INT(-$N39/30))+(-$N39/30-INT(-$N39/30))*SUMIFS(31:31,$1:$1,INT(-$N39/30)+1),0)+(-$N39/30-INT(-$N39/30))*SUMIFS(31:31,$1:$1,HF$1+INT(-$N39/30)+1)+(INT(-$N39/30)+1--$N39/30)*SUMIFS(31:31,$1:$1,HF$1+INT(-$N39/30))))</f>
        <v>0</v>
      </c>
      <c r="HG39" s="46">
        <f>IF(HG$10="",0,IF(HG$1=MAX($1:$1),$R31-SUM($T39:HF39),IF(HG$1=1,SUMIFS(31:31,$1:$1,"&gt;="&amp;1,$1:$1,"&lt;="&amp;INT(-$N39/30))+(-$N39/30-INT(-$N39/30))*SUMIFS(31:31,$1:$1,INT(-$N39/30)+1),0)+(-$N39/30-INT(-$N39/30))*SUMIFS(31:31,$1:$1,HG$1+INT(-$N39/30)+1)+(INT(-$N39/30)+1--$N39/30)*SUMIFS(31:31,$1:$1,HG$1+INT(-$N39/30))))</f>
        <v>0</v>
      </c>
      <c r="HH39" s="46">
        <f>IF(HH$10="",0,IF(HH$1=MAX($1:$1),$R31-SUM($T39:HG39),IF(HH$1=1,SUMIFS(31:31,$1:$1,"&gt;="&amp;1,$1:$1,"&lt;="&amp;INT(-$N39/30))+(-$N39/30-INT(-$N39/30))*SUMIFS(31:31,$1:$1,INT(-$N39/30)+1),0)+(-$N39/30-INT(-$N39/30))*SUMIFS(31:31,$1:$1,HH$1+INT(-$N39/30)+1)+(INT(-$N39/30)+1--$N39/30)*SUMIFS(31:31,$1:$1,HH$1+INT(-$N39/30))))</f>
        <v>0</v>
      </c>
      <c r="HI39" s="46">
        <f>IF(HI$10="",0,IF(HI$1=MAX($1:$1),$R31-SUM($T39:HH39),IF(HI$1=1,SUMIFS(31:31,$1:$1,"&gt;="&amp;1,$1:$1,"&lt;="&amp;INT(-$N39/30))+(-$N39/30-INT(-$N39/30))*SUMIFS(31:31,$1:$1,INT(-$N39/30)+1),0)+(-$N39/30-INT(-$N39/30))*SUMIFS(31:31,$1:$1,HI$1+INT(-$N39/30)+1)+(INT(-$N39/30)+1--$N39/30)*SUMIFS(31:31,$1:$1,HI$1+INT(-$N39/30))))</f>
        <v>0</v>
      </c>
      <c r="HJ39" s="46">
        <f>IF(HJ$10="",0,IF(HJ$1=MAX($1:$1),$R31-SUM($T39:HI39),IF(HJ$1=1,SUMIFS(31:31,$1:$1,"&gt;="&amp;1,$1:$1,"&lt;="&amp;INT(-$N39/30))+(-$N39/30-INT(-$N39/30))*SUMIFS(31:31,$1:$1,INT(-$N39/30)+1),0)+(-$N39/30-INT(-$N39/30))*SUMIFS(31:31,$1:$1,HJ$1+INT(-$N39/30)+1)+(INT(-$N39/30)+1--$N39/30)*SUMIFS(31:31,$1:$1,HJ$1+INT(-$N39/30))))</f>
        <v>0</v>
      </c>
      <c r="HK39" s="46">
        <f>IF(HK$10="",0,IF(HK$1=MAX($1:$1),$R31-SUM($T39:HJ39),IF(HK$1=1,SUMIFS(31:31,$1:$1,"&gt;="&amp;1,$1:$1,"&lt;="&amp;INT(-$N39/30))+(-$N39/30-INT(-$N39/30))*SUMIFS(31:31,$1:$1,INT(-$N39/30)+1),0)+(-$N39/30-INT(-$N39/30))*SUMIFS(31:31,$1:$1,HK$1+INT(-$N39/30)+1)+(INT(-$N39/30)+1--$N39/30)*SUMIFS(31:31,$1:$1,HK$1+INT(-$N39/30))))</f>
        <v>0</v>
      </c>
      <c r="HL39" s="46">
        <f>IF(HL$10="",0,IF(HL$1=MAX($1:$1),$R31-SUM($T39:HK39),IF(HL$1=1,SUMIFS(31:31,$1:$1,"&gt;="&amp;1,$1:$1,"&lt;="&amp;INT(-$N39/30))+(-$N39/30-INT(-$N39/30))*SUMIFS(31:31,$1:$1,INT(-$N39/30)+1),0)+(-$N39/30-INT(-$N39/30))*SUMIFS(31:31,$1:$1,HL$1+INT(-$N39/30)+1)+(INT(-$N39/30)+1--$N39/30)*SUMIFS(31:31,$1:$1,HL$1+INT(-$N39/30))))</f>
        <v>0</v>
      </c>
      <c r="HM39" s="4"/>
      <c r="HN39" s="4"/>
    </row>
    <row r="40" spans="1:222" s="1" customFormat="1" ht="10.199999999999999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31"/>
      <c r="L40" s="4"/>
      <c r="M40" s="43"/>
      <c r="N40" s="4"/>
      <c r="O40" s="44"/>
      <c r="P40" s="4"/>
      <c r="Q40" s="38"/>
      <c r="R40" s="72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</row>
    <row r="41" spans="1:222" x14ac:dyDescent="0.25">
      <c r="A41" s="6"/>
      <c r="B41" s="6"/>
      <c r="C41" s="6"/>
      <c r="D41" s="6"/>
      <c r="E41" s="30" t="str">
        <f>kpi!$E$33</f>
        <v>прочие затраты в инвестиционный период</v>
      </c>
      <c r="F41" s="6"/>
      <c r="G41" s="6"/>
      <c r="H41" s="6"/>
      <c r="I41" s="6"/>
      <c r="J41" s="6"/>
      <c r="K41" s="31"/>
      <c r="L41" s="6"/>
      <c r="M41" s="13"/>
      <c r="N41" s="6"/>
      <c r="O41" s="20"/>
      <c r="P41" s="6"/>
      <c r="Q41" s="6"/>
      <c r="R41" s="65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</row>
    <row r="42" spans="1:222" s="60" customFormat="1" ht="10.199999999999999" x14ac:dyDescent="0.2">
      <c r="A42" s="52"/>
      <c r="B42" s="52"/>
      <c r="C42" s="52"/>
      <c r="D42" s="52"/>
      <c r="E42" s="42" t="str">
        <f>E41</f>
        <v>прочие затраты в инвестиционный период</v>
      </c>
      <c r="F42" s="52"/>
      <c r="G42" s="52"/>
      <c r="H42" s="42" t="str">
        <f>списки!$N$13</f>
        <v>ФОТ персонала</v>
      </c>
      <c r="I42" s="52"/>
      <c r="J42" s="52"/>
      <c r="K42" s="56" t="str">
        <f>IF($E42="","",INDEX(kpi!$H:$H,SUMIFS(kpi!$B:$B,kpi!$E:$E,$E42)))</f>
        <v>долл.</v>
      </c>
      <c r="L42" s="52"/>
      <c r="M42" s="59"/>
      <c r="N42" s="52"/>
      <c r="O42" s="62"/>
      <c r="P42" s="52"/>
      <c r="Q42" s="52"/>
      <c r="R42" s="69">
        <f t="shared" ref="R42:R50" si="65">SUMIFS($T42:$LI42,$T$1:$LI$1,"&lt;="&amp;MAX($1:$1),$T$1:$LI$1,"&gt;="&amp;1)</f>
        <v>0</v>
      </c>
      <c r="S42" s="52"/>
      <c r="T42" s="73" t="s">
        <v>6</v>
      </c>
      <c r="U42" s="74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52"/>
      <c r="HN42" s="52"/>
    </row>
    <row r="43" spans="1:222" s="60" customFormat="1" ht="10.199999999999999" x14ac:dyDescent="0.2">
      <c r="A43" s="52"/>
      <c r="B43" s="52"/>
      <c r="C43" s="52"/>
      <c r="D43" s="52"/>
      <c r="E43" s="42" t="str">
        <f>E41</f>
        <v>прочие затраты в инвестиционный период</v>
      </c>
      <c r="F43" s="52"/>
      <c r="G43" s="52"/>
      <c r="H43" s="42" t="str">
        <f>списки!$N$14</f>
        <v>отчисления в соцфонды</v>
      </c>
      <c r="I43" s="52"/>
      <c r="J43" s="52"/>
      <c r="K43" s="56" t="str">
        <f>IF($E43="","",INDEX(kpi!$H:$H,SUMIFS(kpi!$B:$B,kpi!$E:$E,$E43)))</f>
        <v>долл.</v>
      </c>
      <c r="L43" s="52"/>
      <c r="M43" s="59"/>
      <c r="N43" s="52"/>
      <c r="O43" s="62"/>
      <c r="P43" s="52"/>
      <c r="Q43" s="52"/>
      <c r="R43" s="69">
        <f t="shared" si="65"/>
        <v>0</v>
      </c>
      <c r="S43" s="52"/>
      <c r="T43" s="52"/>
      <c r="U43" s="63">
        <f>IF(U$10="",0,U42*главная!$N$22)</f>
        <v>0</v>
      </c>
      <c r="V43" s="63">
        <f>IF(V$10="",0,V42*главная!$N$22)</f>
        <v>0</v>
      </c>
      <c r="W43" s="63">
        <f>IF(W$10="",0,W42*главная!$N$22)</f>
        <v>0</v>
      </c>
      <c r="X43" s="63">
        <f>IF(X$10="",0,X42*главная!$N$22)</f>
        <v>0</v>
      </c>
      <c r="Y43" s="63">
        <f>IF(Y$10="",0,Y42*главная!$N$22)</f>
        <v>0</v>
      </c>
      <c r="Z43" s="63">
        <f>IF(Z$10="",0,Z42*главная!$N$22)</f>
        <v>0</v>
      </c>
      <c r="AA43" s="63">
        <f>IF(AA$10="",0,AA42*главная!$N$22)</f>
        <v>0</v>
      </c>
      <c r="AB43" s="63">
        <f>IF(AB$10="",0,AB42*главная!$N$22)</f>
        <v>0</v>
      </c>
      <c r="AC43" s="63">
        <f>IF(AC$10="",0,AC42*главная!$N$22)</f>
        <v>0</v>
      </c>
      <c r="AD43" s="63">
        <f>IF(AD$10="",0,AD42*главная!$N$22)</f>
        <v>0</v>
      </c>
      <c r="AE43" s="63">
        <f>IF(AE$10="",0,AE42*главная!$N$22)</f>
        <v>0</v>
      </c>
      <c r="AF43" s="63">
        <f>IF(AF$10="",0,AF42*главная!$N$22)</f>
        <v>0</v>
      </c>
      <c r="AG43" s="63">
        <f>IF(AG$10="",0,AG42*главная!$N$22)</f>
        <v>0</v>
      </c>
      <c r="AH43" s="63">
        <f>IF(AH$10="",0,AH42*главная!$N$22)</f>
        <v>0</v>
      </c>
      <c r="AI43" s="63">
        <f>IF(AI$10="",0,AI42*главная!$N$22)</f>
        <v>0</v>
      </c>
      <c r="AJ43" s="63">
        <f>IF(AJ$10="",0,AJ42*главная!$N$22)</f>
        <v>0</v>
      </c>
      <c r="AK43" s="63">
        <f>IF(AK$10="",0,AK42*главная!$N$22)</f>
        <v>0</v>
      </c>
      <c r="AL43" s="63">
        <f>IF(AL$10="",0,AL42*главная!$N$22)</f>
        <v>0</v>
      </c>
      <c r="AM43" s="63">
        <f>IF(AM$10="",0,AM42*главная!$N$22)</f>
        <v>0</v>
      </c>
      <c r="AN43" s="63">
        <f>IF(AN$10="",0,AN42*главная!$N$22)</f>
        <v>0</v>
      </c>
      <c r="AO43" s="63">
        <f>IF(AO$10="",0,AO42*главная!$N$22)</f>
        <v>0</v>
      </c>
      <c r="AP43" s="63">
        <f>IF(AP$10="",0,AP42*главная!$N$22)</f>
        <v>0</v>
      </c>
      <c r="AQ43" s="63">
        <f>IF(AQ$10="",0,AQ42*главная!$N$22)</f>
        <v>0</v>
      </c>
      <c r="AR43" s="63">
        <f>IF(AR$10="",0,AR42*главная!$N$22)</f>
        <v>0</v>
      </c>
      <c r="AS43" s="63">
        <f>IF(AS$10="",0,AS42*главная!$N$22)</f>
        <v>0</v>
      </c>
      <c r="AT43" s="63">
        <f>IF(AT$10="",0,AT42*главная!$N$22)</f>
        <v>0</v>
      </c>
      <c r="AU43" s="63">
        <f>IF(AU$10="",0,AU42*главная!$N$22)</f>
        <v>0</v>
      </c>
      <c r="AV43" s="63">
        <f>IF(AV$10="",0,AV42*главная!$N$22)</f>
        <v>0</v>
      </c>
      <c r="AW43" s="63">
        <f>IF(AW$10="",0,AW42*главная!$N$22)</f>
        <v>0</v>
      </c>
      <c r="AX43" s="63">
        <f>IF(AX$10="",0,AX42*главная!$N$22)</f>
        <v>0</v>
      </c>
      <c r="AY43" s="63">
        <f>IF(AY$10="",0,AY42*главная!$N$22)</f>
        <v>0</v>
      </c>
      <c r="AZ43" s="63">
        <f>IF(AZ$10="",0,AZ42*главная!$N$22)</f>
        <v>0</v>
      </c>
      <c r="BA43" s="63">
        <f>IF(BA$10="",0,BA42*главная!$N$22)</f>
        <v>0</v>
      </c>
      <c r="BB43" s="63">
        <f>IF(BB$10="",0,BB42*главная!$N$22)</f>
        <v>0</v>
      </c>
      <c r="BC43" s="63">
        <f>IF(BC$10="",0,BC42*главная!$N$22)</f>
        <v>0</v>
      </c>
      <c r="BD43" s="63">
        <f>IF(BD$10="",0,BD42*главная!$N$22)</f>
        <v>0</v>
      </c>
      <c r="BE43" s="63">
        <f>IF(BE$10="",0,BE42*главная!$N$22)</f>
        <v>0</v>
      </c>
      <c r="BF43" s="63">
        <f>IF(BF$10="",0,BF42*главная!$N$22)</f>
        <v>0</v>
      </c>
      <c r="BG43" s="63">
        <f>IF(BG$10="",0,BG42*главная!$N$22)</f>
        <v>0</v>
      </c>
      <c r="BH43" s="63">
        <f>IF(BH$10="",0,BH42*главная!$N$22)</f>
        <v>0</v>
      </c>
      <c r="BI43" s="63">
        <f>IF(BI$10="",0,BI42*главная!$N$22)</f>
        <v>0</v>
      </c>
      <c r="BJ43" s="63">
        <f>IF(BJ$10="",0,BJ42*главная!$N$22)</f>
        <v>0</v>
      </c>
      <c r="BK43" s="63">
        <f>IF(BK$10="",0,BK42*главная!$N$22)</f>
        <v>0</v>
      </c>
      <c r="BL43" s="63">
        <f>IF(BL$10="",0,BL42*главная!$N$22)</f>
        <v>0</v>
      </c>
      <c r="BM43" s="63">
        <f>IF(BM$10="",0,BM42*главная!$N$22)</f>
        <v>0</v>
      </c>
      <c r="BN43" s="63">
        <f>IF(BN$10="",0,BN42*главная!$N$22)</f>
        <v>0</v>
      </c>
      <c r="BO43" s="63">
        <f>IF(BO$10="",0,BO42*главная!$N$22)</f>
        <v>0</v>
      </c>
      <c r="BP43" s="63">
        <f>IF(BP$10="",0,BP42*главная!$N$22)</f>
        <v>0</v>
      </c>
      <c r="BQ43" s="63">
        <f>IF(BQ$10="",0,BQ42*главная!$N$22)</f>
        <v>0</v>
      </c>
      <c r="BR43" s="63">
        <f>IF(BR$10="",0,BR42*главная!$N$22)</f>
        <v>0</v>
      </c>
      <c r="BS43" s="63">
        <f>IF(BS$10="",0,BS42*главная!$N$22)</f>
        <v>0</v>
      </c>
      <c r="BT43" s="63">
        <f>IF(BT$10="",0,BT42*главная!$N$22)</f>
        <v>0</v>
      </c>
      <c r="BU43" s="63">
        <f>IF(BU$10="",0,BU42*главная!$N$22)</f>
        <v>0</v>
      </c>
      <c r="BV43" s="63">
        <f>IF(BV$10="",0,BV42*главная!$N$22)</f>
        <v>0</v>
      </c>
      <c r="BW43" s="63">
        <f>IF(BW$10="",0,BW42*главная!$N$22)</f>
        <v>0</v>
      </c>
      <c r="BX43" s="63">
        <f>IF(BX$10="",0,BX42*главная!$N$22)</f>
        <v>0</v>
      </c>
      <c r="BY43" s="63">
        <f>IF(BY$10="",0,BY42*главная!$N$22)</f>
        <v>0</v>
      </c>
      <c r="BZ43" s="63">
        <f>IF(BZ$10="",0,BZ42*главная!$N$22)</f>
        <v>0</v>
      </c>
      <c r="CA43" s="63">
        <f>IF(CA$10="",0,CA42*главная!$N$22)</f>
        <v>0</v>
      </c>
      <c r="CB43" s="63">
        <f>IF(CB$10="",0,CB42*главная!$N$22)</f>
        <v>0</v>
      </c>
      <c r="CC43" s="63">
        <f>IF(CC$10="",0,CC42*главная!$N$22)</f>
        <v>0</v>
      </c>
      <c r="CD43" s="63">
        <f>IF(CD$10="",0,CD42*главная!$N$22)</f>
        <v>0</v>
      </c>
      <c r="CE43" s="63">
        <f>IF(CE$10="",0,CE42*главная!$N$22)</f>
        <v>0</v>
      </c>
      <c r="CF43" s="63">
        <f>IF(CF$10="",0,CF42*главная!$N$22)</f>
        <v>0</v>
      </c>
      <c r="CG43" s="63">
        <f>IF(CG$10="",0,CG42*главная!$N$22)</f>
        <v>0</v>
      </c>
      <c r="CH43" s="63">
        <f>IF(CH$10="",0,CH42*главная!$N$22)</f>
        <v>0</v>
      </c>
      <c r="CI43" s="63">
        <f>IF(CI$10="",0,CI42*главная!$N$22)</f>
        <v>0</v>
      </c>
      <c r="CJ43" s="63">
        <f>IF(CJ$10="",0,CJ42*главная!$N$22)</f>
        <v>0</v>
      </c>
      <c r="CK43" s="63">
        <f>IF(CK$10="",0,CK42*главная!$N$22)</f>
        <v>0</v>
      </c>
      <c r="CL43" s="63">
        <f>IF(CL$10="",0,CL42*главная!$N$22)</f>
        <v>0</v>
      </c>
      <c r="CM43" s="63">
        <f>IF(CM$10="",0,CM42*главная!$N$22)</f>
        <v>0</v>
      </c>
      <c r="CN43" s="63">
        <f>IF(CN$10="",0,CN42*главная!$N$22)</f>
        <v>0</v>
      </c>
      <c r="CO43" s="63">
        <f>IF(CO$10="",0,CO42*главная!$N$22)</f>
        <v>0</v>
      </c>
      <c r="CP43" s="63">
        <f>IF(CP$10="",0,CP42*главная!$N$22)</f>
        <v>0</v>
      </c>
      <c r="CQ43" s="63">
        <f>IF(CQ$10="",0,CQ42*главная!$N$22)</f>
        <v>0</v>
      </c>
      <c r="CR43" s="63">
        <f>IF(CR$10="",0,CR42*главная!$N$22)</f>
        <v>0</v>
      </c>
      <c r="CS43" s="63">
        <f>IF(CS$10="",0,CS42*главная!$N$22)</f>
        <v>0</v>
      </c>
      <c r="CT43" s="63">
        <f>IF(CT$10="",0,CT42*главная!$N$22)</f>
        <v>0</v>
      </c>
      <c r="CU43" s="63">
        <f>IF(CU$10="",0,CU42*главная!$N$22)</f>
        <v>0</v>
      </c>
      <c r="CV43" s="63">
        <f>IF(CV$10="",0,CV42*главная!$N$22)</f>
        <v>0</v>
      </c>
      <c r="CW43" s="63">
        <f>IF(CW$10="",0,CW42*главная!$N$22)</f>
        <v>0</v>
      </c>
      <c r="CX43" s="63">
        <f>IF(CX$10="",0,CX42*главная!$N$22)</f>
        <v>0</v>
      </c>
      <c r="CY43" s="63">
        <f>IF(CY$10="",0,CY42*главная!$N$22)</f>
        <v>0</v>
      </c>
      <c r="CZ43" s="63">
        <f>IF(CZ$10="",0,CZ42*главная!$N$22)</f>
        <v>0</v>
      </c>
      <c r="DA43" s="63">
        <f>IF(DA$10="",0,DA42*главная!$N$22)</f>
        <v>0</v>
      </c>
      <c r="DB43" s="63">
        <f>IF(DB$10="",0,DB42*главная!$N$22)</f>
        <v>0</v>
      </c>
      <c r="DC43" s="63">
        <f>IF(DC$10="",0,DC42*главная!$N$22)</f>
        <v>0</v>
      </c>
      <c r="DD43" s="63">
        <f>IF(DD$10="",0,DD42*главная!$N$22)</f>
        <v>0</v>
      </c>
      <c r="DE43" s="63">
        <f>IF(DE$10="",0,DE42*главная!$N$22)</f>
        <v>0</v>
      </c>
      <c r="DF43" s="63">
        <f>IF(DF$10="",0,DF42*главная!$N$22)</f>
        <v>0</v>
      </c>
      <c r="DG43" s="63">
        <f>IF(DG$10="",0,DG42*главная!$N$22)</f>
        <v>0</v>
      </c>
      <c r="DH43" s="63">
        <f>IF(DH$10="",0,DH42*главная!$N$22)</f>
        <v>0</v>
      </c>
      <c r="DI43" s="63">
        <f>IF(DI$10="",0,DI42*главная!$N$22)</f>
        <v>0</v>
      </c>
      <c r="DJ43" s="63">
        <f>IF(DJ$10="",0,DJ42*главная!$N$22)</f>
        <v>0</v>
      </c>
      <c r="DK43" s="63">
        <f>IF(DK$10="",0,DK42*главная!$N$22)</f>
        <v>0</v>
      </c>
      <c r="DL43" s="63">
        <f>IF(DL$10="",0,DL42*главная!$N$22)</f>
        <v>0</v>
      </c>
      <c r="DM43" s="63">
        <f>IF(DM$10="",0,DM42*главная!$N$22)</f>
        <v>0</v>
      </c>
      <c r="DN43" s="63">
        <f>IF(DN$10="",0,DN42*главная!$N$22)</f>
        <v>0</v>
      </c>
      <c r="DO43" s="63">
        <f>IF(DO$10="",0,DO42*главная!$N$22)</f>
        <v>0</v>
      </c>
      <c r="DP43" s="63">
        <f>IF(DP$10="",0,DP42*главная!$N$22)</f>
        <v>0</v>
      </c>
      <c r="DQ43" s="63">
        <f>IF(DQ$10="",0,DQ42*главная!$N$22)</f>
        <v>0</v>
      </c>
      <c r="DR43" s="63">
        <f>IF(DR$10="",0,DR42*главная!$N$22)</f>
        <v>0</v>
      </c>
      <c r="DS43" s="63">
        <f>IF(DS$10="",0,DS42*главная!$N$22)</f>
        <v>0</v>
      </c>
      <c r="DT43" s="63">
        <f>IF(DT$10="",0,DT42*главная!$N$22)</f>
        <v>0</v>
      </c>
      <c r="DU43" s="63">
        <f>IF(DU$10="",0,DU42*главная!$N$22)</f>
        <v>0</v>
      </c>
      <c r="DV43" s="63">
        <f>IF(DV$10="",0,DV42*главная!$N$22)</f>
        <v>0</v>
      </c>
      <c r="DW43" s="63">
        <f>IF(DW$10="",0,DW42*главная!$N$22)</f>
        <v>0</v>
      </c>
      <c r="DX43" s="63">
        <f>IF(DX$10="",0,DX42*главная!$N$22)</f>
        <v>0</v>
      </c>
      <c r="DY43" s="63">
        <f>IF(DY$10="",0,DY42*главная!$N$22)</f>
        <v>0</v>
      </c>
      <c r="DZ43" s="63">
        <f>IF(DZ$10="",0,DZ42*главная!$N$22)</f>
        <v>0</v>
      </c>
      <c r="EA43" s="63">
        <f>IF(EA$10="",0,EA42*главная!$N$22)</f>
        <v>0</v>
      </c>
      <c r="EB43" s="63">
        <f>IF(EB$10="",0,EB42*главная!$N$22)</f>
        <v>0</v>
      </c>
      <c r="EC43" s="63">
        <f>IF(EC$10="",0,EC42*главная!$N$22)</f>
        <v>0</v>
      </c>
      <c r="ED43" s="63">
        <f>IF(ED$10="",0,ED42*главная!$N$22)</f>
        <v>0</v>
      </c>
      <c r="EE43" s="63">
        <f>IF(EE$10="",0,EE42*главная!$N$22)</f>
        <v>0</v>
      </c>
      <c r="EF43" s="63">
        <f>IF(EF$10="",0,EF42*главная!$N$22)</f>
        <v>0</v>
      </c>
      <c r="EG43" s="63">
        <f>IF(EG$10="",0,EG42*главная!$N$22)</f>
        <v>0</v>
      </c>
      <c r="EH43" s="63">
        <f>IF(EH$10="",0,EH42*главная!$N$22)</f>
        <v>0</v>
      </c>
      <c r="EI43" s="63">
        <f>IF(EI$10="",0,EI42*главная!$N$22)</f>
        <v>0</v>
      </c>
      <c r="EJ43" s="63">
        <f>IF(EJ$10="",0,EJ42*главная!$N$22)</f>
        <v>0</v>
      </c>
      <c r="EK43" s="63">
        <f>IF(EK$10="",0,EK42*главная!$N$22)</f>
        <v>0</v>
      </c>
      <c r="EL43" s="63">
        <f>IF(EL$10="",0,EL42*главная!$N$22)</f>
        <v>0</v>
      </c>
      <c r="EM43" s="63">
        <f>IF(EM$10="",0,EM42*главная!$N$22)</f>
        <v>0</v>
      </c>
      <c r="EN43" s="63">
        <f>IF(EN$10="",0,EN42*главная!$N$22)</f>
        <v>0</v>
      </c>
      <c r="EO43" s="63">
        <f>IF(EO$10="",0,EO42*главная!$N$22)</f>
        <v>0</v>
      </c>
      <c r="EP43" s="63">
        <f>IF(EP$10="",0,EP42*главная!$N$22)</f>
        <v>0</v>
      </c>
      <c r="EQ43" s="63">
        <f>IF(EQ$10="",0,EQ42*главная!$N$22)</f>
        <v>0</v>
      </c>
      <c r="ER43" s="63">
        <f>IF(ER$10="",0,ER42*главная!$N$22)</f>
        <v>0</v>
      </c>
      <c r="ES43" s="63">
        <f>IF(ES$10="",0,ES42*главная!$N$22)</f>
        <v>0</v>
      </c>
      <c r="ET43" s="63">
        <f>IF(ET$10="",0,ET42*главная!$N$22)</f>
        <v>0</v>
      </c>
      <c r="EU43" s="63">
        <f>IF(EU$10="",0,EU42*главная!$N$22)</f>
        <v>0</v>
      </c>
      <c r="EV43" s="63">
        <f>IF(EV$10="",0,EV42*главная!$N$22)</f>
        <v>0</v>
      </c>
      <c r="EW43" s="63">
        <f>IF(EW$10="",0,EW42*главная!$N$22)</f>
        <v>0</v>
      </c>
      <c r="EX43" s="63">
        <f>IF(EX$10="",0,EX42*главная!$N$22)</f>
        <v>0</v>
      </c>
      <c r="EY43" s="63">
        <f>IF(EY$10="",0,EY42*главная!$N$22)</f>
        <v>0</v>
      </c>
      <c r="EZ43" s="63">
        <f>IF(EZ$10="",0,EZ42*главная!$N$22)</f>
        <v>0</v>
      </c>
      <c r="FA43" s="63">
        <f>IF(FA$10="",0,FA42*главная!$N$22)</f>
        <v>0</v>
      </c>
      <c r="FB43" s="63">
        <f>IF(FB$10="",0,FB42*главная!$N$22)</f>
        <v>0</v>
      </c>
      <c r="FC43" s="63">
        <f>IF(FC$10="",0,FC42*главная!$N$22)</f>
        <v>0</v>
      </c>
      <c r="FD43" s="63">
        <f>IF(FD$10="",0,FD42*главная!$N$22)</f>
        <v>0</v>
      </c>
      <c r="FE43" s="63">
        <f>IF(FE$10="",0,FE42*главная!$N$22)</f>
        <v>0</v>
      </c>
      <c r="FF43" s="63">
        <f>IF(FF$10="",0,FF42*главная!$N$22)</f>
        <v>0</v>
      </c>
      <c r="FG43" s="63">
        <f>IF(FG$10="",0,FG42*главная!$N$22)</f>
        <v>0</v>
      </c>
      <c r="FH43" s="63">
        <f>IF(FH$10="",0,FH42*главная!$N$22)</f>
        <v>0</v>
      </c>
      <c r="FI43" s="63">
        <f>IF(FI$10="",0,FI42*главная!$N$22)</f>
        <v>0</v>
      </c>
      <c r="FJ43" s="63">
        <f>IF(FJ$10="",0,FJ42*главная!$N$22)</f>
        <v>0</v>
      </c>
      <c r="FK43" s="63">
        <f>IF(FK$10="",0,FK42*главная!$N$22)</f>
        <v>0</v>
      </c>
      <c r="FL43" s="63">
        <f>IF(FL$10="",0,FL42*главная!$N$22)</f>
        <v>0</v>
      </c>
      <c r="FM43" s="63">
        <f>IF(FM$10="",0,FM42*главная!$N$22)</f>
        <v>0</v>
      </c>
      <c r="FN43" s="63">
        <f>IF(FN$10="",0,FN42*главная!$N$22)</f>
        <v>0</v>
      </c>
      <c r="FO43" s="63">
        <f>IF(FO$10="",0,FO42*главная!$N$22)</f>
        <v>0</v>
      </c>
      <c r="FP43" s="63">
        <f>IF(FP$10="",0,FP42*главная!$N$22)</f>
        <v>0</v>
      </c>
      <c r="FQ43" s="63">
        <f>IF(FQ$10="",0,FQ42*главная!$N$22)</f>
        <v>0</v>
      </c>
      <c r="FR43" s="63">
        <f>IF(FR$10="",0,FR42*главная!$N$22)</f>
        <v>0</v>
      </c>
      <c r="FS43" s="63">
        <f>IF(FS$10="",0,FS42*главная!$N$22)</f>
        <v>0</v>
      </c>
      <c r="FT43" s="63">
        <f>IF(FT$10="",0,FT42*главная!$N$22)</f>
        <v>0</v>
      </c>
      <c r="FU43" s="63">
        <f>IF(FU$10="",0,FU42*главная!$N$22)</f>
        <v>0</v>
      </c>
      <c r="FV43" s="63">
        <f>IF(FV$10="",0,FV42*главная!$N$22)</f>
        <v>0</v>
      </c>
      <c r="FW43" s="63">
        <f>IF(FW$10="",0,FW42*главная!$N$22)</f>
        <v>0</v>
      </c>
      <c r="FX43" s="63">
        <f>IF(FX$10="",0,FX42*главная!$N$22)</f>
        <v>0</v>
      </c>
      <c r="FY43" s="63">
        <f>IF(FY$10="",0,FY42*главная!$N$22)</f>
        <v>0</v>
      </c>
      <c r="FZ43" s="63">
        <f>IF(FZ$10="",0,FZ42*главная!$N$22)</f>
        <v>0</v>
      </c>
      <c r="GA43" s="63">
        <f>IF(GA$10="",0,GA42*главная!$N$22)</f>
        <v>0</v>
      </c>
      <c r="GB43" s="63">
        <f>IF(GB$10="",0,GB42*главная!$N$22)</f>
        <v>0</v>
      </c>
      <c r="GC43" s="63">
        <f>IF(GC$10="",0,GC42*главная!$N$22)</f>
        <v>0</v>
      </c>
      <c r="GD43" s="63">
        <f>IF(GD$10="",0,GD42*главная!$N$22)</f>
        <v>0</v>
      </c>
      <c r="GE43" s="63">
        <f>IF(GE$10="",0,GE42*главная!$N$22)</f>
        <v>0</v>
      </c>
      <c r="GF43" s="63">
        <f>IF(GF$10="",0,GF42*главная!$N$22)</f>
        <v>0</v>
      </c>
      <c r="GG43" s="63">
        <f>IF(GG$10="",0,GG42*главная!$N$22)</f>
        <v>0</v>
      </c>
      <c r="GH43" s="63">
        <f>IF(GH$10="",0,GH42*главная!$N$22)</f>
        <v>0</v>
      </c>
      <c r="GI43" s="63">
        <f>IF(GI$10="",0,GI42*главная!$N$22)</f>
        <v>0</v>
      </c>
      <c r="GJ43" s="63">
        <f>IF(GJ$10="",0,GJ42*главная!$N$22)</f>
        <v>0</v>
      </c>
      <c r="GK43" s="63">
        <f>IF(GK$10="",0,GK42*главная!$N$22)</f>
        <v>0</v>
      </c>
      <c r="GL43" s="63">
        <f>IF(GL$10="",0,GL42*главная!$N$22)</f>
        <v>0</v>
      </c>
      <c r="GM43" s="63">
        <f>IF(GM$10="",0,GM42*главная!$N$22)</f>
        <v>0</v>
      </c>
      <c r="GN43" s="63">
        <f>IF(GN$10="",0,GN42*главная!$N$22)</f>
        <v>0</v>
      </c>
      <c r="GO43" s="63">
        <f>IF(GO$10="",0,GO42*главная!$N$22)</f>
        <v>0</v>
      </c>
      <c r="GP43" s="63">
        <f>IF(GP$10="",0,GP42*главная!$N$22)</f>
        <v>0</v>
      </c>
      <c r="GQ43" s="63">
        <f>IF(GQ$10="",0,GQ42*главная!$N$22)</f>
        <v>0</v>
      </c>
      <c r="GR43" s="63">
        <f>IF(GR$10="",0,GR42*главная!$N$22)</f>
        <v>0</v>
      </c>
      <c r="GS43" s="63">
        <f>IF(GS$10="",0,GS42*главная!$N$22)</f>
        <v>0</v>
      </c>
      <c r="GT43" s="63">
        <f>IF(GT$10="",0,GT42*главная!$N$22)</f>
        <v>0</v>
      </c>
      <c r="GU43" s="63">
        <f>IF(GU$10="",0,GU42*главная!$N$22)</f>
        <v>0</v>
      </c>
      <c r="GV43" s="63">
        <f>IF(GV$10="",0,GV42*главная!$N$22)</f>
        <v>0</v>
      </c>
      <c r="GW43" s="63">
        <f>IF(GW$10="",0,GW42*главная!$N$22)</f>
        <v>0</v>
      </c>
      <c r="GX43" s="63">
        <f>IF(GX$10="",0,GX42*главная!$N$22)</f>
        <v>0</v>
      </c>
      <c r="GY43" s="63">
        <f>IF(GY$10="",0,GY42*главная!$N$22)</f>
        <v>0</v>
      </c>
      <c r="GZ43" s="63">
        <f>IF(GZ$10="",0,GZ42*главная!$N$22)</f>
        <v>0</v>
      </c>
      <c r="HA43" s="63">
        <f>IF(HA$10="",0,HA42*главная!$N$22)</f>
        <v>0</v>
      </c>
      <c r="HB43" s="63">
        <f>IF(HB$10="",0,HB42*главная!$N$22)</f>
        <v>0</v>
      </c>
      <c r="HC43" s="63">
        <f>IF(HC$10="",0,HC42*главная!$N$22)</f>
        <v>0</v>
      </c>
      <c r="HD43" s="63">
        <f>IF(HD$10="",0,HD42*главная!$N$22)</f>
        <v>0</v>
      </c>
      <c r="HE43" s="63">
        <f>IF(HE$10="",0,HE42*главная!$N$22)</f>
        <v>0</v>
      </c>
      <c r="HF43" s="63">
        <f>IF(HF$10="",0,HF42*главная!$N$22)</f>
        <v>0</v>
      </c>
      <c r="HG43" s="63">
        <f>IF(HG$10="",0,HG42*главная!$N$22)</f>
        <v>0</v>
      </c>
      <c r="HH43" s="63">
        <f>IF(HH$10="",0,HH42*главная!$N$22)</f>
        <v>0</v>
      </c>
      <c r="HI43" s="63">
        <f>IF(HI$10="",0,HI42*главная!$N$22)</f>
        <v>0</v>
      </c>
      <c r="HJ43" s="63">
        <f>IF(HJ$10="",0,HJ42*главная!$N$22)</f>
        <v>0</v>
      </c>
      <c r="HK43" s="63">
        <f>IF(HK$10="",0,HK42*главная!$N$22)</f>
        <v>0</v>
      </c>
      <c r="HL43" s="63">
        <f>IF(HL$10="",0,HL42*главная!$N$22)</f>
        <v>0</v>
      </c>
      <c r="HM43" s="52"/>
      <c r="HN43" s="52"/>
    </row>
    <row r="44" spans="1:222" s="60" customFormat="1" ht="10.199999999999999" x14ac:dyDescent="0.2">
      <c r="A44" s="52"/>
      <c r="B44" s="52"/>
      <c r="C44" s="52"/>
      <c r="D44" s="52"/>
      <c r="E44" s="42" t="str">
        <f>E41</f>
        <v>прочие затраты в инвестиционный период</v>
      </c>
      <c r="F44" s="52"/>
      <c r="G44" s="52"/>
      <c r="H44" s="42" t="str">
        <f>списки!$N$15</f>
        <v>Регистрация компании в Англии</v>
      </c>
      <c r="I44" s="52"/>
      <c r="J44" s="52"/>
      <c r="K44" s="56" t="str">
        <f>IF($E44="","",INDEX(kpi!$H:$H,SUMIFS(kpi!$B:$B,kpi!$E:$E,$E44)))</f>
        <v>долл.</v>
      </c>
      <c r="L44" s="52"/>
      <c r="M44" s="59"/>
      <c r="N44" s="52"/>
      <c r="O44" s="62"/>
      <c r="P44" s="52"/>
      <c r="Q44" s="52"/>
      <c r="R44" s="69">
        <f t="shared" si="65"/>
        <v>0</v>
      </c>
      <c r="S44" s="52"/>
      <c r="T44" s="73" t="s">
        <v>6</v>
      </c>
      <c r="U44" s="74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52"/>
      <c r="HN44" s="52"/>
    </row>
    <row r="45" spans="1:222" s="60" customFormat="1" ht="10.199999999999999" x14ac:dyDescent="0.2">
      <c r="A45" s="52"/>
      <c r="B45" s="52"/>
      <c r="C45" s="52"/>
      <c r="D45" s="52"/>
      <c r="E45" s="42" t="str">
        <f t="shared" ref="E45:E50" si="66">E41</f>
        <v>прочие затраты в инвестиционный период</v>
      </c>
      <c r="F45" s="52"/>
      <c r="G45" s="52"/>
      <c r="H45" s="42" t="str">
        <f>списки!$N$16</f>
        <v>Лицензия криптобиржи</v>
      </c>
      <c r="I45" s="52"/>
      <c r="J45" s="52"/>
      <c r="K45" s="56" t="str">
        <f>IF($E45="","",INDEX(kpi!$H:$H,SUMIFS(kpi!$B:$B,kpi!$E:$E,$E45)))</f>
        <v>долл.</v>
      </c>
      <c r="L45" s="52"/>
      <c r="M45" s="59"/>
      <c r="N45" s="52"/>
      <c r="O45" s="62"/>
      <c r="P45" s="52"/>
      <c r="Q45" s="52"/>
      <c r="R45" s="69">
        <f t="shared" si="65"/>
        <v>0</v>
      </c>
      <c r="S45" s="52"/>
      <c r="T45" s="73" t="s">
        <v>6</v>
      </c>
      <c r="U45" s="74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52"/>
      <c r="HN45" s="52"/>
    </row>
    <row r="46" spans="1:222" s="60" customFormat="1" ht="10.199999999999999" x14ac:dyDescent="0.2">
      <c r="A46" s="52"/>
      <c r="B46" s="52"/>
      <c r="C46" s="52"/>
      <c r="D46" s="52"/>
      <c r="E46" s="42" t="str">
        <f t="shared" si="66"/>
        <v>прочие затраты в инвестиционный период</v>
      </c>
      <c r="F46" s="52"/>
      <c r="G46" s="52"/>
      <c r="H46" s="42" t="str">
        <f>списки!$N$17</f>
        <v>маркетинг</v>
      </c>
      <c r="I46" s="52"/>
      <c r="J46" s="52"/>
      <c r="K46" s="56" t="str">
        <f>IF($E46="","",INDEX(kpi!$H:$H,SUMIFS(kpi!$B:$B,kpi!$E:$E,$E46)))</f>
        <v>долл.</v>
      </c>
      <c r="L46" s="52"/>
      <c r="M46" s="59"/>
      <c r="N46" s="52"/>
      <c r="O46" s="62"/>
      <c r="P46" s="52"/>
      <c r="Q46" s="52"/>
      <c r="R46" s="69">
        <f t="shared" si="65"/>
        <v>0</v>
      </c>
      <c r="S46" s="52"/>
      <c r="T46" s="73" t="s">
        <v>6</v>
      </c>
      <c r="U46" s="74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52"/>
      <c r="HN46" s="52"/>
    </row>
    <row r="47" spans="1:222" s="60" customFormat="1" ht="10.199999999999999" x14ac:dyDescent="0.2">
      <c r="A47" s="52"/>
      <c r="B47" s="52"/>
      <c r="C47" s="52"/>
      <c r="D47" s="52"/>
      <c r="E47" s="42" t="str">
        <f t="shared" si="66"/>
        <v>прочие затраты в инвестиционный период</v>
      </c>
      <c r="F47" s="52"/>
      <c r="G47" s="52"/>
      <c r="H47" s="42" t="str">
        <f>списки!$N$18</f>
        <v>оборудование и оргтехника</v>
      </c>
      <c r="I47" s="52"/>
      <c r="J47" s="52"/>
      <c r="K47" s="56" t="str">
        <f>IF($E47="","",INDEX(kpi!$H:$H,SUMIFS(kpi!$B:$B,kpi!$E:$E,$E47)))</f>
        <v>долл.</v>
      </c>
      <c r="L47" s="52"/>
      <c r="M47" s="59"/>
      <c r="N47" s="52"/>
      <c r="O47" s="62"/>
      <c r="P47" s="52"/>
      <c r="Q47" s="52"/>
      <c r="R47" s="69">
        <f t="shared" si="65"/>
        <v>0</v>
      </c>
      <c r="S47" s="52"/>
      <c r="T47" s="73" t="s">
        <v>6</v>
      </c>
      <c r="U47" s="74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52"/>
      <c r="HN47" s="52"/>
    </row>
    <row r="48" spans="1:222" s="60" customFormat="1" ht="10.199999999999999" x14ac:dyDescent="0.2">
      <c r="A48" s="52"/>
      <c r="B48" s="52"/>
      <c r="C48" s="52"/>
      <c r="D48" s="52"/>
      <c r="E48" s="42" t="str">
        <f t="shared" si="66"/>
        <v>прочие затраты в инвестиционный период</v>
      </c>
      <c r="F48" s="52"/>
      <c r="G48" s="52"/>
      <c r="H48" s="42" t="str">
        <f>списки!$N$19</f>
        <v>аренда серверов</v>
      </c>
      <c r="I48" s="52"/>
      <c r="J48" s="52"/>
      <c r="K48" s="56" t="str">
        <f>IF($E48="","",INDEX(kpi!$H:$H,SUMIFS(kpi!$B:$B,kpi!$E:$E,$E48)))</f>
        <v>долл.</v>
      </c>
      <c r="L48" s="52"/>
      <c r="M48" s="59"/>
      <c r="N48" s="52"/>
      <c r="O48" s="62"/>
      <c r="P48" s="52"/>
      <c r="Q48" s="52"/>
      <c r="R48" s="69">
        <f t="shared" si="65"/>
        <v>0</v>
      </c>
      <c r="S48" s="52"/>
      <c r="T48" s="73" t="s">
        <v>6</v>
      </c>
      <c r="U48" s="74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52"/>
      <c r="HN48" s="52"/>
    </row>
    <row r="49" spans="1:222" s="60" customFormat="1" ht="10.199999999999999" x14ac:dyDescent="0.2">
      <c r="A49" s="52"/>
      <c r="B49" s="52"/>
      <c r="C49" s="52"/>
      <c r="D49" s="52"/>
      <c r="E49" s="42" t="str">
        <f t="shared" si="66"/>
        <v>прочие затраты в инвестиционный период</v>
      </c>
      <c r="F49" s="52"/>
      <c r="G49" s="52"/>
      <c r="H49" s="42" t="str">
        <f>списки!$N$20</f>
        <v>аренда офиса Лондон</v>
      </c>
      <c r="I49" s="52"/>
      <c r="J49" s="52"/>
      <c r="K49" s="56" t="str">
        <f>IF($E49="","",INDEX(kpi!$H:$H,SUMIFS(kpi!$B:$B,kpi!$E:$E,$E49)))</f>
        <v>долл.</v>
      </c>
      <c r="L49" s="52"/>
      <c r="M49" s="59"/>
      <c r="N49" s="52"/>
      <c r="O49" s="62"/>
      <c r="P49" s="52"/>
      <c r="Q49" s="52"/>
      <c r="R49" s="69">
        <f t="shared" si="65"/>
        <v>0</v>
      </c>
      <c r="S49" s="52"/>
      <c r="T49" s="73" t="s">
        <v>6</v>
      </c>
      <c r="U49" s="74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52"/>
      <c r="HN49" s="52"/>
    </row>
    <row r="50" spans="1:222" s="60" customFormat="1" ht="10.199999999999999" x14ac:dyDescent="0.2">
      <c r="A50" s="52"/>
      <c r="B50" s="52"/>
      <c r="C50" s="52"/>
      <c r="D50" s="52"/>
      <c r="E50" s="42" t="str">
        <f t="shared" si="66"/>
        <v>прочие затраты в инвестиционный период</v>
      </c>
      <c r="F50" s="52"/>
      <c r="G50" s="52"/>
      <c r="H50" s="42" t="str">
        <f>списки!$N$21</f>
        <v>аренда офиса Москва</v>
      </c>
      <c r="I50" s="52"/>
      <c r="J50" s="52"/>
      <c r="K50" s="56" t="str">
        <f>IF($E50="","",INDEX(kpi!$H:$H,SUMIFS(kpi!$B:$B,kpi!$E:$E,$E50)))</f>
        <v>долл.</v>
      </c>
      <c r="L50" s="52"/>
      <c r="M50" s="59"/>
      <c r="N50" s="52"/>
      <c r="O50" s="62"/>
      <c r="P50" s="52"/>
      <c r="Q50" s="52"/>
      <c r="R50" s="69">
        <f t="shared" si="65"/>
        <v>0</v>
      </c>
      <c r="S50" s="52"/>
      <c r="T50" s="73" t="s">
        <v>6</v>
      </c>
      <c r="U50" s="74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52"/>
      <c r="HN50" s="52"/>
    </row>
    <row r="51" spans="1:222" s="1" customFormat="1" ht="7.0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31"/>
      <c r="L51" s="4"/>
      <c r="M51" s="43"/>
      <c r="N51" s="4"/>
      <c r="O51" s="44"/>
      <c r="P51" s="4"/>
      <c r="Q51" s="38"/>
      <c r="R51" s="72"/>
      <c r="S51" s="4"/>
      <c r="T51" s="4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"/>
      <c r="HN51" s="4"/>
    </row>
    <row r="52" spans="1:222" s="11" customFormat="1" x14ac:dyDescent="0.25">
      <c r="A52" s="10"/>
      <c r="B52" s="10"/>
      <c r="C52" s="10"/>
      <c r="D52" s="10"/>
      <c r="E52" s="30" t="str">
        <f>kpi!$E$36</f>
        <v>начисление НДС к возмещению</v>
      </c>
      <c r="F52" s="10"/>
      <c r="G52" s="10"/>
      <c r="H52" s="30"/>
      <c r="I52" s="10"/>
      <c r="J52" s="10"/>
      <c r="K52" s="79" t="str">
        <f>IF($E52="","",INDEX(kpi!$H:$H,SUMIFS(kpi!$B:$B,kpi!$E:$E,$E52)))</f>
        <v>долл.</v>
      </c>
      <c r="L52" s="10"/>
      <c r="M52" s="13"/>
      <c r="N52" s="10"/>
      <c r="O52" s="20"/>
      <c r="P52" s="10"/>
      <c r="Q52" s="10"/>
      <c r="R52" s="66">
        <f>SUMIFS($T52:$LI52,$T$1:$LI$1,"&lt;="&amp;MAX($1:$1),$T$1:$LI$1,"&gt;="&amp;1)</f>
        <v>0</v>
      </c>
      <c r="S52" s="10"/>
      <c r="T52" s="10"/>
      <c r="U52" s="49">
        <f>IF(U$10="",0,U17*главная!$N$29/(1+главная!$N$29))</f>
        <v>0</v>
      </c>
      <c r="V52" s="49">
        <f>IF(V$10="",0,V17*главная!$N$29/(1+главная!$N$29))</f>
        <v>0</v>
      </c>
      <c r="W52" s="49">
        <f>IF(W$10="",0,W17*главная!$N$29/(1+главная!$N$29))</f>
        <v>0</v>
      </c>
      <c r="X52" s="49">
        <f>IF(X$10="",0,X17*главная!$N$29/(1+главная!$N$29))</f>
        <v>0</v>
      </c>
      <c r="Y52" s="49">
        <f>IF(Y$10="",0,Y17*главная!$N$29/(1+главная!$N$29))</f>
        <v>0</v>
      </c>
      <c r="Z52" s="49">
        <f>IF(Z$10="",0,Z17*главная!$N$29/(1+главная!$N$29))</f>
        <v>0</v>
      </c>
      <c r="AA52" s="49">
        <f>IF(AA$10="",0,AA17*главная!$N$29/(1+главная!$N$29))</f>
        <v>0</v>
      </c>
      <c r="AB52" s="49">
        <f>IF(AB$10="",0,AB17*главная!$N$29/(1+главная!$N$29))</f>
        <v>0</v>
      </c>
      <c r="AC52" s="49">
        <f>IF(AC$10="",0,AC17*главная!$N$29/(1+главная!$N$29))</f>
        <v>0</v>
      </c>
      <c r="AD52" s="49">
        <f>IF(AD$10="",0,AD17*главная!$N$29/(1+главная!$N$29))</f>
        <v>0</v>
      </c>
      <c r="AE52" s="49">
        <f>IF(AE$10="",0,AE17*главная!$N$29/(1+главная!$N$29))</f>
        <v>0</v>
      </c>
      <c r="AF52" s="49">
        <f>IF(AF$10="",0,AF17*главная!$N$29/(1+главная!$N$29))</f>
        <v>0</v>
      </c>
      <c r="AG52" s="49">
        <f>IF(AG$10="",0,AG17*главная!$N$29/(1+главная!$N$29))</f>
        <v>0</v>
      </c>
      <c r="AH52" s="49">
        <f>IF(AH$10="",0,AH17*главная!$N$29/(1+главная!$N$29))</f>
        <v>0</v>
      </c>
      <c r="AI52" s="49">
        <f>IF(AI$10="",0,AI17*главная!$N$29/(1+главная!$N$29))</f>
        <v>0</v>
      </c>
      <c r="AJ52" s="49">
        <f>IF(AJ$10="",0,AJ17*главная!$N$29/(1+главная!$N$29))</f>
        <v>0</v>
      </c>
      <c r="AK52" s="49">
        <f>IF(AK$10="",0,AK17*главная!$N$29/(1+главная!$N$29))</f>
        <v>0</v>
      </c>
      <c r="AL52" s="49">
        <f>IF(AL$10="",0,AL17*главная!$N$29/(1+главная!$N$29))</f>
        <v>0</v>
      </c>
      <c r="AM52" s="49">
        <f>IF(AM$10="",0,AM17*главная!$N$29/(1+главная!$N$29))</f>
        <v>0</v>
      </c>
      <c r="AN52" s="49">
        <f>IF(AN$10="",0,AN17*главная!$N$29/(1+главная!$N$29))</f>
        <v>0</v>
      </c>
      <c r="AO52" s="49">
        <f>IF(AO$10="",0,AO17*главная!$N$29/(1+главная!$N$29))</f>
        <v>0</v>
      </c>
      <c r="AP52" s="49">
        <f>IF(AP$10="",0,AP17*главная!$N$29/(1+главная!$N$29))</f>
        <v>0</v>
      </c>
      <c r="AQ52" s="49">
        <f>IF(AQ$10="",0,AQ17*главная!$N$29/(1+главная!$N$29))</f>
        <v>0</v>
      </c>
      <c r="AR52" s="49">
        <f>IF(AR$10="",0,AR17*главная!$N$29/(1+главная!$N$29))</f>
        <v>0</v>
      </c>
      <c r="AS52" s="49">
        <f>IF(AS$10="",0,AS17*главная!$N$29/(1+главная!$N$29))</f>
        <v>0</v>
      </c>
      <c r="AT52" s="49">
        <f>IF(AT$10="",0,AT17*главная!$N$29/(1+главная!$N$29))</f>
        <v>0</v>
      </c>
      <c r="AU52" s="49">
        <f>IF(AU$10="",0,AU17*главная!$N$29/(1+главная!$N$29))</f>
        <v>0</v>
      </c>
      <c r="AV52" s="49">
        <f>IF(AV$10="",0,AV17*главная!$N$29/(1+главная!$N$29))</f>
        <v>0</v>
      </c>
      <c r="AW52" s="49">
        <f>IF(AW$10="",0,AW17*главная!$N$29/(1+главная!$N$29))</f>
        <v>0</v>
      </c>
      <c r="AX52" s="49">
        <f>IF(AX$10="",0,AX17*главная!$N$29/(1+главная!$N$29))</f>
        <v>0</v>
      </c>
      <c r="AY52" s="49">
        <f>IF(AY$10="",0,AY17*главная!$N$29/(1+главная!$N$29))</f>
        <v>0</v>
      </c>
      <c r="AZ52" s="49">
        <f>IF(AZ$10="",0,AZ17*главная!$N$29/(1+главная!$N$29))</f>
        <v>0</v>
      </c>
      <c r="BA52" s="49">
        <f>IF(BA$10="",0,BA17*главная!$N$29/(1+главная!$N$29))</f>
        <v>0</v>
      </c>
      <c r="BB52" s="49">
        <f>IF(BB$10="",0,BB17*главная!$N$29/(1+главная!$N$29))</f>
        <v>0</v>
      </c>
      <c r="BC52" s="49">
        <f>IF(BC$10="",0,BC17*главная!$N$29/(1+главная!$N$29))</f>
        <v>0</v>
      </c>
      <c r="BD52" s="49">
        <f>IF(BD$10="",0,BD17*главная!$N$29/(1+главная!$N$29))</f>
        <v>0</v>
      </c>
      <c r="BE52" s="49">
        <f>IF(BE$10="",0,BE17*главная!$N$29/(1+главная!$N$29))</f>
        <v>0</v>
      </c>
      <c r="BF52" s="49">
        <f>IF(BF$10="",0,BF17*главная!$N$29/(1+главная!$N$29))</f>
        <v>0</v>
      </c>
      <c r="BG52" s="49">
        <f>IF(BG$10="",0,BG17*главная!$N$29/(1+главная!$N$29))</f>
        <v>0</v>
      </c>
      <c r="BH52" s="49">
        <f>IF(BH$10="",0,BH17*главная!$N$29/(1+главная!$N$29))</f>
        <v>0</v>
      </c>
      <c r="BI52" s="49">
        <f>IF(BI$10="",0,BI17*главная!$N$29/(1+главная!$N$29))</f>
        <v>0</v>
      </c>
      <c r="BJ52" s="49">
        <f>IF(BJ$10="",0,BJ17*главная!$N$29/(1+главная!$N$29))</f>
        <v>0</v>
      </c>
      <c r="BK52" s="49">
        <f>IF(BK$10="",0,BK17*главная!$N$29/(1+главная!$N$29))</f>
        <v>0</v>
      </c>
      <c r="BL52" s="49">
        <f>IF(BL$10="",0,BL17*главная!$N$29/(1+главная!$N$29))</f>
        <v>0</v>
      </c>
      <c r="BM52" s="49">
        <f>IF(BM$10="",0,BM17*главная!$N$29/(1+главная!$N$29))</f>
        <v>0</v>
      </c>
      <c r="BN52" s="49">
        <f>IF(BN$10="",0,BN17*главная!$N$29/(1+главная!$N$29))</f>
        <v>0</v>
      </c>
      <c r="BO52" s="49">
        <f>IF(BO$10="",0,BO17*главная!$N$29/(1+главная!$N$29))</f>
        <v>0</v>
      </c>
      <c r="BP52" s="49">
        <f>IF(BP$10="",0,BP17*главная!$N$29/(1+главная!$N$29))</f>
        <v>0</v>
      </c>
      <c r="BQ52" s="49">
        <f>IF(BQ$10="",0,BQ17*главная!$N$29/(1+главная!$N$29))</f>
        <v>0</v>
      </c>
      <c r="BR52" s="49">
        <f>IF(BR$10="",0,BR17*главная!$N$29/(1+главная!$N$29))</f>
        <v>0</v>
      </c>
      <c r="BS52" s="49">
        <f>IF(BS$10="",0,BS17*главная!$N$29/(1+главная!$N$29))</f>
        <v>0</v>
      </c>
      <c r="BT52" s="49">
        <f>IF(BT$10="",0,BT17*главная!$N$29/(1+главная!$N$29))</f>
        <v>0</v>
      </c>
      <c r="BU52" s="49">
        <f>IF(BU$10="",0,BU17*главная!$N$29/(1+главная!$N$29))</f>
        <v>0</v>
      </c>
      <c r="BV52" s="49">
        <f>IF(BV$10="",0,BV17*главная!$N$29/(1+главная!$N$29))</f>
        <v>0</v>
      </c>
      <c r="BW52" s="49">
        <f>IF(BW$10="",0,BW17*главная!$N$29/(1+главная!$N$29))</f>
        <v>0</v>
      </c>
      <c r="BX52" s="49">
        <f>IF(BX$10="",0,BX17*главная!$N$29/(1+главная!$N$29))</f>
        <v>0</v>
      </c>
      <c r="BY52" s="49">
        <f>IF(BY$10="",0,BY17*главная!$N$29/(1+главная!$N$29))</f>
        <v>0</v>
      </c>
      <c r="BZ52" s="49">
        <f>IF(BZ$10="",0,BZ17*главная!$N$29/(1+главная!$N$29))</f>
        <v>0</v>
      </c>
      <c r="CA52" s="49">
        <f>IF(CA$10="",0,CA17*главная!$N$29/(1+главная!$N$29))</f>
        <v>0</v>
      </c>
      <c r="CB52" s="49">
        <f>IF(CB$10="",0,CB17*главная!$N$29/(1+главная!$N$29))</f>
        <v>0</v>
      </c>
      <c r="CC52" s="49">
        <f>IF(CC$10="",0,CC17*главная!$N$29/(1+главная!$N$29))</f>
        <v>0</v>
      </c>
      <c r="CD52" s="49">
        <f>IF(CD$10="",0,CD17*главная!$N$29/(1+главная!$N$29))</f>
        <v>0</v>
      </c>
      <c r="CE52" s="49">
        <f>IF(CE$10="",0,CE17*главная!$N$29/(1+главная!$N$29))</f>
        <v>0</v>
      </c>
      <c r="CF52" s="49">
        <f>IF(CF$10="",0,CF17*главная!$N$29/(1+главная!$N$29))</f>
        <v>0</v>
      </c>
      <c r="CG52" s="49">
        <f>IF(CG$10="",0,CG17*главная!$N$29/(1+главная!$N$29))</f>
        <v>0</v>
      </c>
      <c r="CH52" s="49">
        <f>IF(CH$10="",0,CH17*главная!$N$29/(1+главная!$N$29))</f>
        <v>0</v>
      </c>
      <c r="CI52" s="49">
        <f>IF(CI$10="",0,CI17*главная!$N$29/(1+главная!$N$29))</f>
        <v>0</v>
      </c>
      <c r="CJ52" s="49">
        <f>IF(CJ$10="",0,CJ17*главная!$N$29/(1+главная!$N$29))</f>
        <v>0</v>
      </c>
      <c r="CK52" s="49">
        <f>IF(CK$10="",0,CK17*главная!$N$29/(1+главная!$N$29))</f>
        <v>0</v>
      </c>
      <c r="CL52" s="49">
        <f>IF(CL$10="",0,CL17*главная!$N$29/(1+главная!$N$29))</f>
        <v>0</v>
      </c>
      <c r="CM52" s="49">
        <f>IF(CM$10="",0,CM17*главная!$N$29/(1+главная!$N$29))</f>
        <v>0</v>
      </c>
      <c r="CN52" s="49">
        <f>IF(CN$10="",0,CN17*главная!$N$29/(1+главная!$N$29))</f>
        <v>0</v>
      </c>
      <c r="CO52" s="49">
        <f>IF(CO$10="",0,CO17*главная!$N$29/(1+главная!$N$29))</f>
        <v>0</v>
      </c>
      <c r="CP52" s="49">
        <f>IF(CP$10="",0,CP17*главная!$N$29/(1+главная!$N$29))</f>
        <v>0</v>
      </c>
      <c r="CQ52" s="49">
        <f>IF(CQ$10="",0,CQ17*главная!$N$29/(1+главная!$N$29))</f>
        <v>0</v>
      </c>
      <c r="CR52" s="49">
        <f>IF(CR$10="",0,CR17*главная!$N$29/(1+главная!$N$29))</f>
        <v>0</v>
      </c>
      <c r="CS52" s="49">
        <f>IF(CS$10="",0,CS17*главная!$N$29/(1+главная!$N$29))</f>
        <v>0</v>
      </c>
      <c r="CT52" s="49">
        <f>IF(CT$10="",0,CT17*главная!$N$29/(1+главная!$N$29))</f>
        <v>0</v>
      </c>
      <c r="CU52" s="49">
        <f>IF(CU$10="",0,CU17*главная!$N$29/(1+главная!$N$29))</f>
        <v>0</v>
      </c>
      <c r="CV52" s="49">
        <f>IF(CV$10="",0,CV17*главная!$N$29/(1+главная!$N$29))</f>
        <v>0</v>
      </c>
      <c r="CW52" s="49">
        <f>IF(CW$10="",0,CW17*главная!$N$29/(1+главная!$N$29))</f>
        <v>0</v>
      </c>
      <c r="CX52" s="49">
        <f>IF(CX$10="",0,CX17*главная!$N$29/(1+главная!$N$29))</f>
        <v>0</v>
      </c>
      <c r="CY52" s="49">
        <f>IF(CY$10="",0,CY17*главная!$N$29/(1+главная!$N$29))</f>
        <v>0</v>
      </c>
      <c r="CZ52" s="49">
        <f>IF(CZ$10="",0,CZ17*главная!$N$29/(1+главная!$N$29))</f>
        <v>0</v>
      </c>
      <c r="DA52" s="49">
        <f>IF(DA$10="",0,DA17*главная!$N$29/(1+главная!$N$29))</f>
        <v>0</v>
      </c>
      <c r="DB52" s="49">
        <f>IF(DB$10="",0,DB17*главная!$N$29/(1+главная!$N$29))</f>
        <v>0</v>
      </c>
      <c r="DC52" s="49">
        <f>IF(DC$10="",0,DC17*главная!$N$29/(1+главная!$N$29))</f>
        <v>0</v>
      </c>
      <c r="DD52" s="49">
        <f>IF(DD$10="",0,DD17*главная!$N$29/(1+главная!$N$29))</f>
        <v>0</v>
      </c>
      <c r="DE52" s="49">
        <f>IF(DE$10="",0,DE17*главная!$N$29/(1+главная!$N$29))</f>
        <v>0</v>
      </c>
      <c r="DF52" s="49">
        <f>IF(DF$10="",0,DF17*главная!$N$29/(1+главная!$N$29))</f>
        <v>0</v>
      </c>
      <c r="DG52" s="49">
        <f>IF(DG$10="",0,DG17*главная!$N$29/(1+главная!$N$29))</f>
        <v>0</v>
      </c>
      <c r="DH52" s="49">
        <f>IF(DH$10="",0,DH17*главная!$N$29/(1+главная!$N$29))</f>
        <v>0</v>
      </c>
      <c r="DI52" s="49">
        <f>IF(DI$10="",0,DI17*главная!$N$29/(1+главная!$N$29))</f>
        <v>0</v>
      </c>
      <c r="DJ52" s="49">
        <f>IF(DJ$10="",0,DJ17*главная!$N$29/(1+главная!$N$29))</f>
        <v>0</v>
      </c>
      <c r="DK52" s="49">
        <f>IF(DK$10="",0,DK17*главная!$N$29/(1+главная!$N$29))</f>
        <v>0</v>
      </c>
      <c r="DL52" s="49">
        <f>IF(DL$10="",0,DL17*главная!$N$29/(1+главная!$N$29))</f>
        <v>0</v>
      </c>
      <c r="DM52" s="49">
        <f>IF(DM$10="",0,DM17*главная!$N$29/(1+главная!$N$29))</f>
        <v>0</v>
      </c>
      <c r="DN52" s="49">
        <f>IF(DN$10="",0,DN17*главная!$N$29/(1+главная!$N$29))</f>
        <v>0</v>
      </c>
      <c r="DO52" s="49">
        <f>IF(DO$10="",0,DO17*главная!$N$29/(1+главная!$N$29))</f>
        <v>0</v>
      </c>
      <c r="DP52" s="49">
        <f>IF(DP$10="",0,DP17*главная!$N$29/(1+главная!$N$29))</f>
        <v>0</v>
      </c>
      <c r="DQ52" s="49">
        <f>IF(DQ$10="",0,DQ17*главная!$N$29/(1+главная!$N$29))</f>
        <v>0</v>
      </c>
      <c r="DR52" s="49">
        <f>IF(DR$10="",0,DR17*главная!$N$29/(1+главная!$N$29))</f>
        <v>0</v>
      </c>
      <c r="DS52" s="49">
        <f>IF(DS$10="",0,DS17*главная!$N$29/(1+главная!$N$29))</f>
        <v>0</v>
      </c>
      <c r="DT52" s="49">
        <f>IF(DT$10="",0,DT17*главная!$N$29/(1+главная!$N$29))</f>
        <v>0</v>
      </c>
      <c r="DU52" s="49">
        <f>IF(DU$10="",0,DU17*главная!$N$29/(1+главная!$N$29))</f>
        <v>0</v>
      </c>
      <c r="DV52" s="49">
        <f>IF(DV$10="",0,DV17*главная!$N$29/(1+главная!$N$29))</f>
        <v>0</v>
      </c>
      <c r="DW52" s="49">
        <f>IF(DW$10="",0,DW17*главная!$N$29/(1+главная!$N$29))</f>
        <v>0</v>
      </c>
      <c r="DX52" s="49">
        <f>IF(DX$10="",0,DX17*главная!$N$29/(1+главная!$N$29))</f>
        <v>0</v>
      </c>
      <c r="DY52" s="49">
        <f>IF(DY$10="",0,DY17*главная!$N$29/(1+главная!$N$29))</f>
        <v>0</v>
      </c>
      <c r="DZ52" s="49">
        <f>IF(DZ$10="",0,DZ17*главная!$N$29/(1+главная!$N$29))</f>
        <v>0</v>
      </c>
      <c r="EA52" s="49">
        <f>IF(EA$10="",0,EA17*главная!$N$29/(1+главная!$N$29))</f>
        <v>0</v>
      </c>
      <c r="EB52" s="49">
        <f>IF(EB$10="",0,EB17*главная!$N$29/(1+главная!$N$29))</f>
        <v>0</v>
      </c>
      <c r="EC52" s="49">
        <f>IF(EC$10="",0,EC17*главная!$N$29/(1+главная!$N$29))</f>
        <v>0</v>
      </c>
      <c r="ED52" s="49">
        <f>IF(ED$10="",0,ED17*главная!$N$29/(1+главная!$N$29))</f>
        <v>0</v>
      </c>
      <c r="EE52" s="49">
        <f>IF(EE$10="",0,EE17*главная!$N$29/(1+главная!$N$29))</f>
        <v>0</v>
      </c>
      <c r="EF52" s="49">
        <f>IF(EF$10="",0,EF17*главная!$N$29/(1+главная!$N$29))</f>
        <v>0</v>
      </c>
      <c r="EG52" s="49">
        <f>IF(EG$10="",0,EG17*главная!$N$29/(1+главная!$N$29))</f>
        <v>0</v>
      </c>
      <c r="EH52" s="49">
        <f>IF(EH$10="",0,EH17*главная!$N$29/(1+главная!$N$29))</f>
        <v>0</v>
      </c>
      <c r="EI52" s="49">
        <f>IF(EI$10="",0,EI17*главная!$N$29/(1+главная!$N$29))</f>
        <v>0</v>
      </c>
      <c r="EJ52" s="49">
        <f>IF(EJ$10="",0,EJ17*главная!$N$29/(1+главная!$N$29))</f>
        <v>0</v>
      </c>
      <c r="EK52" s="49">
        <f>IF(EK$10="",0,EK17*главная!$N$29/(1+главная!$N$29))</f>
        <v>0</v>
      </c>
      <c r="EL52" s="49">
        <f>IF(EL$10="",0,EL17*главная!$N$29/(1+главная!$N$29))</f>
        <v>0</v>
      </c>
      <c r="EM52" s="49">
        <f>IF(EM$10="",0,EM17*главная!$N$29/(1+главная!$N$29))</f>
        <v>0</v>
      </c>
      <c r="EN52" s="49">
        <f>IF(EN$10="",0,EN17*главная!$N$29/(1+главная!$N$29))</f>
        <v>0</v>
      </c>
      <c r="EO52" s="49">
        <f>IF(EO$10="",0,EO17*главная!$N$29/(1+главная!$N$29))</f>
        <v>0</v>
      </c>
      <c r="EP52" s="49">
        <f>IF(EP$10="",0,EP17*главная!$N$29/(1+главная!$N$29))</f>
        <v>0</v>
      </c>
      <c r="EQ52" s="49">
        <f>IF(EQ$10="",0,EQ17*главная!$N$29/(1+главная!$N$29))</f>
        <v>0</v>
      </c>
      <c r="ER52" s="49">
        <f>IF(ER$10="",0,ER17*главная!$N$29/(1+главная!$N$29))</f>
        <v>0</v>
      </c>
      <c r="ES52" s="49">
        <f>IF(ES$10="",0,ES17*главная!$N$29/(1+главная!$N$29))</f>
        <v>0</v>
      </c>
      <c r="ET52" s="49">
        <f>IF(ET$10="",0,ET17*главная!$N$29/(1+главная!$N$29))</f>
        <v>0</v>
      </c>
      <c r="EU52" s="49">
        <f>IF(EU$10="",0,EU17*главная!$N$29/(1+главная!$N$29))</f>
        <v>0</v>
      </c>
      <c r="EV52" s="49">
        <f>IF(EV$10="",0,EV17*главная!$N$29/(1+главная!$N$29))</f>
        <v>0</v>
      </c>
      <c r="EW52" s="49">
        <f>IF(EW$10="",0,EW17*главная!$N$29/(1+главная!$N$29))</f>
        <v>0</v>
      </c>
      <c r="EX52" s="49">
        <f>IF(EX$10="",0,EX17*главная!$N$29/(1+главная!$N$29))</f>
        <v>0</v>
      </c>
      <c r="EY52" s="49">
        <f>IF(EY$10="",0,EY17*главная!$N$29/(1+главная!$N$29))</f>
        <v>0</v>
      </c>
      <c r="EZ52" s="49">
        <f>IF(EZ$10="",0,EZ17*главная!$N$29/(1+главная!$N$29))</f>
        <v>0</v>
      </c>
      <c r="FA52" s="49">
        <f>IF(FA$10="",0,FA17*главная!$N$29/(1+главная!$N$29))</f>
        <v>0</v>
      </c>
      <c r="FB52" s="49">
        <f>IF(FB$10="",0,FB17*главная!$N$29/(1+главная!$N$29))</f>
        <v>0</v>
      </c>
      <c r="FC52" s="49">
        <f>IF(FC$10="",0,FC17*главная!$N$29/(1+главная!$N$29))</f>
        <v>0</v>
      </c>
      <c r="FD52" s="49">
        <f>IF(FD$10="",0,FD17*главная!$N$29/(1+главная!$N$29))</f>
        <v>0</v>
      </c>
      <c r="FE52" s="49">
        <f>IF(FE$10="",0,FE17*главная!$N$29/(1+главная!$N$29))</f>
        <v>0</v>
      </c>
      <c r="FF52" s="49">
        <f>IF(FF$10="",0,FF17*главная!$N$29/(1+главная!$N$29))</f>
        <v>0</v>
      </c>
      <c r="FG52" s="49">
        <f>IF(FG$10="",0,FG17*главная!$N$29/(1+главная!$N$29))</f>
        <v>0</v>
      </c>
      <c r="FH52" s="49">
        <f>IF(FH$10="",0,FH17*главная!$N$29/(1+главная!$N$29))</f>
        <v>0</v>
      </c>
      <c r="FI52" s="49">
        <f>IF(FI$10="",0,FI17*главная!$N$29/(1+главная!$N$29))</f>
        <v>0</v>
      </c>
      <c r="FJ52" s="49">
        <f>IF(FJ$10="",0,FJ17*главная!$N$29/(1+главная!$N$29))</f>
        <v>0</v>
      </c>
      <c r="FK52" s="49">
        <f>IF(FK$10="",0,FK17*главная!$N$29/(1+главная!$N$29))</f>
        <v>0</v>
      </c>
      <c r="FL52" s="49">
        <f>IF(FL$10="",0,FL17*главная!$N$29/(1+главная!$N$29))</f>
        <v>0</v>
      </c>
      <c r="FM52" s="49">
        <f>IF(FM$10="",0,FM17*главная!$N$29/(1+главная!$N$29))</f>
        <v>0</v>
      </c>
      <c r="FN52" s="49">
        <f>IF(FN$10="",0,FN17*главная!$N$29/(1+главная!$N$29))</f>
        <v>0</v>
      </c>
      <c r="FO52" s="49">
        <f>IF(FO$10="",0,FO17*главная!$N$29/(1+главная!$N$29))</f>
        <v>0</v>
      </c>
      <c r="FP52" s="49">
        <f>IF(FP$10="",0,FP17*главная!$N$29/(1+главная!$N$29))</f>
        <v>0</v>
      </c>
      <c r="FQ52" s="49">
        <f>IF(FQ$10="",0,FQ17*главная!$N$29/(1+главная!$N$29))</f>
        <v>0</v>
      </c>
      <c r="FR52" s="49">
        <f>IF(FR$10="",0,FR17*главная!$N$29/(1+главная!$N$29))</f>
        <v>0</v>
      </c>
      <c r="FS52" s="49">
        <f>IF(FS$10="",0,FS17*главная!$N$29/(1+главная!$N$29))</f>
        <v>0</v>
      </c>
      <c r="FT52" s="49">
        <f>IF(FT$10="",0,FT17*главная!$N$29/(1+главная!$N$29))</f>
        <v>0</v>
      </c>
      <c r="FU52" s="49">
        <f>IF(FU$10="",0,FU17*главная!$N$29/(1+главная!$N$29))</f>
        <v>0</v>
      </c>
      <c r="FV52" s="49">
        <f>IF(FV$10="",0,FV17*главная!$N$29/(1+главная!$N$29))</f>
        <v>0</v>
      </c>
      <c r="FW52" s="49">
        <f>IF(FW$10="",0,FW17*главная!$N$29/(1+главная!$N$29))</f>
        <v>0</v>
      </c>
      <c r="FX52" s="49">
        <f>IF(FX$10="",0,FX17*главная!$N$29/(1+главная!$N$29))</f>
        <v>0</v>
      </c>
      <c r="FY52" s="49">
        <f>IF(FY$10="",0,FY17*главная!$N$29/(1+главная!$N$29))</f>
        <v>0</v>
      </c>
      <c r="FZ52" s="49">
        <f>IF(FZ$10="",0,FZ17*главная!$N$29/(1+главная!$N$29))</f>
        <v>0</v>
      </c>
      <c r="GA52" s="49">
        <f>IF(GA$10="",0,GA17*главная!$N$29/(1+главная!$N$29))</f>
        <v>0</v>
      </c>
      <c r="GB52" s="49">
        <f>IF(GB$10="",0,GB17*главная!$N$29/(1+главная!$N$29))</f>
        <v>0</v>
      </c>
      <c r="GC52" s="49">
        <f>IF(GC$10="",0,GC17*главная!$N$29/(1+главная!$N$29))</f>
        <v>0</v>
      </c>
      <c r="GD52" s="49">
        <f>IF(GD$10="",0,GD17*главная!$N$29/(1+главная!$N$29))</f>
        <v>0</v>
      </c>
      <c r="GE52" s="49">
        <f>IF(GE$10="",0,GE17*главная!$N$29/(1+главная!$N$29))</f>
        <v>0</v>
      </c>
      <c r="GF52" s="49">
        <f>IF(GF$10="",0,GF17*главная!$N$29/(1+главная!$N$29))</f>
        <v>0</v>
      </c>
      <c r="GG52" s="49">
        <f>IF(GG$10="",0,GG17*главная!$N$29/(1+главная!$N$29))</f>
        <v>0</v>
      </c>
      <c r="GH52" s="49">
        <f>IF(GH$10="",0,GH17*главная!$N$29/(1+главная!$N$29))</f>
        <v>0</v>
      </c>
      <c r="GI52" s="49">
        <f>IF(GI$10="",0,GI17*главная!$N$29/(1+главная!$N$29))</f>
        <v>0</v>
      </c>
      <c r="GJ52" s="49">
        <f>IF(GJ$10="",0,GJ17*главная!$N$29/(1+главная!$N$29))</f>
        <v>0</v>
      </c>
      <c r="GK52" s="49">
        <f>IF(GK$10="",0,GK17*главная!$N$29/(1+главная!$N$29))</f>
        <v>0</v>
      </c>
      <c r="GL52" s="49">
        <f>IF(GL$10="",0,GL17*главная!$N$29/(1+главная!$N$29))</f>
        <v>0</v>
      </c>
      <c r="GM52" s="49">
        <f>IF(GM$10="",0,GM17*главная!$N$29/(1+главная!$N$29))</f>
        <v>0</v>
      </c>
      <c r="GN52" s="49">
        <f>IF(GN$10="",0,GN17*главная!$N$29/(1+главная!$N$29))</f>
        <v>0</v>
      </c>
      <c r="GO52" s="49">
        <f>IF(GO$10="",0,GO17*главная!$N$29/(1+главная!$N$29))</f>
        <v>0</v>
      </c>
      <c r="GP52" s="49">
        <f>IF(GP$10="",0,GP17*главная!$N$29/(1+главная!$N$29))</f>
        <v>0</v>
      </c>
      <c r="GQ52" s="49">
        <f>IF(GQ$10="",0,GQ17*главная!$N$29/(1+главная!$N$29))</f>
        <v>0</v>
      </c>
      <c r="GR52" s="49">
        <f>IF(GR$10="",0,GR17*главная!$N$29/(1+главная!$N$29))</f>
        <v>0</v>
      </c>
      <c r="GS52" s="49">
        <f>IF(GS$10="",0,GS17*главная!$N$29/(1+главная!$N$29))</f>
        <v>0</v>
      </c>
      <c r="GT52" s="49">
        <f>IF(GT$10="",0,GT17*главная!$N$29/(1+главная!$N$29))</f>
        <v>0</v>
      </c>
      <c r="GU52" s="49">
        <f>IF(GU$10="",0,GU17*главная!$N$29/(1+главная!$N$29))</f>
        <v>0</v>
      </c>
      <c r="GV52" s="49">
        <f>IF(GV$10="",0,GV17*главная!$N$29/(1+главная!$N$29))</f>
        <v>0</v>
      </c>
      <c r="GW52" s="49">
        <f>IF(GW$10="",0,GW17*главная!$N$29/(1+главная!$N$29))</f>
        <v>0</v>
      </c>
      <c r="GX52" s="49">
        <f>IF(GX$10="",0,GX17*главная!$N$29/(1+главная!$N$29))</f>
        <v>0</v>
      </c>
      <c r="GY52" s="49">
        <f>IF(GY$10="",0,GY17*главная!$N$29/(1+главная!$N$29))</f>
        <v>0</v>
      </c>
      <c r="GZ52" s="49">
        <f>IF(GZ$10="",0,GZ17*главная!$N$29/(1+главная!$N$29))</f>
        <v>0</v>
      </c>
      <c r="HA52" s="49">
        <f>IF(HA$10="",0,HA17*главная!$N$29/(1+главная!$N$29))</f>
        <v>0</v>
      </c>
      <c r="HB52" s="49">
        <f>IF(HB$10="",0,HB17*главная!$N$29/(1+главная!$N$29))</f>
        <v>0</v>
      </c>
      <c r="HC52" s="49">
        <f>IF(HC$10="",0,HC17*главная!$N$29/(1+главная!$N$29))</f>
        <v>0</v>
      </c>
      <c r="HD52" s="49">
        <f>IF(HD$10="",0,HD17*главная!$N$29/(1+главная!$N$29))</f>
        <v>0</v>
      </c>
      <c r="HE52" s="49">
        <f>IF(HE$10="",0,HE17*главная!$N$29/(1+главная!$N$29))</f>
        <v>0</v>
      </c>
      <c r="HF52" s="49">
        <f>IF(HF$10="",0,HF17*главная!$N$29/(1+главная!$N$29))</f>
        <v>0</v>
      </c>
      <c r="HG52" s="49">
        <f>IF(HG$10="",0,HG17*главная!$N$29/(1+главная!$N$29))</f>
        <v>0</v>
      </c>
      <c r="HH52" s="49">
        <f>IF(HH$10="",0,HH17*главная!$N$29/(1+главная!$N$29))</f>
        <v>0</v>
      </c>
      <c r="HI52" s="49">
        <f>IF(HI$10="",0,HI17*главная!$N$29/(1+главная!$N$29))</f>
        <v>0</v>
      </c>
      <c r="HJ52" s="49">
        <f>IF(HJ$10="",0,HJ17*главная!$N$29/(1+главная!$N$29))</f>
        <v>0</v>
      </c>
      <c r="HK52" s="49">
        <f>IF(HK$10="",0,HK17*главная!$N$29/(1+главная!$N$29))</f>
        <v>0</v>
      </c>
      <c r="HL52" s="49">
        <f>IF(HL$10="",0,HL17*главная!$N$29/(1+главная!$N$29))</f>
        <v>0</v>
      </c>
      <c r="HM52" s="10"/>
      <c r="HN52" s="10"/>
    </row>
    <row r="53" spans="1:222" ht="7.0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31"/>
      <c r="L53" s="6"/>
      <c r="M53" s="13"/>
      <c r="N53" s="6"/>
      <c r="O53" s="20"/>
      <c r="P53" s="6"/>
      <c r="Q53" s="6"/>
      <c r="R53" s="65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</row>
    <row r="54" spans="1:222" s="85" customFormat="1" x14ac:dyDescent="0.25">
      <c r="A54" s="80"/>
      <c r="B54" s="80"/>
      <c r="C54" s="80"/>
      <c r="D54" s="80"/>
      <c r="E54" s="81" t="str">
        <f>kpi!$E$37</f>
        <v>оплаты по проекту без уч. возмещ. НДС</v>
      </c>
      <c r="F54" s="80"/>
      <c r="G54" s="80"/>
      <c r="H54" s="81"/>
      <c r="I54" s="80"/>
      <c r="J54" s="80"/>
      <c r="K54" s="80" t="str">
        <f>IF($E54="","",INDEX(kpi!$H:$H,SUMIFS(kpi!$B:$B,kpi!$E:$E,$E54)))</f>
        <v>долл.</v>
      </c>
      <c r="L54" s="80"/>
      <c r="M54" s="82"/>
      <c r="N54" s="80"/>
      <c r="O54" s="82"/>
      <c r="P54" s="80"/>
      <c r="Q54" s="80"/>
      <c r="R54" s="83">
        <f>SUMIFS($T54:$LI54,$T$1:$LI$1,"&lt;="&amp;MAX($1:$1),$T$1:$LI$1,"&gt;="&amp;1)</f>
        <v>0</v>
      </c>
      <c r="S54" s="80"/>
      <c r="T54" s="80"/>
      <c r="U54" s="84">
        <f>IF(U$10="",0,SUM(U34:U39)+SUM(U42:U51))</f>
        <v>0</v>
      </c>
      <c r="V54" s="84">
        <f>IF(V$10="",0,SUM(V34:V39)+SUM(V42:V51))</f>
        <v>0</v>
      </c>
      <c r="W54" s="84">
        <f t="shared" ref="W54:CG54" si="67">IF(W$10="",0,SUM(W34:W39)+SUM(W42:W51))</f>
        <v>0</v>
      </c>
      <c r="X54" s="84">
        <f>IF(X$10="",0,SUM(X34:X39)+SUM(X42:X51))</f>
        <v>0</v>
      </c>
      <c r="Y54" s="84">
        <f t="shared" si="67"/>
        <v>0</v>
      </c>
      <c r="Z54" s="84">
        <f t="shared" si="67"/>
        <v>0</v>
      </c>
      <c r="AA54" s="84">
        <f t="shared" si="67"/>
        <v>0</v>
      </c>
      <c r="AB54" s="84">
        <f t="shared" si="67"/>
        <v>0</v>
      </c>
      <c r="AC54" s="84">
        <f t="shared" si="67"/>
        <v>0</v>
      </c>
      <c r="AD54" s="84">
        <f t="shared" si="67"/>
        <v>0</v>
      </c>
      <c r="AE54" s="84">
        <f t="shared" si="67"/>
        <v>0</v>
      </c>
      <c r="AF54" s="84">
        <f t="shared" si="67"/>
        <v>0</v>
      </c>
      <c r="AG54" s="84">
        <f t="shared" si="67"/>
        <v>0</v>
      </c>
      <c r="AH54" s="84">
        <f t="shared" si="67"/>
        <v>0</v>
      </c>
      <c r="AI54" s="84">
        <f t="shared" si="67"/>
        <v>0</v>
      </c>
      <c r="AJ54" s="84">
        <f t="shared" si="67"/>
        <v>0</v>
      </c>
      <c r="AK54" s="84">
        <f t="shared" si="67"/>
        <v>0</v>
      </c>
      <c r="AL54" s="84">
        <f t="shared" si="67"/>
        <v>0</v>
      </c>
      <c r="AM54" s="84">
        <f t="shared" si="67"/>
        <v>0</v>
      </c>
      <c r="AN54" s="84">
        <f t="shared" si="67"/>
        <v>0</v>
      </c>
      <c r="AO54" s="84">
        <f t="shared" si="67"/>
        <v>0</v>
      </c>
      <c r="AP54" s="84">
        <f t="shared" si="67"/>
        <v>0</v>
      </c>
      <c r="AQ54" s="84">
        <f t="shared" si="67"/>
        <v>0</v>
      </c>
      <c r="AR54" s="84">
        <f t="shared" si="67"/>
        <v>0</v>
      </c>
      <c r="AS54" s="84">
        <f t="shared" si="67"/>
        <v>0</v>
      </c>
      <c r="AT54" s="84">
        <f t="shared" si="67"/>
        <v>0</v>
      </c>
      <c r="AU54" s="84">
        <f t="shared" si="67"/>
        <v>0</v>
      </c>
      <c r="AV54" s="84">
        <f t="shared" si="67"/>
        <v>0</v>
      </c>
      <c r="AW54" s="84">
        <f t="shared" si="67"/>
        <v>0</v>
      </c>
      <c r="AX54" s="84">
        <f t="shared" si="67"/>
        <v>0</v>
      </c>
      <c r="AY54" s="84">
        <f t="shared" si="67"/>
        <v>0</v>
      </c>
      <c r="AZ54" s="84">
        <f t="shared" si="67"/>
        <v>0</v>
      </c>
      <c r="BA54" s="84">
        <f t="shared" si="67"/>
        <v>0</v>
      </c>
      <c r="BB54" s="84">
        <f t="shared" si="67"/>
        <v>0</v>
      </c>
      <c r="BC54" s="84">
        <f t="shared" si="67"/>
        <v>0</v>
      </c>
      <c r="BD54" s="84">
        <f t="shared" si="67"/>
        <v>0</v>
      </c>
      <c r="BE54" s="84">
        <f t="shared" si="67"/>
        <v>0</v>
      </c>
      <c r="BF54" s="84">
        <f t="shared" si="67"/>
        <v>0</v>
      </c>
      <c r="BG54" s="84">
        <f t="shared" si="67"/>
        <v>0</v>
      </c>
      <c r="BH54" s="84">
        <f t="shared" si="67"/>
        <v>0</v>
      </c>
      <c r="BI54" s="84">
        <f t="shared" si="67"/>
        <v>0</v>
      </c>
      <c r="BJ54" s="84">
        <f t="shared" si="67"/>
        <v>0</v>
      </c>
      <c r="BK54" s="84">
        <f t="shared" si="67"/>
        <v>0</v>
      </c>
      <c r="BL54" s="84">
        <f t="shared" si="67"/>
        <v>0</v>
      </c>
      <c r="BM54" s="84">
        <f t="shared" si="67"/>
        <v>0</v>
      </c>
      <c r="BN54" s="84">
        <f t="shared" si="67"/>
        <v>0</v>
      </c>
      <c r="BO54" s="84">
        <f t="shared" si="67"/>
        <v>0</v>
      </c>
      <c r="BP54" s="84">
        <f t="shared" si="67"/>
        <v>0</v>
      </c>
      <c r="BQ54" s="84">
        <f t="shared" si="67"/>
        <v>0</v>
      </c>
      <c r="BR54" s="84">
        <f t="shared" si="67"/>
        <v>0</v>
      </c>
      <c r="BS54" s="84">
        <f t="shared" si="67"/>
        <v>0</v>
      </c>
      <c r="BT54" s="84">
        <f t="shared" si="67"/>
        <v>0</v>
      </c>
      <c r="BU54" s="84">
        <f t="shared" si="67"/>
        <v>0</v>
      </c>
      <c r="BV54" s="84">
        <f t="shared" si="67"/>
        <v>0</v>
      </c>
      <c r="BW54" s="84">
        <f t="shared" si="67"/>
        <v>0</v>
      </c>
      <c r="BX54" s="84">
        <f t="shared" si="67"/>
        <v>0</v>
      </c>
      <c r="BY54" s="84">
        <f t="shared" si="67"/>
        <v>0</v>
      </c>
      <c r="BZ54" s="84">
        <f t="shared" si="67"/>
        <v>0</v>
      </c>
      <c r="CA54" s="84">
        <f t="shared" si="67"/>
        <v>0</v>
      </c>
      <c r="CB54" s="84">
        <f t="shared" si="67"/>
        <v>0</v>
      </c>
      <c r="CC54" s="84">
        <f t="shared" si="67"/>
        <v>0</v>
      </c>
      <c r="CD54" s="84">
        <f t="shared" si="67"/>
        <v>0</v>
      </c>
      <c r="CE54" s="84">
        <f t="shared" si="67"/>
        <v>0</v>
      </c>
      <c r="CF54" s="84">
        <f t="shared" si="67"/>
        <v>0</v>
      </c>
      <c r="CG54" s="84">
        <f t="shared" si="67"/>
        <v>0</v>
      </c>
      <c r="CH54" s="84">
        <f t="shared" ref="CH54:ES54" si="68">IF(CH$10="",0,SUM(CH34:CH39)+SUM(CH42:CH51))</f>
        <v>0</v>
      </c>
      <c r="CI54" s="84">
        <f t="shared" si="68"/>
        <v>0</v>
      </c>
      <c r="CJ54" s="84">
        <f t="shared" si="68"/>
        <v>0</v>
      </c>
      <c r="CK54" s="84">
        <f t="shared" si="68"/>
        <v>0</v>
      </c>
      <c r="CL54" s="84">
        <f t="shared" si="68"/>
        <v>0</v>
      </c>
      <c r="CM54" s="84">
        <f t="shared" si="68"/>
        <v>0</v>
      </c>
      <c r="CN54" s="84">
        <f t="shared" si="68"/>
        <v>0</v>
      </c>
      <c r="CO54" s="84">
        <f t="shared" si="68"/>
        <v>0</v>
      </c>
      <c r="CP54" s="84">
        <f t="shared" si="68"/>
        <v>0</v>
      </c>
      <c r="CQ54" s="84">
        <f t="shared" si="68"/>
        <v>0</v>
      </c>
      <c r="CR54" s="84">
        <f t="shared" si="68"/>
        <v>0</v>
      </c>
      <c r="CS54" s="84">
        <f t="shared" si="68"/>
        <v>0</v>
      </c>
      <c r="CT54" s="84">
        <f t="shared" si="68"/>
        <v>0</v>
      </c>
      <c r="CU54" s="84">
        <f t="shared" si="68"/>
        <v>0</v>
      </c>
      <c r="CV54" s="84">
        <f t="shared" si="68"/>
        <v>0</v>
      </c>
      <c r="CW54" s="84">
        <f t="shared" si="68"/>
        <v>0</v>
      </c>
      <c r="CX54" s="84">
        <f t="shared" si="68"/>
        <v>0</v>
      </c>
      <c r="CY54" s="84">
        <f t="shared" si="68"/>
        <v>0</v>
      </c>
      <c r="CZ54" s="84">
        <f t="shared" si="68"/>
        <v>0</v>
      </c>
      <c r="DA54" s="84">
        <f t="shared" si="68"/>
        <v>0</v>
      </c>
      <c r="DB54" s="84">
        <f t="shared" si="68"/>
        <v>0</v>
      </c>
      <c r="DC54" s="84">
        <f t="shared" si="68"/>
        <v>0</v>
      </c>
      <c r="DD54" s="84">
        <f t="shared" si="68"/>
        <v>0</v>
      </c>
      <c r="DE54" s="84">
        <f t="shared" si="68"/>
        <v>0</v>
      </c>
      <c r="DF54" s="84">
        <f t="shared" si="68"/>
        <v>0</v>
      </c>
      <c r="DG54" s="84">
        <f t="shared" si="68"/>
        <v>0</v>
      </c>
      <c r="DH54" s="84">
        <f t="shared" si="68"/>
        <v>0</v>
      </c>
      <c r="DI54" s="84">
        <f t="shared" si="68"/>
        <v>0</v>
      </c>
      <c r="DJ54" s="84">
        <f t="shared" si="68"/>
        <v>0</v>
      </c>
      <c r="DK54" s="84">
        <f t="shared" si="68"/>
        <v>0</v>
      </c>
      <c r="DL54" s="84">
        <f t="shared" si="68"/>
        <v>0</v>
      </c>
      <c r="DM54" s="84">
        <f t="shared" si="68"/>
        <v>0</v>
      </c>
      <c r="DN54" s="84">
        <f t="shared" si="68"/>
        <v>0</v>
      </c>
      <c r="DO54" s="84">
        <f t="shared" si="68"/>
        <v>0</v>
      </c>
      <c r="DP54" s="84">
        <f t="shared" si="68"/>
        <v>0</v>
      </c>
      <c r="DQ54" s="84">
        <f t="shared" si="68"/>
        <v>0</v>
      </c>
      <c r="DR54" s="84">
        <f t="shared" si="68"/>
        <v>0</v>
      </c>
      <c r="DS54" s="84">
        <f t="shared" si="68"/>
        <v>0</v>
      </c>
      <c r="DT54" s="84">
        <f t="shared" si="68"/>
        <v>0</v>
      </c>
      <c r="DU54" s="84">
        <f t="shared" si="68"/>
        <v>0</v>
      </c>
      <c r="DV54" s="84">
        <f t="shared" si="68"/>
        <v>0</v>
      </c>
      <c r="DW54" s="84">
        <f t="shared" si="68"/>
        <v>0</v>
      </c>
      <c r="DX54" s="84">
        <f t="shared" si="68"/>
        <v>0</v>
      </c>
      <c r="DY54" s="84">
        <f t="shared" si="68"/>
        <v>0</v>
      </c>
      <c r="DZ54" s="84">
        <f t="shared" si="68"/>
        <v>0</v>
      </c>
      <c r="EA54" s="84">
        <f t="shared" si="68"/>
        <v>0</v>
      </c>
      <c r="EB54" s="84">
        <f t="shared" si="68"/>
        <v>0</v>
      </c>
      <c r="EC54" s="84">
        <f t="shared" si="68"/>
        <v>0</v>
      </c>
      <c r="ED54" s="84">
        <f t="shared" si="68"/>
        <v>0</v>
      </c>
      <c r="EE54" s="84">
        <f t="shared" si="68"/>
        <v>0</v>
      </c>
      <c r="EF54" s="84">
        <f t="shared" si="68"/>
        <v>0</v>
      </c>
      <c r="EG54" s="84">
        <f t="shared" si="68"/>
        <v>0</v>
      </c>
      <c r="EH54" s="84">
        <f t="shared" si="68"/>
        <v>0</v>
      </c>
      <c r="EI54" s="84">
        <f t="shared" si="68"/>
        <v>0</v>
      </c>
      <c r="EJ54" s="84">
        <f t="shared" si="68"/>
        <v>0</v>
      </c>
      <c r="EK54" s="84">
        <f t="shared" si="68"/>
        <v>0</v>
      </c>
      <c r="EL54" s="84">
        <f t="shared" si="68"/>
        <v>0</v>
      </c>
      <c r="EM54" s="84">
        <f t="shared" si="68"/>
        <v>0</v>
      </c>
      <c r="EN54" s="84">
        <f t="shared" si="68"/>
        <v>0</v>
      </c>
      <c r="EO54" s="84">
        <f t="shared" si="68"/>
        <v>0</v>
      </c>
      <c r="EP54" s="84">
        <f t="shared" si="68"/>
        <v>0</v>
      </c>
      <c r="EQ54" s="84">
        <f t="shared" si="68"/>
        <v>0</v>
      </c>
      <c r="ER54" s="84">
        <f t="shared" si="68"/>
        <v>0</v>
      </c>
      <c r="ES54" s="84">
        <f t="shared" si="68"/>
        <v>0</v>
      </c>
      <c r="ET54" s="84">
        <f t="shared" ref="ET54:HE54" si="69">IF(ET$10="",0,SUM(ET34:ET39)+SUM(ET42:ET51))</f>
        <v>0</v>
      </c>
      <c r="EU54" s="84">
        <f t="shared" si="69"/>
        <v>0</v>
      </c>
      <c r="EV54" s="84">
        <f t="shared" si="69"/>
        <v>0</v>
      </c>
      <c r="EW54" s="84">
        <f t="shared" si="69"/>
        <v>0</v>
      </c>
      <c r="EX54" s="84">
        <f t="shared" si="69"/>
        <v>0</v>
      </c>
      <c r="EY54" s="84">
        <f t="shared" si="69"/>
        <v>0</v>
      </c>
      <c r="EZ54" s="84">
        <f t="shared" si="69"/>
        <v>0</v>
      </c>
      <c r="FA54" s="84">
        <f t="shared" si="69"/>
        <v>0</v>
      </c>
      <c r="FB54" s="84">
        <f t="shared" si="69"/>
        <v>0</v>
      </c>
      <c r="FC54" s="84">
        <f t="shared" si="69"/>
        <v>0</v>
      </c>
      <c r="FD54" s="84">
        <f t="shared" si="69"/>
        <v>0</v>
      </c>
      <c r="FE54" s="84">
        <f t="shared" si="69"/>
        <v>0</v>
      </c>
      <c r="FF54" s="84">
        <f t="shared" si="69"/>
        <v>0</v>
      </c>
      <c r="FG54" s="84">
        <f t="shared" si="69"/>
        <v>0</v>
      </c>
      <c r="FH54" s="84">
        <f t="shared" si="69"/>
        <v>0</v>
      </c>
      <c r="FI54" s="84">
        <f t="shared" si="69"/>
        <v>0</v>
      </c>
      <c r="FJ54" s="84">
        <f t="shared" si="69"/>
        <v>0</v>
      </c>
      <c r="FK54" s="84">
        <f t="shared" si="69"/>
        <v>0</v>
      </c>
      <c r="FL54" s="84">
        <f t="shared" si="69"/>
        <v>0</v>
      </c>
      <c r="FM54" s="84">
        <f t="shared" si="69"/>
        <v>0</v>
      </c>
      <c r="FN54" s="84">
        <f t="shared" si="69"/>
        <v>0</v>
      </c>
      <c r="FO54" s="84">
        <f t="shared" si="69"/>
        <v>0</v>
      </c>
      <c r="FP54" s="84">
        <f t="shared" si="69"/>
        <v>0</v>
      </c>
      <c r="FQ54" s="84">
        <f t="shared" si="69"/>
        <v>0</v>
      </c>
      <c r="FR54" s="84">
        <f t="shared" si="69"/>
        <v>0</v>
      </c>
      <c r="FS54" s="84">
        <f t="shared" si="69"/>
        <v>0</v>
      </c>
      <c r="FT54" s="84">
        <f t="shared" si="69"/>
        <v>0</v>
      </c>
      <c r="FU54" s="84">
        <f t="shared" si="69"/>
        <v>0</v>
      </c>
      <c r="FV54" s="84">
        <f t="shared" si="69"/>
        <v>0</v>
      </c>
      <c r="FW54" s="84">
        <f t="shared" si="69"/>
        <v>0</v>
      </c>
      <c r="FX54" s="84">
        <f t="shared" si="69"/>
        <v>0</v>
      </c>
      <c r="FY54" s="84">
        <f t="shared" si="69"/>
        <v>0</v>
      </c>
      <c r="FZ54" s="84">
        <f t="shared" si="69"/>
        <v>0</v>
      </c>
      <c r="GA54" s="84">
        <f t="shared" si="69"/>
        <v>0</v>
      </c>
      <c r="GB54" s="84">
        <f t="shared" si="69"/>
        <v>0</v>
      </c>
      <c r="GC54" s="84">
        <f t="shared" si="69"/>
        <v>0</v>
      </c>
      <c r="GD54" s="84">
        <f t="shared" si="69"/>
        <v>0</v>
      </c>
      <c r="GE54" s="84">
        <f t="shared" si="69"/>
        <v>0</v>
      </c>
      <c r="GF54" s="84">
        <f t="shared" si="69"/>
        <v>0</v>
      </c>
      <c r="GG54" s="84">
        <f t="shared" si="69"/>
        <v>0</v>
      </c>
      <c r="GH54" s="84">
        <f t="shared" si="69"/>
        <v>0</v>
      </c>
      <c r="GI54" s="84">
        <f t="shared" si="69"/>
        <v>0</v>
      </c>
      <c r="GJ54" s="84">
        <f t="shared" si="69"/>
        <v>0</v>
      </c>
      <c r="GK54" s="84">
        <f t="shared" si="69"/>
        <v>0</v>
      </c>
      <c r="GL54" s="84">
        <f t="shared" si="69"/>
        <v>0</v>
      </c>
      <c r="GM54" s="84">
        <f t="shared" si="69"/>
        <v>0</v>
      </c>
      <c r="GN54" s="84">
        <f t="shared" si="69"/>
        <v>0</v>
      </c>
      <c r="GO54" s="84">
        <f t="shared" si="69"/>
        <v>0</v>
      </c>
      <c r="GP54" s="84">
        <f t="shared" si="69"/>
        <v>0</v>
      </c>
      <c r="GQ54" s="84">
        <f t="shared" si="69"/>
        <v>0</v>
      </c>
      <c r="GR54" s="84">
        <f t="shared" si="69"/>
        <v>0</v>
      </c>
      <c r="GS54" s="84">
        <f t="shared" si="69"/>
        <v>0</v>
      </c>
      <c r="GT54" s="84">
        <f t="shared" si="69"/>
        <v>0</v>
      </c>
      <c r="GU54" s="84">
        <f t="shared" si="69"/>
        <v>0</v>
      </c>
      <c r="GV54" s="84">
        <f t="shared" si="69"/>
        <v>0</v>
      </c>
      <c r="GW54" s="84">
        <f t="shared" si="69"/>
        <v>0</v>
      </c>
      <c r="GX54" s="84">
        <f t="shared" si="69"/>
        <v>0</v>
      </c>
      <c r="GY54" s="84">
        <f t="shared" si="69"/>
        <v>0</v>
      </c>
      <c r="GZ54" s="84">
        <f t="shared" si="69"/>
        <v>0</v>
      </c>
      <c r="HA54" s="84">
        <f t="shared" si="69"/>
        <v>0</v>
      </c>
      <c r="HB54" s="84">
        <f t="shared" si="69"/>
        <v>0</v>
      </c>
      <c r="HC54" s="84">
        <f t="shared" si="69"/>
        <v>0</v>
      </c>
      <c r="HD54" s="84">
        <f t="shared" si="69"/>
        <v>0</v>
      </c>
      <c r="HE54" s="84">
        <f t="shared" si="69"/>
        <v>0</v>
      </c>
      <c r="HF54" s="84">
        <f t="shared" ref="HF54:HL54" si="70">IF(HF$10="",0,SUM(HF34:HF39)+SUM(HF42:HF51))</f>
        <v>0</v>
      </c>
      <c r="HG54" s="84">
        <f t="shared" si="70"/>
        <v>0</v>
      </c>
      <c r="HH54" s="84">
        <f t="shared" si="70"/>
        <v>0</v>
      </c>
      <c r="HI54" s="84">
        <f t="shared" si="70"/>
        <v>0</v>
      </c>
      <c r="HJ54" s="84">
        <f t="shared" si="70"/>
        <v>0</v>
      </c>
      <c r="HK54" s="84">
        <f t="shared" si="70"/>
        <v>0</v>
      </c>
      <c r="HL54" s="84">
        <f t="shared" si="70"/>
        <v>0</v>
      </c>
      <c r="HM54" s="80"/>
      <c r="HN54" s="80"/>
    </row>
    <row r="55" spans="1:222" ht="4.05" customHeight="1" x14ac:dyDescent="0.25">
      <c r="A55" s="6"/>
      <c r="B55" s="6"/>
      <c r="C55" s="6"/>
      <c r="D55" s="6"/>
      <c r="E55" s="86"/>
      <c r="F55" s="6"/>
      <c r="G55" s="6"/>
      <c r="H55" s="6"/>
      <c r="I55" s="6"/>
      <c r="J55" s="6"/>
      <c r="K55" s="86"/>
      <c r="L55" s="6"/>
      <c r="M55" s="13"/>
      <c r="N55" s="6"/>
      <c r="O55" s="20"/>
      <c r="P55" s="6"/>
      <c r="Q55" s="6"/>
      <c r="R55" s="8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</row>
    <row r="56" spans="1:22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31"/>
      <c r="L56" s="6"/>
      <c r="M56" s="13"/>
      <c r="N56" s="6"/>
      <c r="O56" s="20"/>
      <c r="P56" s="6"/>
      <c r="Q56" s="6"/>
      <c r="R56" s="65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</row>
    <row r="57" spans="1:222" s="1" customFormat="1" x14ac:dyDescent="0.25">
      <c r="A57" s="4"/>
      <c r="B57" s="4"/>
      <c r="C57" s="4"/>
      <c r="D57" s="4"/>
      <c r="E57" s="30" t="str">
        <f>kpi!$E$102</f>
        <v>кол-во лет амортизации IT-оборудования</v>
      </c>
      <c r="F57" s="4"/>
      <c r="G57" s="4"/>
      <c r="H57" s="42" t="str">
        <f>списки!$N$18</f>
        <v>оборудование и оргтехника</v>
      </c>
      <c r="I57" s="4"/>
      <c r="J57" s="4"/>
      <c r="K57" s="31" t="str">
        <f>IF($E57="","",INDEX(kpi!$H:$H,SUMIFS(kpi!$B:$B,kpi!$E:$E,$E57)))</f>
        <v>кол-во лет</v>
      </c>
      <c r="L57" s="4"/>
      <c r="M57" s="43" t="s">
        <v>6</v>
      </c>
      <c r="N57" s="71"/>
      <c r="O57" s="44"/>
      <c r="P57" s="4"/>
      <c r="Q57" s="4"/>
      <c r="R57" s="69"/>
      <c r="S57" s="4"/>
      <c r="T57" s="4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"/>
      <c r="HN57" s="4"/>
    </row>
    <row r="58" spans="1:222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31"/>
      <c r="L58" s="6"/>
      <c r="M58" s="13"/>
      <c r="N58" s="6"/>
      <c r="O58" s="20"/>
      <c r="P58" s="6"/>
      <c r="Q58" s="6"/>
      <c r="R58" s="65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</row>
    <row r="59" spans="1:22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31"/>
      <c r="L59" s="6"/>
      <c r="M59" s="13"/>
      <c r="N59" s="6"/>
      <c r="O59" s="20"/>
      <c r="P59" s="6"/>
      <c r="Q59" s="6"/>
      <c r="R59" s="65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</row>
    <row r="60" spans="1:22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31"/>
      <c r="L60" s="6"/>
      <c r="M60" s="13"/>
      <c r="N60" s="6"/>
      <c r="O60" s="20"/>
      <c r="P60" s="6"/>
      <c r="Q60" s="6"/>
      <c r="R60" s="65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</row>
    <row r="61" spans="1:22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31"/>
      <c r="L61" s="6"/>
      <c r="M61" s="13"/>
      <c r="N61" s="6"/>
      <c r="O61" s="20"/>
      <c r="P61" s="6"/>
      <c r="Q61" s="6"/>
      <c r="R61" s="65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</row>
    <row r="62" spans="1:222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31"/>
      <c r="L62" s="6"/>
      <c r="M62" s="13"/>
      <c r="N62" s="6"/>
      <c r="O62" s="20"/>
      <c r="P62" s="6"/>
      <c r="Q62" s="6"/>
      <c r="R62" s="65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</row>
    <row r="63" spans="1:222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31"/>
      <c r="L63" s="6"/>
      <c r="M63" s="13"/>
      <c r="N63" s="6"/>
      <c r="O63" s="20"/>
      <c r="P63" s="6"/>
      <c r="Q63" s="6"/>
      <c r="R63" s="65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</row>
    <row r="64" spans="1:222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31"/>
      <c r="L64" s="6"/>
      <c r="M64" s="13"/>
      <c r="N64" s="6"/>
      <c r="O64" s="20"/>
      <c r="P64" s="6"/>
      <c r="Q64" s="6"/>
      <c r="R64" s="65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</row>
    <row r="65" spans="1:222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31"/>
      <c r="L65" s="6"/>
      <c r="M65" s="13"/>
      <c r="N65" s="6"/>
      <c r="O65" s="20"/>
      <c r="P65" s="6"/>
      <c r="Q65" s="6"/>
      <c r="R65" s="65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</row>
    <row r="66" spans="1:222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31"/>
      <c r="L66" s="6"/>
      <c r="M66" s="13"/>
      <c r="N66" s="6"/>
      <c r="O66" s="20"/>
      <c r="P66" s="6"/>
      <c r="Q66" s="6"/>
      <c r="R66" s="65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</row>
    <row r="67" spans="1:222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31"/>
      <c r="L67" s="6"/>
      <c r="M67" s="13"/>
      <c r="N67" s="6"/>
      <c r="O67" s="20"/>
      <c r="P67" s="6"/>
      <c r="Q67" s="6"/>
      <c r="R67" s="65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</row>
    <row r="68" spans="1:222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31"/>
      <c r="L68" s="6"/>
      <c r="M68" s="13"/>
      <c r="N68" s="6"/>
      <c r="O68" s="20"/>
      <c r="P68" s="6"/>
      <c r="Q68" s="6"/>
      <c r="R68" s="65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</row>
    <row r="69" spans="1:222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31"/>
      <c r="L69" s="6"/>
      <c r="M69" s="13"/>
      <c r="N69" s="6"/>
      <c r="O69" s="20"/>
      <c r="P69" s="6"/>
      <c r="Q69" s="6"/>
      <c r="R69" s="65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</row>
    <row r="70" spans="1:222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31"/>
      <c r="L70" s="6"/>
      <c r="M70" s="13"/>
      <c r="N70" s="6"/>
      <c r="O70" s="20"/>
      <c r="P70" s="6"/>
      <c r="Q70" s="6"/>
      <c r="R70" s="65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</row>
    <row r="71" spans="1:222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31"/>
      <c r="L71" s="6"/>
      <c r="M71" s="13"/>
      <c r="N71" s="6"/>
      <c r="O71" s="20"/>
      <c r="P71" s="6"/>
      <c r="Q71" s="6"/>
      <c r="R71" s="65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</row>
    <row r="72" spans="1:222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31"/>
      <c r="L72" s="6"/>
      <c r="M72" s="13"/>
      <c r="N72" s="6"/>
      <c r="O72" s="20"/>
      <c r="P72" s="6"/>
      <c r="Q72" s="6"/>
      <c r="R72" s="65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</row>
    <row r="73" spans="1:222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31"/>
      <c r="L73" s="6"/>
      <c r="M73" s="13"/>
      <c r="N73" s="6"/>
      <c r="O73" s="20"/>
      <c r="P73" s="6"/>
      <c r="Q73" s="6"/>
      <c r="R73" s="65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</row>
    <row r="74" spans="1:222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31"/>
      <c r="L74" s="6"/>
      <c r="M74" s="13"/>
      <c r="N74" s="6"/>
      <c r="O74" s="20"/>
      <c r="P74" s="6"/>
      <c r="Q74" s="6"/>
      <c r="R74" s="65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</row>
    <row r="75" spans="1:222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31"/>
      <c r="L75" s="6"/>
      <c r="M75" s="13"/>
      <c r="N75" s="6"/>
      <c r="O75" s="20"/>
      <c r="P75" s="6"/>
      <c r="Q75" s="6"/>
      <c r="R75" s="65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</row>
    <row r="76" spans="1:222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31"/>
      <c r="L76" s="6"/>
      <c r="M76" s="13"/>
      <c r="N76" s="6"/>
      <c r="O76" s="20"/>
      <c r="P76" s="6"/>
      <c r="Q76" s="6"/>
      <c r="R76" s="65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</row>
    <row r="77" spans="1:222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31"/>
      <c r="L77" s="6"/>
      <c r="M77" s="13"/>
      <c r="N77" s="6"/>
      <c r="O77" s="20"/>
      <c r="P77" s="6"/>
      <c r="Q77" s="6"/>
      <c r="R77" s="65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</row>
    <row r="78" spans="1:222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31"/>
      <c r="L78" s="6"/>
      <c r="M78" s="13"/>
      <c r="N78" s="6"/>
      <c r="O78" s="20"/>
      <c r="P78" s="6"/>
      <c r="Q78" s="6"/>
      <c r="R78" s="65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</row>
    <row r="79" spans="1:222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31"/>
      <c r="L79" s="6"/>
      <c r="M79" s="13"/>
      <c r="N79" s="6"/>
      <c r="O79" s="20"/>
      <c r="P79" s="6"/>
      <c r="Q79" s="6"/>
      <c r="R79" s="65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</row>
    <row r="80" spans="1:222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31"/>
      <c r="L80" s="6"/>
      <c r="M80" s="13"/>
      <c r="N80" s="6"/>
      <c r="O80" s="20"/>
      <c r="P80" s="6"/>
      <c r="Q80" s="6"/>
      <c r="R80" s="65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</row>
    <row r="81" spans="1:222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31"/>
      <c r="L81" s="6"/>
      <c r="M81" s="13"/>
      <c r="N81" s="6"/>
      <c r="O81" s="20"/>
      <c r="P81" s="6"/>
      <c r="Q81" s="6"/>
      <c r="R81" s="65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</row>
    <row r="82" spans="1:222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31"/>
      <c r="L82" s="6"/>
      <c r="M82" s="13"/>
      <c r="N82" s="6"/>
      <c r="O82" s="20"/>
      <c r="P82" s="6"/>
      <c r="Q82" s="6"/>
      <c r="R82" s="65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</row>
    <row r="83" spans="1:222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31"/>
      <c r="L83" s="6"/>
      <c r="M83" s="13"/>
      <c r="N83" s="6"/>
      <c r="O83" s="20"/>
      <c r="P83" s="6"/>
      <c r="Q83" s="6"/>
      <c r="R83" s="65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</row>
    <row r="84" spans="1:222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31"/>
      <c r="L84" s="6"/>
      <c r="M84" s="13"/>
      <c r="N84" s="6"/>
      <c r="O84" s="20"/>
      <c r="P84" s="6"/>
      <c r="Q84" s="6"/>
      <c r="R84" s="65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</row>
    <row r="85" spans="1:222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31"/>
      <c r="L85" s="6"/>
      <c r="M85" s="13"/>
      <c r="N85" s="6"/>
      <c r="O85" s="20"/>
      <c r="P85" s="6"/>
      <c r="Q85" s="6"/>
      <c r="R85" s="65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</row>
    <row r="86" spans="1:22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31"/>
      <c r="L86" s="6"/>
      <c r="M86" s="13"/>
      <c r="N86" s="6"/>
      <c r="O86" s="20"/>
      <c r="P86" s="6"/>
      <c r="Q86" s="6"/>
      <c r="R86" s="65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</row>
    <row r="87" spans="1:22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31"/>
      <c r="L87" s="6"/>
      <c r="M87" s="13"/>
      <c r="N87" s="6"/>
      <c r="O87" s="20"/>
      <c r="P87" s="6"/>
      <c r="Q87" s="6"/>
      <c r="R87" s="65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</row>
  </sheetData>
  <conditionalFormatting sqref="U9:HL10">
    <cfRule type="containsBlanks" dxfId="495" priority="35">
      <formula>LEN(TRIM(U9))=0</formula>
    </cfRule>
  </conditionalFormatting>
  <conditionalFormatting sqref="N13">
    <cfRule type="containsBlanks" dxfId="494" priority="28">
      <formula>LEN(TRIM(N13))=0</formula>
    </cfRule>
  </conditionalFormatting>
  <conditionalFormatting sqref="N26:N31">
    <cfRule type="containsBlanks" dxfId="493" priority="19">
      <formula>LEN(TRIM(N26))=0</formula>
    </cfRule>
  </conditionalFormatting>
  <conditionalFormatting sqref="U18:HL23">
    <cfRule type="expression" dxfId="492" priority="21">
      <formula>U$10=""</formula>
    </cfRule>
  </conditionalFormatting>
  <conditionalFormatting sqref="A1:XFD2 A8:F8 K8:XFD8 A6:XFD7 A3:B5 D3:XFD5 A9:XFD1048576">
    <cfRule type="cellIs" dxfId="491" priority="20" operator="equal">
      <formula>0</formula>
    </cfRule>
  </conditionalFormatting>
  <conditionalFormatting sqref="N34:N39">
    <cfRule type="containsBlanks" dxfId="490" priority="18">
      <formula>LEN(TRIM(N34))=0</formula>
    </cfRule>
  </conditionalFormatting>
  <conditionalFormatting sqref="U42:HL50">
    <cfRule type="expression" dxfId="489" priority="17">
      <formula>U$10=""</formula>
    </cfRule>
  </conditionalFormatting>
  <conditionalFormatting sqref="U42:HL42">
    <cfRule type="containsBlanks" dxfId="488" priority="16">
      <formula>LEN(TRIM(U42))=0</formula>
    </cfRule>
  </conditionalFormatting>
  <conditionalFormatting sqref="U42:HL42">
    <cfRule type="expression" dxfId="487" priority="15">
      <formula>U$10=""</formula>
    </cfRule>
  </conditionalFormatting>
  <conditionalFormatting sqref="U44:HL50">
    <cfRule type="containsBlanks" dxfId="486" priority="14">
      <formula>LEN(TRIM(U44))=0</formula>
    </cfRule>
  </conditionalFormatting>
  <conditionalFormatting sqref="U44:HL50">
    <cfRule type="expression" dxfId="485" priority="13">
      <formula>U$10=""</formula>
    </cfRule>
  </conditionalFormatting>
  <conditionalFormatting sqref="U54:HL54">
    <cfRule type="expression" dxfId="484" priority="11">
      <formula>U$10=""</formula>
    </cfRule>
  </conditionalFormatting>
  <conditionalFormatting sqref="U52:HL52">
    <cfRule type="expression" dxfId="483" priority="12">
      <formula>U$10=""</formula>
    </cfRule>
  </conditionalFormatting>
  <conditionalFormatting sqref="G8:J8">
    <cfRule type="cellIs" dxfId="482" priority="10" operator="equal">
      <formula>0</formula>
    </cfRule>
  </conditionalFormatting>
  <conditionalFormatting sqref="H8">
    <cfRule type="containsBlanks" dxfId="481" priority="9">
      <formula>LEN(TRIM(H8))=0</formula>
    </cfRule>
  </conditionalFormatting>
  <conditionalFormatting sqref="U13:HL13">
    <cfRule type="containsBlanks" dxfId="480" priority="8">
      <formula>LEN(TRIM(U13))=0</formula>
    </cfRule>
  </conditionalFormatting>
  <conditionalFormatting sqref="U13:HL13">
    <cfRule type="expression" dxfId="479" priority="7">
      <formula>U$10=""</formula>
    </cfRule>
  </conditionalFormatting>
  <conditionalFormatting sqref="U18:HL23">
    <cfRule type="containsBlanks" dxfId="478" priority="6">
      <formula>LEN(TRIM(U18))=0</formula>
    </cfRule>
  </conditionalFormatting>
  <conditionalFormatting sqref="U18:HL23">
    <cfRule type="expression" dxfId="477" priority="5">
      <formula>U$10=""</formula>
    </cfRule>
  </conditionalFormatting>
  <conditionalFormatting sqref="U15:HL15">
    <cfRule type="containsBlanks" dxfId="476" priority="3">
      <formula>LEN(TRIM(U15))=0</formula>
    </cfRule>
  </conditionalFormatting>
  <conditionalFormatting sqref="U15:HL15">
    <cfRule type="expression" dxfId="475" priority="2">
      <formula>U$10=""</formula>
    </cfRule>
  </conditionalFormatting>
  <conditionalFormatting sqref="N57">
    <cfRule type="containsBlanks" dxfId="474" priority="1">
      <formula>LEN(TRIM(N57))=0</formula>
    </cfRule>
  </conditionalFormatting>
  <dataValidations count="2">
    <dataValidation type="decimal" operator="greaterThan" allowBlank="1" showInputMessage="1" showErrorMessage="1" sqref="N13">
      <formula1>0</formula1>
    </dataValidation>
    <dataValidation type="decimal" operator="greaterThanOrEqual" allowBlank="1" showInputMessage="1" showErrorMessage="1" sqref="H8 N26:N31 N34:N39 N57">
      <formula1>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LJ180"/>
  <sheetViews>
    <sheetView showGridLines="0" workbookViewId="0">
      <pane xSplit="19" ySplit="10" topLeftCell="T11" activePane="bottomRight" state="frozen"/>
      <selection pane="topRight" activeCell="T1" sqref="T1"/>
      <selection pane="bottomLeft" activeCell="A11" sqref="A11"/>
      <selection pane="bottomRight" activeCell="B7" sqref="B7"/>
    </sheetView>
  </sheetViews>
  <sheetFormatPr defaultRowHeight="12" x14ac:dyDescent="0.25"/>
  <cols>
    <col min="1" max="4" width="1.77734375" style="2" customWidth="1"/>
    <col min="5" max="5" width="35.88671875" style="2" bestFit="1" customWidth="1"/>
    <col min="6" max="7" width="1.77734375" style="2" customWidth="1"/>
    <col min="8" max="8" width="17.5546875" style="2" bestFit="1" customWidth="1"/>
    <col min="9" max="10" width="1.77734375" style="2" customWidth="1"/>
    <col min="11" max="11" width="5.5546875" style="33" bestFit="1" customWidth="1"/>
    <col min="12" max="12" width="1.77734375" style="2" customWidth="1"/>
    <col min="13" max="13" width="1.77734375" style="14" customWidth="1"/>
    <col min="14" max="14" width="8.88671875" style="2"/>
    <col min="15" max="15" width="1.77734375" style="21" customWidth="1"/>
    <col min="16" max="17" width="1.77734375" style="2" customWidth="1"/>
    <col min="18" max="18" width="8.44140625" style="70" bestFit="1" customWidth="1"/>
    <col min="19" max="20" width="1.77734375" style="2" customWidth="1"/>
    <col min="21" max="320" width="8.88671875" style="2"/>
    <col min="321" max="322" width="1.77734375" style="2" customWidth="1"/>
    <col min="323" max="16384" width="8.88671875" style="2"/>
  </cols>
  <sheetData>
    <row r="1" spans="1:322" s="1" customFormat="1" ht="10.199999999999999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31"/>
      <c r="L1" s="4"/>
      <c r="M1" s="12"/>
      <c r="N1" s="4"/>
      <c r="O1" s="19"/>
      <c r="P1" s="4"/>
      <c r="Q1" s="4"/>
      <c r="R1" s="64"/>
      <c r="S1" s="4"/>
      <c r="T1" s="4"/>
      <c r="U1" s="4">
        <v>1</v>
      </c>
      <c r="V1" s="4" t="str">
        <f>IF(V10="","",U1+1)</f>
        <v/>
      </c>
      <c r="W1" s="4" t="str">
        <f t="shared" ref="W1:CH1" si="0">IF(W10="","",V1+1)</f>
        <v/>
      </c>
      <c r="X1" s="4" t="str">
        <f t="shared" si="0"/>
        <v/>
      </c>
      <c r="Y1" s="4" t="str">
        <f t="shared" si="0"/>
        <v/>
      </c>
      <c r="Z1" s="4" t="str">
        <f t="shared" si="0"/>
        <v/>
      </c>
      <c r="AA1" s="4" t="str">
        <f t="shared" si="0"/>
        <v/>
      </c>
      <c r="AB1" s="4" t="str">
        <f t="shared" si="0"/>
        <v/>
      </c>
      <c r="AC1" s="4" t="str">
        <f t="shared" si="0"/>
        <v/>
      </c>
      <c r="AD1" s="4" t="str">
        <f t="shared" si="0"/>
        <v/>
      </c>
      <c r="AE1" s="4" t="str">
        <f t="shared" si="0"/>
        <v/>
      </c>
      <c r="AF1" s="4" t="str">
        <f t="shared" si="0"/>
        <v/>
      </c>
      <c r="AG1" s="4" t="str">
        <f t="shared" si="0"/>
        <v/>
      </c>
      <c r="AH1" s="4" t="str">
        <f t="shared" si="0"/>
        <v/>
      </c>
      <c r="AI1" s="4" t="str">
        <f t="shared" si="0"/>
        <v/>
      </c>
      <c r="AJ1" s="4" t="str">
        <f t="shared" si="0"/>
        <v/>
      </c>
      <c r="AK1" s="4" t="str">
        <f t="shared" si="0"/>
        <v/>
      </c>
      <c r="AL1" s="4" t="str">
        <f t="shared" si="0"/>
        <v/>
      </c>
      <c r="AM1" s="4" t="str">
        <f t="shared" si="0"/>
        <v/>
      </c>
      <c r="AN1" s="4" t="str">
        <f t="shared" si="0"/>
        <v/>
      </c>
      <c r="AO1" s="4" t="str">
        <f t="shared" si="0"/>
        <v/>
      </c>
      <c r="AP1" s="4" t="str">
        <f t="shared" si="0"/>
        <v/>
      </c>
      <c r="AQ1" s="4" t="str">
        <f t="shared" si="0"/>
        <v/>
      </c>
      <c r="AR1" s="4" t="str">
        <f t="shared" si="0"/>
        <v/>
      </c>
      <c r="AS1" s="4" t="str">
        <f t="shared" si="0"/>
        <v/>
      </c>
      <c r="AT1" s="4" t="str">
        <f t="shared" si="0"/>
        <v/>
      </c>
      <c r="AU1" s="4" t="str">
        <f t="shared" si="0"/>
        <v/>
      </c>
      <c r="AV1" s="4" t="str">
        <f t="shared" si="0"/>
        <v/>
      </c>
      <c r="AW1" s="4" t="str">
        <f t="shared" si="0"/>
        <v/>
      </c>
      <c r="AX1" s="4" t="str">
        <f t="shared" si="0"/>
        <v/>
      </c>
      <c r="AY1" s="4" t="str">
        <f t="shared" si="0"/>
        <v/>
      </c>
      <c r="AZ1" s="4" t="str">
        <f t="shared" si="0"/>
        <v/>
      </c>
      <c r="BA1" s="4" t="str">
        <f t="shared" si="0"/>
        <v/>
      </c>
      <c r="BB1" s="4" t="str">
        <f t="shared" si="0"/>
        <v/>
      </c>
      <c r="BC1" s="4" t="str">
        <f t="shared" si="0"/>
        <v/>
      </c>
      <c r="BD1" s="4" t="str">
        <f t="shared" si="0"/>
        <v/>
      </c>
      <c r="BE1" s="4" t="str">
        <f t="shared" si="0"/>
        <v/>
      </c>
      <c r="BF1" s="4" t="str">
        <f t="shared" si="0"/>
        <v/>
      </c>
      <c r="BG1" s="4" t="str">
        <f t="shared" si="0"/>
        <v/>
      </c>
      <c r="BH1" s="4" t="str">
        <f t="shared" si="0"/>
        <v/>
      </c>
      <c r="BI1" s="4" t="str">
        <f t="shared" si="0"/>
        <v/>
      </c>
      <c r="BJ1" s="4" t="str">
        <f t="shared" si="0"/>
        <v/>
      </c>
      <c r="BK1" s="4" t="str">
        <f t="shared" si="0"/>
        <v/>
      </c>
      <c r="BL1" s="4" t="str">
        <f t="shared" si="0"/>
        <v/>
      </c>
      <c r="BM1" s="4" t="str">
        <f t="shared" si="0"/>
        <v/>
      </c>
      <c r="BN1" s="4" t="str">
        <f t="shared" si="0"/>
        <v/>
      </c>
      <c r="BO1" s="4" t="str">
        <f t="shared" si="0"/>
        <v/>
      </c>
      <c r="BP1" s="4" t="str">
        <f t="shared" si="0"/>
        <v/>
      </c>
      <c r="BQ1" s="4" t="str">
        <f t="shared" si="0"/>
        <v/>
      </c>
      <c r="BR1" s="4" t="str">
        <f t="shared" si="0"/>
        <v/>
      </c>
      <c r="BS1" s="4" t="str">
        <f t="shared" si="0"/>
        <v/>
      </c>
      <c r="BT1" s="4" t="str">
        <f t="shared" si="0"/>
        <v/>
      </c>
      <c r="BU1" s="4" t="str">
        <f t="shared" si="0"/>
        <v/>
      </c>
      <c r="BV1" s="4" t="str">
        <f t="shared" si="0"/>
        <v/>
      </c>
      <c r="BW1" s="4" t="str">
        <f t="shared" si="0"/>
        <v/>
      </c>
      <c r="BX1" s="4" t="str">
        <f t="shared" si="0"/>
        <v/>
      </c>
      <c r="BY1" s="4" t="str">
        <f t="shared" si="0"/>
        <v/>
      </c>
      <c r="BZ1" s="4" t="str">
        <f t="shared" si="0"/>
        <v/>
      </c>
      <c r="CA1" s="4" t="str">
        <f t="shared" si="0"/>
        <v/>
      </c>
      <c r="CB1" s="4" t="str">
        <f t="shared" si="0"/>
        <v/>
      </c>
      <c r="CC1" s="4" t="str">
        <f t="shared" si="0"/>
        <v/>
      </c>
      <c r="CD1" s="4" t="str">
        <f t="shared" si="0"/>
        <v/>
      </c>
      <c r="CE1" s="4" t="str">
        <f t="shared" si="0"/>
        <v/>
      </c>
      <c r="CF1" s="4" t="str">
        <f t="shared" si="0"/>
        <v/>
      </c>
      <c r="CG1" s="4" t="str">
        <f t="shared" si="0"/>
        <v/>
      </c>
      <c r="CH1" s="4" t="str">
        <f t="shared" si="0"/>
        <v/>
      </c>
      <c r="CI1" s="4" t="str">
        <f t="shared" ref="CI1:ET1" si="1">IF(CI10="","",CH1+1)</f>
        <v/>
      </c>
      <c r="CJ1" s="4" t="str">
        <f t="shared" si="1"/>
        <v/>
      </c>
      <c r="CK1" s="4" t="str">
        <f t="shared" si="1"/>
        <v/>
      </c>
      <c r="CL1" s="4" t="str">
        <f t="shared" si="1"/>
        <v/>
      </c>
      <c r="CM1" s="4" t="str">
        <f t="shared" si="1"/>
        <v/>
      </c>
      <c r="CN1" s="4" t="str">
        <f t="shared" si="1"/>
        <v/>
      </c>
      <c r="CO1" s="4" t="str">
        <f t="shared" si="1"/>
        <v/>
      </c>
      <c r="CP1" s="4" t="str">
        <f t="shared" si="1"/>
        <v/>
      </c>
      <c r="CQ1" s="4" t="str">
        <f t="shared" si="1"/>
        <v/>
      </c>
      <c r="CR1" s="4" t="str">
        <f t="shared" si="1"/>
        <v/>
      </c>
      <c r="CS1" s="4" t="str">
        <f t="shared" si="1"/>
        <v/>
      </c>
      <c r="CT1" s="4" t="str">
        <f t="shared" si="1"/>
        <v/>
      </c>
      <c r="CU1" s="4" t="str">
        <f t="shared" si="1"/>
        <v/>
      </c>
      <c r="CV1" s="4" t="str">
        <f t="shared" si="1"/>
        <v/>
      </c>
      <c r="CW1" s="4" t="str">
        <f t="shared" si="1"/>
        <v/>
      </c>
      <c r="CX1" s="4" t="str">
        <f t="shared" si="1"/>
        <v/>
      </c>
      <c r="CY1" s="4" t="str">
        <f t="shared" si="1"/>
        <v/>
      </c>
      <c r="CZ1" s="4" t="str">
        <f t="shared" si="1"/>
        <v/>
      </c>
      <c r="DA1" s="4" t="str">
        <f t="shared" si="1"/>
        <v/>
      </c>
      <c r="DB1" s="4" t="str">
        <f t="shared" si="1"/>
        <v/>
      </c>
      <c r="DC1" s="4" t="str">
        <f t="shared" si="1"/>
        <v/>
      </c>
      <c r="DD1" s="4" t="str">
        <f t="shared" si="1"/>
        <v/>
      </c>
      <c r="DE1" s="4" t="str">
        <f t="shared" si="1"/>
        <v/>
      </c>
      <c r="DF1" s="4" t="str">
        <f t="shared" si="1"/>
        <v/>
      </c>
      <c r="DG1" s="4" t="str">
        <f t="shared" si="1"/>
        <v/>
      </c>
      <c r="DH1" s="4" t="str">
        <f t="shared" si="1"/>
        <v/>
      </c>
      <c r="DI1" s="4" t="str">
        <f t="shared" si="1"/>
        <v/>
      </c>
      <c r="DJ1" s="4" t="str">
        <f t="shared" si="1"/>
        <v/>
      </c>
      <c r="DK1" s="4" t="str">
        <f t="shared" si="1"/>
        <v/>
      </c>
      <c r="DL1" s="4" t="str">
        <f t="shared" si="1"/>
        <v/>
      </c>
      <c r="DM1" s="4" t="str">
        <f t="shared" si="1"/>
        <v/>
      </c>
      <c r="DN1" s="4" t="str">
        <f t="shared" si="1"/>
        <v/>
      </c>
      <c r="DO1" s="4" t="str">
        <f t="shared" si="1"/>
        <v/>
      </c>
      <c r="DP1" s="4" t="str">
        <f t="shared" si="1"/>
        <v/>
      </c>
      <c r="DQ1" s="4" t="str">
        <f t="shared" si="1"/>
        <v/>
      </c>
      <c r="DR1" s="4" t="str">
        <f t="shared" si="1"/>
        <v/>
      </c>
      <c r="DS1" s="4" t="str">
        <f t="shared" si="1"/>
        <v/>
      </c>
      <c r="DT1" s="4" t="str">
        <f t="shared" si="1"/>
        <v/>
      </c>
      <c r="DU1" s="4" t="str">
        <f t="shared" si="1"/>
        <v/>
      </c>
      <c r="DV1" s="4" t="str">
        <f t="shared" si="1"/>
        <v/>
      </c>
      <c r="DW1" s="4" t="str">
        <f t="shared" si="1"/>
        <v/>
      </c>
      <c r="DX1" s="4" t="str">
        <f t="shared" si="1"/>
        <v/>
      </c>
      <c r="DY1" s="4" t="str">
        <f t="shared" si="1"/>
        <v/>
      </c>
      <c r="DZ1" s="4" t="str">
        <f t="shared" si="1"/>
        <v/>
      </c>
      <c r="EA1" s="4" t="str">
        <f t="shared" si="1"/>
        <v/>
      </c>
      <c r="EB1" s="4" t="str">
        <f t="shared" si="1"/>
        <v/>
      </c>
      <c r="EC1" s="4" t="str">
        <f t="shared" si="1"/>
        <v/>
      </c>
      <c r="ED1" s="4" t="str">
        <f t="shared" si="1"/>
        <v/>
      </c>
      <c r="EE1" s="4" t="str">
        <f t="shared" si="1"/>
        <v/>
      </c>
      <c r="EF1" s="4" t="str">
        <f t="shared" si="1"/>
        <v/>
      </c>
      <c r="EG1" s="4" t="str">
        <f t="shared" si="1"/>
        <v/>
      </c>
      <c r="EH1" s="4" t="str">
        <f t="shared" si="1"/>
        <v/>
      </c>
      <c r="EI1" s="4" t="str">
        <f t="shared" si="1"/>
        <v/>
      </c>
      <c r="EJ1" s="4" t="str">
        <f t="shared" si="1"/>
        <v/>
      </c>
      <c r="EK1" s="4" t="str">
        <f t="shared" si="1"/>
        <v/>
      </c>
      <c r="EL1" s="4" t="str">
        <f t="shared" si="1"/>
        <v/>
      </c>
      <c r="EM1" s="4" t="str">
        <f t="shared" si="1"/>
        <v/>
      </c>
      <c r="EN1" s="4" t="str">
        <f t="shared" si="1"/>
        <v/>
      </c>
      <c r="EO1" s="4" t="str">
        <f t="shared" si="1"/>
        <v/>
      </c>
      <c r="EP1" s="4" t="str">
        <f t="shared" si="1"/>
        <v/>
      </c>
      <c r="EQ1" s="4" t="str">
        <f t="shared" si="1"/>
        <v/>
      </c>
      <c r="ER1" s="4" t="str">
        <f t="shared" si="1"/>
        <v/>
      </c>
      <c r="ES1" s="4" t="str">
        <f t="shared" si="1"/>
        <v/>
      </c>
      <c r="ET1" s="4" t="str">
        <f t="shared" si="1"/>
        <v/>
      </c>
      <c r="EU1" s="4" t="str">
        <f t="shared" ref="EU1:HF1" si="2">IF(EU10="","",ET1+1)</f>
        <v/>
      </c>
      <c r="EV1" s="4" t="str">
        <f t="shared" si="2"/>
        <v/>
      </c>
      <c r="EW1" s="4" t="str">
        <f t="shared" si="2"/>
        <v/>
      </c>
      <c r="EX1" s="4" t="str">
        <f t="shared" si="2"/>
        <v/>
      </c>
      <c r="EY1" s="4" t="str">
        <f t="shared" si="2"/>
        <v/>
      </c>
      <c r="EZ1" s="4" t="str">
        <f t="shared" si="2"/>
        <v/>
      </c>
      <c r="FA1" s="4" t="str">
        <f t="shared" si="2"/>
        <v/>
      </c>
      <c r="FB1" s="4" t="str">
        <f t="shared" si="2"/>
        <v/>
      </c>
      <c r="FC1" s="4" t="str">
        <f t="shared" si="2"/>
        <v/>
      </c>
      <c r="FD1" s="4" t="str">
        <f t="shared" si="2"/>
        <v/>
      </c>
      <c r="FE1" s="4" t="str">
        <f t="shared" si="2"/>
        <v/>
      </c>
      <c r="FF1" s="4" t="str">
        <f t="shared" si="2"/>
        <v/>
      </c>
      <c r="FG1" s="4" t="str">
        <f t="shared" si="2"/>
        <v/>
      </c>
      <c r="FH1" s="4" t="str">
        <f t="shared" si="2"/>
        <v/>
      </c>
      <c r="FI1" s="4" t="str">
        <f t="shared" si="2"/>
        <v/>
      </c>
      <c r="FJ1" s="4" t="str">
        <f t="shared" si="2"/>
        <v/>
      </c>
      <c r="FK1" s="4" t="str">
        <f t="shared" si="2"/>
        <v/>
      </c>
      <c r="FL1" s="4" t="str">
        <f t="shared" si="2"/>
        <v/>
      </c>
      <c r="FM1" s="4" t="str">
        <f t="shared" si="2"/>
        <v/>
      </c>
      <c r="FN1" s="4" t="str">
        <f t="shared" si="2"/>
        <v/>
      </c>
      <c r="FO1" s="4" t="str">
        <f t="shared" si="2"/>
        <v/>
      </c>
      <c r="FP1" s="4" t="str">
        <f t="shared" si="2"/>
        <v/>
      </c>
      <c r="FQ1" s="4" t="str">
        <f t="shared" si="2"/>
        <v/>
      </c>
      <c r="FR1" s="4" t="str">
        <f t="shared" si="2"/>
        <v/>
      </c>
      <c r="FS1" s="4" t="str">
        <f t="shared" si="2"/>
        <v/>
      </c>
      <c r="FT1" s="4" t="str">
        <f t="shared" si="2"/>
        <v/>
      </c>
      <c r="FU1" s="4" t="str">
        <f t="shared" si="2"/>
        <v/>
      </c>
      <c r="FV1" s="4" t="str">
        <f t="shared" si="2"/>
        <v/>
      </c>
      <c r="FW1" s="4" t="str">
        <f t="shared" si="2"/>
        <v/>
      </c>
      <c r="FX1" s="4" t="str">
        <f t="shared" si="2"/>
        <v/>
      </c>
      <c r="FY1" s="4" t="str">
        <f t="shared" si="2"/>
        <v/>
      </c>
      <c r="FZ1" s="4" t="str">
        <f t="shared" si="2"/>
        <v/>
      </c>
      <c r="GA1" s="4" t="str">
        <f t="shared" si="2"/>
        <v/>
      </c>
      <c r="GB1" s="4" t="str">
        <f t="shared" si="2"/>
        <v/>
      </c>
      <c r="GC1" s="4" t="str">
        <f t="shared" si="2"/>
        <v/>
      </c>
      <c r="GD1" s="4" t="str">
        <f t="shared" si="2"/>
        <v/>
      </c>
      <c r="GE1" s="4" t="str">
        <f t="shared" si="2"/>
        <v/>
      </c>
      <c r="GF1" s="4" t="str">
        <f t="shared" si="2"/>
        <v/>
      </c>
      <c r="GG1" s="4" t="str">
        <f t="shared" si="2"/>
        <v/>
      </c>
      <c r="GH1" s="4" t="str">
        <f t="shared" si="2"/>
        <v/>
      </c>
      <c r="GI1" s="4" t="str">
        <f t="shared" si="2"/>
        <v/>
      </c>
      <c r="GJ1" s="4" t="str">
        <f t="shared" si="2"/>
        <v/>
      </c>
      <c r="GK1" s="4" t="str">
        <f t="shared" si="2"/>
        <v/>
      </c>
      <c r="GL1" s="4" t="str">
        <f t="shared" si="2"/>
        <v/>
      </c>
      <c r="GM1" s="4" t="str">
        <f t="shared" si="2"/>
        <v/>
      </c>
      <c r="GN1" s="4" t="str">
        <f t="shared" si="2"/>
        <v/>
      </c>
      <c r="GO1" s="4" t="str">
        <f t="shared" si="2"/>
        <v/>
      </c>
      <c r="GP1" s="4" t="str">
        <f t="shared" si="2"/>
        <v/>
      </c>
      <c r="GQ1" s="4" t="str">
        <f t="shared" si="2"/>
        <v/>
      </c>
      <c r="GR1" s="4" t="str">
        <f t="shared" si="2"/>
        <v/>
      </c>
      <c r="GS1" s="4" t="str">
        <f t="shared" si="2"/>
        <v/>
      </c>
      <c r="GT1" s="4" t="str">
        <f t="shared" si="2"/>
        <v/>
      </c>
      <c r="GU1" s="4" t="str">
        <f t="shared" si="2"/>
        <v/>
      </c>
      <c r="GV1" s="4" t="str">
        <f t="shared" si="2"/>
        <v/>
      </c>
      <c r="GW1" s="4" t="str">
        <f t="shared" si="2"/>
        <v/>
      </c>
      <c r="GX1" s="4" t="str">
        <f t="shared" si="2"/>
        <v/>
      </c>
      <c r="GY1" s="4" t="str">
        <f t="shared" si="2"/>
        <v/>
      </c>
      <c r="GZ1" s="4" t="str">
        <f t="shared" si="2"/>
        <v/>
      </c>
      <c r="HA1" s="4" t="str">
        <f t="shared" si="2"/>
        <v/>
      </c>
      <c r="HB1" s="4" t="str">
        <f t="shared" si="2"/>
        <v/>
      </c>
      <c r="HC1" s="4" t="str">
        <f t="shared" si="2"/>
        <v/>
      </c>
      <c r="HD1" s="4" t="str">
        <f t="shared" si="2"/>
        <v/>
      </c>
      <c r="HE1" s="4" t="str">
        <f t="shared" si="2"/>
        <v/>
      </c>
      <c r="HF1" s="4" t="str">
        <f t="shared" si="2"/>
        <v/>
      </c>
      <c r="HG1" s="4" t="str">
        <f t="shared" ref="HG1:JR1" si="3">IF(HG10="","",HF1+1)</f>
        <v/>
      </c>
      <c r="HH1" s="4" t="str">
        <f t="shared" si="3"/>
        <v/>
      </c>
      <c r="HI1" s="4" t="str">
        <f t="shared" si="3"/>
        <v/>
      </c>
      <c r="HJ1" s="4" t="str">
        <f t="shared" si="3"/>
        <v/>
      </c>
      <c r="HK1" s="4" t="str">
        <f t="shared" si="3"/>
        <v/>
      </c>
      <c r="HL1" s="4" t="str">
        <f t="shared" si="3"/>
        <v/>
      </c>
      <c r="HM1" s="4" t="str">
        <f t="shared" si="3"/>
        <v/>
      </c>
      <c r="HN1" s="4" t="str">
        <f t="shared" si="3"/>
        <v/>
      </c>
      <c r="HO1" s="4" t="str">
        <f t="shared" si="3"/>
        <v/>
      </c>
      <c r="HP1" s="4" t="str">
        <f t="shared" si="3"/>
        <v/>
      </c>
      <c r="HQ1" s="4" t="str">
        <f t="shared" si="3"/>
        <v/>
      </c>
      <c r="HR1" s="4" t="str">
        <f t="shared" si="3"/>
        <v/>
      </c>
      <c r="HS1" s="4" t="str">
        <f t="shared" si="3"/>
        <v/>
      </c>
      <c r="HT1" s="4" t="str">
        <f t="shared" si="3"/>
        <v/>
      </c>
      <c r="HU1" s="4" t="str">
        <f t="shared" si="3"/>
        <v/>
      </c>
      <c r="HV1" s="4" t="str">
        <f t="shared" si="3"/>
        <v/>
      </c>
      <c r="HW1" s="4" t="str">
        <f t="shared" si="3"/>
        <v/>
      </c>
      <c r="HX1" s="4" t="str">
        <f t="shared" si="3"/>
        <v/>
      </c>
      <c r="HY1" s="4" t="str">
        <f t="shared" si="3"/>
        <v/>
      </c>
      <c r="HZ1" s="4" t="str">
        <f t="shared" si="3"/>
        <v/>
      </c>
      <c r="IA1" s="4" t="str">
        <f t="shared" si="3"/>
        <v/>
      </c>
      <c r="IB1" s="4" t="str">
        <f t="shared" si="3"/>
        <v/>
      </c>
      <c r="IC1" s="4" t="str">
        <f t="shared" si="3"/>
        <v/>
      </c>
      <c r="ID1" s="4" t="str">
        <f t="shared" si="3"/>
        <v/>
      </c>
      <c r="IE1" s="4" t="str">
        <f t="shared" si="3"/>
        <v/>
      </c>
      <c r="IF1" s="4" t="str">
        <f t="shared" si="3"/>
        <v/>
      </c>
      <c r="IG1" s="4" t="str">
        <f t="shared" si="3"/>
        <v/>
      </c>
      <c r="IH1" s="4" t="str">
        <f t="shared" si="3"/>
        <v/>
      </c>
      <c r="II1" s="4" t="str">
        <f t="shared" si="3"/>
        <v/>
      </c>
      <c r="IJ1" s="4" t="str">
        <f t="shared" si="3"/>
        <v/>
      </c>
      <c r="IK1" s="4" t="str">
        <f t="shared" si="3"/>
        <v/>
      </c>
      <c r="IL1" s="4" t="str">
        <f t="shared" si="3"/>
        <v/>
      </c>
      <c r="IM1" s="4" t="str">
        <f t="shared" si="3"/>
        <v/>
      </c>
      <c r="IN1" s="4" t="str">
        <f t="shared" si="3"/>
        <v/>
      </c>
      <c r="IO1" s="4" t="str">
        <f t="shared" si="3"/>
        <v/>
      </c>
      <c r="IP1" s="4" t="str">
        <f t="shared" si="3"/>
        <v/>
      </c>
      <c r="IQ1" s="4" t="str">
        <f t="shared" si="3"/>
        <v/>
      </c>
      <c r="IR1" s="4" t="str">
        <f t="shared" si="3"/>
        <v/>
      </c>
      <c r="IS1" s="4" t="str">
        <f t="shared" si="3"/>
        <v/>
      </c>
      <c r="IT1" s="4" t="str">
        <f t="shared" si="3"/>
        <v/>
      </c>
      <c r="IU1" s="4" t="str">
        <f t="shared" si="3"/>
        <v/>
      </c>
      <c r="IV1" s="4" t="str">
        <f t="shared" si="3"/>
        <v/>
      </c>
      <c r="IW1" s="4" t="str">
        <f t="shared" si="3"/>
        <v/>
      </c>
      <c r="IX1" s="4" t="str">
        <f t="shared" si="3"/>
        <v/>
      </c>
      <c r="IY1" s="4" t="str">
        <f t="shared" si="3"/>
        <v/>
      </c>
      <c r="IZ1" s="4" t="str">
        <f t="shared" si="3"/>
        <v/>
      </c>
      <c r="JA1" s="4" t="str">
        <f t="shared" si="3"/>
        <v/>
      </c>
      <c r="JB1" s="4" t="str">
        <f t="shared" si="3"/>
        <v/>
      </c>
      <c r="JC1" s="4" t="str">
        <f t="shared" si="3"/>
        <v/>
      </c>
      <c r="JD1" s="4" t="str">
        <f t="shared" si="3"/>
        <v/>
      </c>
      <c r="JE1" s="4" t="str">
        <f t="shared" si="3"/>
        <v/>
      </c>
      <c r="JF1" s="4" t="str">
        <f t="shared" si="3"/>
        <v/>
      </c>
      <c r="JG1" s="4" t="str">
        <f t="shared" si="3"/>
        <v/>
      </c>
      <c r="JH1" s="4" t="str">
        <f t="shared" si="3"/>
        <v/>
      </c>
      <c r="JI1" s="4" t="str">
        <f t="shared" si="3"/>
        <v/>
      </c>
      <c r="JJ1" s="4" t="str">
        <f t="shared" si="3"/>
        <v/>
      </c>
      <c r="JK1" s="4" t="str">
        <f t="shared" si="3"/>
        <v/>
      </c>
      <c r="JL1" s="4" t="str">
        <f t="shared" si="3"/>
        <v/>
      </c>
      <c r="JM1" s="4" t="str">
        <f t="shared" si="3"/>
        <v/>
      </c>
      <c r="JN1" s="4" t="str">
        <f t="shared" si="3"/>
        <v/>
      </c>
      <c r="JO1" s="4" t="str">
        <f t="shared" si="3"/>
        <v/>
      </c>
      <c r="JP1" s="4" t="str">
        <f t="shared" si="3"/>
        <v/>
      </c>
      <c r="JQ1" s="4" t="str">
        <f t="shared" si="3"/>
        <v/>
      </c>
      <c r="JR1" s="4" t="str">
        <f t="shared" si="3"/>
        <v/>
      </c>
      <c r="JS1" s="4" t="str">
        <f t="shared" ref="JS1:LH1" si="4">IF(JS10="","",JR1+1)</f>
        <v/>
      </c>
      <c r="JT1" s="4" t="str">
        <f t="shared" si="4"/>
        <v/>
      </c>
      <c r="JU1" s="4" t="str">
        <f t="shared" si="4"/>
        <v/>
      </c>
      <c r="JV1" s="4" t="str">
        <f t="shared" si="4"/>
        <v/>
      </c>
      <c r="JW1" s="4" t="str">
        <f t="shared" si="4"/>
        <v/>
      </c>
      <c r="JX1" s="4" t="str">
        <f t="shared" si="4"/>
        <v/>
      </c>
      <c r="JY1" s="4" t="str">
        <f t="shared" si="4"/>
        <v/>
      </c>
      <c r="JZ1" s="4" t="str">
        <f t="shared" si="4"/>
        <v/>
      </c>
      <c r="KA1" s="4" t="str">
        <f t="shared" si="4"/>
        <v/>
      </c>
      <c r="KB1" s="4" t="str">
        <f t="shared" si="4"/>
        <v/>
      </c>
      <c r="KC1" s="4" t="str">
        <f t="shared" si="4"/>
        <v/>
      </c>
      <c r="KD1" s="4" t="str">
        <f t="shared" si="4"/>
        <v/>
      </c>
      <c r="KE1" s="4" t="str">
        <f t="shared" si="4"/>
        <v/>
      </c>
      <c r="KF1" s="4" t="str">
        <f t="shared" si="4"/>
        <v/>
      </c>
      <c r="KG1" s="4" t="str">
        <f t="shared" si="4"/>
        <v/>
      </c>
      <c r="KH1" s="4" t="str">
        <f t="shared" si="4"/>
        <v/>
      </c>
      <c r="KI1" s="4" t="str">
        <f t="shared" si="4"/>
        <v/>
      </c>
      <c r="KJ1" s="4" t="str">
        <f t="shared" si="4"/>
        <v/>
      </c>
      <c r="KK1" s="4" t="str">
        <f t="shared" si="4"/>
        <v/>
      </c>
      <c r="KL1" s="4" t="str">
        <f t="shared" si="4"/>
        <v/>
      </c>
      <c r="KM1" s="4" t="str">
        <f t="shared" si="4"/>
        <v/>
      </c>
      <c r="KN1" s="4" t="str">
        <f t="shared" si="4"/>
        <v/>
      </c>
      <c r="KO1" s="4" t="str">
        <f t="shared" si="4"/>
        <v/>
      </c>
      <c r="KP1" s="4" t="str">
        <f t="shared" si="4"/>
        <v/>
      </c>
      <c r="KQ1" s="4" t="str">
        <f t="shared" si="4"/>
        <v/>
      </c>
      <c r="KR1" s="4" t="str">
        <f t="shared" si="4"/>
        <v/>
      </c>
      <c r="KS1" s="4" t="str">
        <f t="shared" si="4"/>
        <v/>
      </c>
      <c r="KT1" s="4" t="str">
        <f t="shared" si="4"/>
        <v/>
      </c>
      <c r="KU1" s="4" t="str">
        <f t="shared" si="4"/>
        <v/>
      </c>
      <c r="KV1" s="4" t="str">
        <f t="shared" si="4"/>
        <v/>
      </c>
      <c r="KW1" s="4" t="str">
        <f t="shared" si="4"/>
        <v/>
      </c>
      <c r="KX1" s="4" t="str">
        <f t="shared" si="4"/>
        <v/>
      </c>
      <c r="KY1" s="4" t="str">
        <f t="shared" si="4"/>
        <v/>
      </c>
      <c r="KZ1" s="4" t="str">
        <f t="shared" si="4"/>
        <v/>
      </c>
      <c r="LA1" s="4" t="str">
        <f t="shared" si="4"/>
        <v/>
      </c>
      <c r="LB1" s="4" t="str">
        <f t="shared" si="4"/>
        <v/>
      </c>
      <c r="LC1" s="4" t="str">
        <f t="shared" si="4"/>
        <v/>
      </c>
      <c r="LD1" s="4" t="str">
        <f t="shared" si="4"/>
        <v/>
      </c>
      <c r="LE1" s="4" t="str">
        <f t="shared" si="4"/>
        <v/>
      </c>
      <c r="LF1" s="4" t="str">
        <f t="shared" si="4"/>
        <v/>
      </c>
      <c r="LG1" s="4" t="str">
        <f t="shared" si="4"/>
        <v/>
      </c>
      <c r="LH1" s="4" t="str">
        <f t="shared" si="4"/>
        <v/>
      </c>
      <c r="LI1" s="4"/>
      <c r="LJ1" s="4"/>
    </row>
    <row r="2" spans="1:322" s="1" customFormat="1" ht="10.199999999999999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31"/>
      <c r="L2" s="4"/>
      <c r="M2" s="12"/>
      <c r="N2" s="4"/>
      <c r="O2" s="19"/>
      <c r="P2" s="4"/>
      <c r="Q2" s="4"/>
      <c r="R2" s="6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</row>
    <row r="3" spans="1:322" s="1" customFormat="1" ht="10.199999999999999" x14ac:dyDescent="0.2">
      <c r="A3" s="4"/>
      <c r="B3" s="4"/>
      <c r="C3" s="5" t="str">
        <f>главная!C3</f>
        <v>Финмодель</v>
      </c>
      <c r="D3" s="4"/>
      <c r="E3" s="4"/>
      <c r="F3" s="4"/>
      <c r="G3" s="4"/>
      <c r="H3" s="4"/>
      <c r="I3" s="4"/>
      <c r="J3" s="4"/>
      <c r="K3" s="31"/>
      <c r="L3" s="4"/>
      <c r="M3" s="12"/>
      <c r="N3" s="4"/>
      <c r="O3" s="19"/>
      <c r="P3" s="4"/>
      <c r="Q3" s="4"/>
      <c r="R3" s="6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</row>
    <row r="4" spans="1:322" s="1" customFormat="1" ht="10.199999999999999" x14ac:dyDescent="0.2">
      <c r="A4" s="4"/>
      <c r="B4" s="4"/>
      <c r="C4" s="5" t="str">
        <f>главная!C4</f>
        <v>Финансовая биржа торговли криптовалютами</v>
      </c>
      <c r="D4" s="4"/>
      <c r="E4" s="4"/>
      <c r="F4" s="4"/>
      <c r="G4" s="4"/>
      <c r="H4" s="4"/>
      <c r="I4" s="4"/>
      <c r="J4" s="4"/>
      <c r="K4" s="31"/>
      <c r="L4" s="4"/>
      <c r="M4" s="12"/>
      <c r="N4" s="4"/>
      <c r="O4" s="19"/>
      <c r="P4" s="4"/>
      <c r="Q4" s="4"/>
      <c r="R4" s="6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</row>
    <row r="5" spans="1:322" s="1" customFormat="1" ht="10.199999999999999" x14ac:dyDescent="0.2">
      <c r="A5" s="4"/>
      <c r="B5" s="4"/>
      <c r="C5" s="5" t="str">
        <f>главная!C5</f>
        <v>локализация: Лондон-Москва</v>
      </c>
      <c r="D5" s="4"/>
      <c r="E5" s="4"/>
      <c r="F5" s="4"/>
      <c r="G5" s="4"/>
      <c r="H5" s="4"/>
      <c r="I5" s="4"/>
      <c r="J5" s="4"/>
      <c r="K5" s="31"/>
      <c r="L5" s="4"/>
      <c r="M5" s="12"/>
      <c r="N5" s="4"/>
      <c r="O5" s="19"/>
      <c r="P5" s="4"/>
      <c r="Q5" s="4"/>
      <c r="R5" s="6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</row>
    <row r="6" spans="1:322" s="1" customFormat="1" ht="10.199999999999999" x14ac:dyDescent="0.2">
      <c r="A6" s="4"/>
      <c r="B6" s="4"/>
      <c r="C6" s="4" t="s">
        <v>47</v>
      </c>
      <c r="D6" s="4"/>
      <c r="E6" s="4"/>
      <c r="F6" s="4"/>
      <c r="G6" s="4"/>
      <c r="H6" s="4"/>
      <c r="I6" s="4"/>
      <c r="J6" s="4"/>
      <c r="K6" s="31"/>
      <c r="L6" s="4"/>
      <c r="M6" s="12"/>
      <c r="N6" s="4"/>
      <c r="O6" s="19"/>
      <c r="P6" s="4"/>
      <c r="Q6" s="4"/>
      <c r="R6" s="6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</row>
    <row r="7" spans="1:322" s="1" customFormat="1" ht="10.199999999999999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31"/>
      <c r="L7" s="4"/>
      <c r="M7" s="12"/>
      <c r="N7" s="4"/>
      <c r="O7" s="19"/>
      <c r="P7" s="4"/>
      <c r="Q7" s="4"/>
      <c r="R7" s="6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</row>
    <row r="8" spans="1:322" s="26" customFormat="1" ht="10.199999999999999" x14ac:dyDescent="0.2">
      <c r="A8" s="23"/>
      <c r="B8" s="23"/>
      <c r="C8" s="23"/>
      <c r="D8" s="23"/>
      <c r="E8" s="23"/>
      <c r="F8" s="23"/>
      <c r="G8" s="43" t="s">
        <v>6</v>
      </c>
      <c r="H8" s="96"/>
      <c r="I8" s="97" t="s">
        <v>44</v>
      </c>
      <c r="J8" s="98" t="s">
        <v>45</v>
      </c>
      <c r="K8" s="31"/>
      <c r="L8" s="23"/>
      <c r="M8" s="24"/>
      <c r="N8" s="23"/>
      <c r="O8" s="24"/>
      <c r="P8" s="23"/>
      <c r="Q8" s="23"/>
      <c r="R8" s="67"/>
      <c r="S8" s="23"/>
      <c r="T8" s="23"/>
      <c r="U8" s="25" t="str">
        <f>IF(U10="","",MONTH(U10)&amp;" мес")</f>
        <v/>
      </c>
      <c r="V8" s="25" t="str">
        <f>IF(V10="","",MONTH(V10)&amp;" мес")</f>
        <v/>
      </c>
      <c r="W8" s="25" t="str">
        <f t="shared" ref="W8:CH8" si="5">IF(W10="","",MONTH(W10)&amp;" мес")</f>
        <v/>
      </c>
      <c r="X8" s="25" t="str">
        <f t="shared" si="5"/>
        <v/>
      </c>
      <c r="Y8" s="25" t="str">
        <f t="shared" si="5"/>
        <v/>
      </c>
      <c r="Z8" s="25" t="str">
        <f t="shared" si="5"/>
        <v/>
      </c>
      <c r="AA8" s="25" t="str">
        <f t="shared" si="5"/>
        <v/>
      </c>
      <c r="AB8" s="25" t="str">
        <f t="shared" si="5"/>
        <v/>
      </c>
      <c r="AC8" s="25" t="str">
        <f t="shared" si="5"/>
        <v/>
      </c>
      <c r="AD8" s="25" t="str">
        <f t="shared" si="5"/>
        <v/>
      </c>
      <c r="AE8" s="25" t="str">
        <f t="shared" si="5"/>
        <v/>
      </c>
      <c r="AF8" s="25" t="str">
        <f t="shared" si="5"/>
        <v/>
      </c>
      <c r="AG8" s="25" t="str">
        <f t="shared" si="5"/>
        <v/>
      </c>
      <c r="AH8" s="25" t="str">
        <f t="shared" si="5"/>
        <v/>
      </c>
      <c r="AI8" s="25" t="str">
        <f t="shared" si="5"/>
        <v/>
      </c>
      <c r="AJ8" s="25" t="str">
        <f t="shared" si="5"/>
        <v/>
      </c>
      <c r="AK8" s="25" t="str">
        <f t="shared" si="5"/>
        <v/>
      </c>
      <c r="AL8" s="25" t="str">
        <f t="shared" si="5"/>
        <v/>
      </c>
      <c r="AM8" s="25" t="str">
        <f t="shared" si="5"/>
        <v/>
      </c>
      <c r="AN8" s="25" t="str">
        <f t="shared" si="5"/>
        <v/>
      </c>
      <c r="AO8" s="25" t="str">
        <f t="shared" si="5"/>
        <v/>
      </c>
      <c r="AP8" s="25" t="str">
        <f t="shared" si="5"/>
        <v/>
      </c>
      <c r="AQ8" s="25" t="str">
        <f t="shared" si="5"/>
        <v/>
      </c>
      <c r="AR8" s="25" t="str">
        <f t="shared" si="5"/>
        <v/>
      </c>
      <c r="AS8" s="25" t="str">
        <f t="shared" si="5"/>
        <v/>
      </c>
      <c r="AT8" s="25" t="str">
        <f t="shared" si="5"/>
        <v/>
      </c>
      <c r="AU8" s="25" t="str">
        <f t="shared" si="5"/>
        <v/>
      </c>
      <c r="AV8" s="25" t="str">
        <f t="shared" si="5"/>
        <v/>
      </c>
      <c r="AW8" s="25" t="str">
        <f t="shared" si="5"/>
        <v/>
      </c>
      <c r="AX8" s="25" t="str">
        <f t="shared" si="5"/>
        <v/>
      </c>
      <c r="AY8" s="25" t="str">
        <f t="shared" si="5"/>
        <v/>
      </c>
      <c r="AZ8" s="25" t="str">
        <f t="shared" si="5"/>
        <v/>
      </c>
      <c r="BA8" s="25" t="str">
        <f t="shared" si="5"/>
        <v/>
      </c>
      <c r="BB8" s="25" t="str">
        <f t="shared" si="5"/>
        <v/>
      </c>
      <c r="BC8" s="25" t="str">
        <f t="shared" si="5"/>
        <v/>
      </c>
      <c r="BD8" s="25" t="str">
        <f t="shared" si="5"/>
        <v/>
      </c>
      <c r="BE8" s="25" t="str">
        <f t="shared" si="5"/>
        <v/>
      </c>
      <c r="BF8" s="25" t="str">
        <f t="shared" si="5"/>
        <v/>
      </c>
      <c r="BG8" s="25" t="str">
        <f t="shared" si="5"/>
        <v/>
      </c>
      <c r="BH8" s="25" t="str">
        <f t="shared" si="5"/>
        <v/>
      </c>
      <c r="BI8" s="25" t="str">
        <f t="shared" si="5"/>
        <v/>
      </c>
      <c r="BJ8" s="25" t="str">
        <f t="shared" si="5"/>
        <v/>
      </c>
      <c r="BK8" s="25" t="str">
        <f t="shared" si="5"/>
        <v/>
      </c>
      <c r="BL8" s="25" t="str">
        <f t="shared" si="5"/>
        <v/>
      </c>
      <c r="BM8" s="25" t="str">
        <f t="shared" si="5"/>
        <v/>
      </c>
      <c r="BN8" s="25" t="str">
        <f t="shared" si="5"/>
        <v/>
      </c>
      <c r="BO8" s="25" t="str">
        <f t="shared" si="5"/>
        <v/>
      </c>
      <c r="BP8" s="25" t="str">
        <f t="shared" si="5"/>
        <v/>
      </c>
      <c r="BQ8" s="25" t="str">
        <f t="shared" si="5"/>
        <v/>
      </c>
      <c r="BR8" s="25" t="str">
        <f t="shared" si="5"/>
        <v/>
      </c>
      <c r="BS8" s="25" t="str">
        <f t="shared" si="5"/>
        <v/>
      </c>
      <c r="BT8" s="25" t="str">
        <f t="shared" si="5"/>
        <v/>
      </c>
      <c r="BU8" s="25" t="str">
        <f t="shared" si="5"/>
        <v/>
      </c>
      <c r="BV8" s="25" t="str">
        <f t="shared" si="5"/>
        <v/>
      </c>
      <c r="BW8" s="25" t="str">
        <f t="shared" si="5"/>
        <v/>
      </c>
      <c r="BX8" s="25" t="str">
        <f t="shared" si="5"/>
        <v/>
      </c>
      <c r="BY8" s="25" t="str">
        <f t="shared" si="5"/>
        <v/>
      </c>
      <c r="BZ8" s="25" t="str">
        <f t="shared" si="5"/>
        <v/>
      </c>
      <c r="CA8" s="25" t="str">
        <f t="shared" si="5"/>
        <v/>
      </c>
      <c r="CB8" s="25" t="str">
        <f t="shared" si="5"/>
        <v/>
      </c>
      <c r="CC8" s="25" t="str">
        <f t="shared" si="5"/>
        <v/>
      </c>
      <c r="CD8" s="25" t="str">
        <f t="shared" si="5"/>
        <v/>
      </c>
      <c r="CE8" s="25" t="str">
        <f t="shared" si="5"/>
        <v/>
      </c>
      <c r="CF8" s="25" t="str">
        <f t="shared" si="5"/>
        <v/>
      </c>
      <c r="CG8" s="25" t="str">
        <f t="shared" si="5"/>
        <v/>
      </c>
      <c r="CH8" s="25" t="str">
        <f t="shared" si="5"/>
        <v/>
      </c>
      <c r="CI8" s="25" t="str">
        <f t="shared" ref="CI8:ET8" si="6">IF(CI10="","",MONTH(CI10)&amp;" мес")</f>
        <v/>
      </c>
      <c r="CJ8" s="25" t="str">
        <f t="shared" si="6"/>
        <v/>
      </c>
      <c r="CK8" s="25" t="str">
        <f t="shared" si="6"/>
        <v/>
      </c>
      <c r="CL8" s="25" t="str">
        <f t="shared" si="6"/>
        <v/>
      </c>
      <c r="CM8" s="25" t="str">
        <f t="shared" si="6"/>
        <v/>
      </c>
      <c r="CN8" s="25" t="str">
        <f t="shared" si="6"/>
        <v/>
      </c>
      <c r="CO8" s="25" t="str">
        <f t="shared" si="6"/>
        <v/>
      </c>
      <c r="CP8" s="25" t="str">
        <f t="shared" si="6"/>
        <v/>
      </c>
      <c r="CQ8" s="25" t="str">
        <f t="shared" si="6"/>
        <v/>
      </c>
      <c r="CR8" s="25" t="str">
        <f t="shared" si="6"/>
        <v/>
      </c>
      <c r="CS8" s="25" t="str">
        <f t="shared" si="6"/>
        <v/>
      </c>
      <c r="CT8" s="25" t="str">
        <f t="shared" si="6"/>
        <v/>
      </c>
      <c r="CU8" s="25" t="str">
        <f t="shared" si="6"/>
        <v/>
      </c>
      <c r="CV8" s="25" t="str">
        <f t="shared" si="6"/>
        <v/>
      </c>
      <c r="CW8" s="25" t="str">
        <f t="shared" si="6"/>
        <v/>
      </c>
      <c r="CX8" s="25" t="str">
        <f t="shared" si="6"/>
        <v/>
      </c>
      <c r="CY8" s="25" t="str">
        <f t="shared" si="6"/>
        <v/>
      </c>
      <c r="CZ8" s="25" t="str">
        <f t="shared" si="6"/>
        <v/>
      </c>
      <c r="DA8" s="25" t="str">
        <f t="shared" si="6"/>
        <v/>
      </c>
      <c r="DB8" s="25" t="str">
        <f t="shared" si="6"/>
        <v/>
      </c>
      <c r="DC8" s="25" t="str">
        <f t="shared" si="6"/>
        <v/>
      </c>
      <c r="DD8" s="25" t="str">
        <f t="shared" si="6"/>
        <v/>
      </c>
      <c r="DE8" s="25" t="str">
        <f t="shared" si="6"/>
        <v/>
      </c>
      <c r="DF8" s="25" t="str">
        <f t="shared" si="6"/>
        <v/>
      </c>
      <c r="DG8" s="25" t="str">
        <f t="shared" si="6"/>
        <v/>
      </c>
      <c r="DH8" s="25" t="str">
        <f t="shared" si="6"/>
        <v/>
      </c>
      <c r="DI8" s="25" t="str">
        <f t="shared" si="6"/>
        <v/>
      </c>
      <c r="DJ8" s="25" t="str">
        <f t="shared" si="6"/>
        <v/>
      </c>
      <c r="DK8" s="25" t="str">
        <f t="shared" si="6"/>
        <v/>
      </c>
      <c r="DL8" s="25" t="str">
        <f t="shared" si="6"/>
        <v/>
      </c>
      <c r="DM8" s="25" t="str">
        <f t="shared" si="6"/>
        <v/>
      </c>
      <c r="DN8" s="25" t="str">
        <f t="shared" si="6"/>
        <v/>
      </c>
      <c r="DO8" s="25" t="str">
        <f t="shared" si="6"/>
        <v/>
      </c>
      <c r="DP8" s="25" t="str">
        <f t="shared" si="6"/>
        <v/>
      </c>
      <c r="DQ8" s="25" t="str">
        <f t="shared" si="6"/>
        <v/>
      </c>
      <c r="DR8" s="25" t="str">
        <f t="shared" si="6"/>
        <v/>
      </c>
      <c r="DS8" s="25" t="str">
        <f t="shared" si="6"/>
        <v/>
      </c>
      <c r="DT8" s="25" t="str">
        <f t="shared" si="6"/>
        <v/>
      </c>
      <c r="DU8" s="25" t="str">
        <f t="shared" si="6"/>
        <v/>
      </c>
      <c r="DV8" s="25" t="str">
        <f t="shared" si="6"/>
        <v/>
      </c>
      <c r="DW8" s="25" t="str">
        <f t="shared" si="6"/>
        <v/>
      </c>
      <c r="DX8" s="25" t="str">
        <f t="shared" si="6"/>
        <v/>
      </c>
      <c r="DY8" s="25" t="str">
        <f t="shared" si="6"/>
        <v/>
      </c>
      <c r="DZ8" s="25" t="str">
        <f t="shared" si="6"/>
        <v/>
      </c>
      <c r="EA8" s="25" t="str">
        <f t="shared" si="6"/>
        <v/>
      </c>
      <c r="EB8" s="25" t="str">
        <f t="shared" si="6"/>
        <v/>
      </c>
      <c r="EC8" s="25" t="str">
        <f t="shared" si="6"/>
        <v/>
      </c>
      <c r="ED8" s="25" t="str">
        <f t="shared" si="6"/>
        <v/>
      </c>
      <c r="EE8" s="25" t="str">
        <f t="shared" si="6"/>
        <v/>
      </c>
      <c r="EF8" s="25" t="str">
        <f t="shared" si="6"/>
        <v/>
      </c>
      <c r="EG8" s="25" t="str">
        <f t="shared" si="6"/>
        <v/>
      </c>
      <c r="EH8" s="25" t="str">
        <f t="shared" si="6"/>
        <v/>
      </c>
      <c r="EI8" s="25" t="str">
        <f t="shared" si="6"/>
        <v/>
      </c>
      <c r="EJ8" s="25" t="str">
        <f t="shared" si="6"/>
        <v/>
      </c>
      <c r="EK8" s="25" t="str">
        <f t="shared" si="6"/>
        <v/>
      </c>
      <c r="EL8" s="25" t="str">
        <f t="shared" si="6"/>
        <v/>
      </c>
      <c r="EM8" s="25" t="str">
        <f t="shared" si="6"/>
        <v/>
      </c>
      <c r="EN8" s="25" t="str">
        <f t="shared" si="6"/>
        <v/>
      </c>
      <c r="EO8" s="25" t="str">
        <f t="shared" si="6"/>
        <v/>
      </c>
      <c r="EP8" s="25" t="str">
        <f t="shared" si="6"/>
        <v/>
      </c>
      <c r="EQ8" s="25" t="str">
        <f t="shared" si="6"/>
        <v/>
      </c>
      <c r="ER8" s="25" t="str">
        <f t="shared" si="6"/>
        <v/>
      </c>
      <c r="ES8" s="25" t="str">
        <f t="shared" si="6"/>
        <v/>
      </c>
      <c r="ET8" s="25" t="str">
        <f t="shared" si="6"/>
        <v/>
      </c>
      <c r="EU8" s="25" t="str">
        <f t="shared" ref="EU8:HF8" si="7">IF(EU10="","",MONTH(EU10)&amp;" мес")</f>
        <v/>
      </c>
      <c r="EV8" s="25" t="str">
        <f t="shared" si="7"/>
        <v/>
      </c>
      <c r="EW8" s="25" t="str">
        <f t="shared" si="7"/>
        <v/>
      </c>
      <c r="EX8" s="25" t="str">
        <f t="shared" si="7"/>
        <v/>
      </c>
      <c r="EY8" s="25" t="str">
        <f t="shared" si="7"/>
        <v/>
      </c>
      <c r="EZ8" s="25" t="str">
        <f t="shared" si="7"/>
        <v/>
      </c>
      <c r="FA8" s="25" t="str">
        <f t="shared" si="7"/>
        <v/>
      </c>
      <c r="FB8" s="25" t="str">
        <f t="shared" si="7"/>
        <v/>
      </c>
      <c r="FC8" s="25" t="str">
        <f t="shared" si="7"/>
        <v/>
      </c>
      <c r="FD8" s="25" t="str">
        <f t="shared" si="7"/>
        <v/>
      </c>
      <c r="FE8" s="25" t="str">
        <f t="shared" si="7"/>
        <v/>
      </c>
      <c r="FF8" s="25" t="str">
        <f t="shared" si="7"/>
        <v/>
      </c>
      <c r="FG8" s="25" t="str">
        <f t="shared" si="7"/>
        <v/>
      </c>
      <c r="FH8" s="25" t="str">
        <f t="shared" si="7"/>
        <v/>
      </c>
      <c r="FI8" s="25" t="str">
        <f t="shared" si="7"/>
        <v/>
      </c>
      <c r="FJ8" s="25" t="str">
        <f t="shared" si="7"/>
        <v/>
      </c>
      <c r="FK8" s="25" t="str">
        <f t="shared" si="7"/>
        <v/>
      </c>
      <c r="FL8" s="25" t="str">
        <f t="shared" si="7"/>
        <v/>
      </c>
      <c r="FM8" s="25" t="str">
        <f t="shared" si="7"/>
        <v/>
      </c>
      <c r="FN8" s="25" t="str">
        <f t="shared" si="7"/>
        <v/>
      </c>
      <c r="FO8" s="25" t="str">
        <f t="shared" si="7"/>
        <v/>
      </c>
      <c r="FP8" s="25" t="str">
        <f t="shared" si="7"/>
        <v/>
      </c>
      <c r="FQ8" s="25" t="str">
        <f t="shared" si="7"/>
        <v/>
      </c>
      <c r="FR8" s="25" t="str">
        <f t="shared" si="7"/>
        <v/>
      </c>
      <c r="FS8" s="25" t="str">
        <f t="shared" si="7"/>
        <v/>
      </c>
      <c r="FT8" s="25" t="str">
        <f t="shared" si="7"/>
        <v/>
      </c>
      <c r="FU8" s="25" t="str">
        <f t="shared" si="7"/>
        <v/>
      </c>
      <c r="FV8" s="25" t="str">
        <f t="shared" si="7"/>
        <v/>
      </c>
      <c r="FW8" s="25" t="str">
        <f t="shared" si="7"/>
        <v/>
      </c>
      <c r="FX8" s="25" t="str">
        <f t="shared" si="7"/>
        <v/>
      </c>
      <c r="FY8" s="25" t="str">
        <f t="shared" si="7"/>
        <v/>
      </c>
      <c r="FZ8" s="25" t="str">
        <f t="shared" si="7"/>
        <v/>
      </c>
      <c r="GA8" s="25" t="str">
        <f t="shared" si="7"/>
        <v/>
      </c>
      <c r="GB8" s="25" t="str">
        <f t="shared" si="7"/>
        <v/>
      </c>
      <c r="GC8" s="25" t="str">
        <f t="shared" si="7"/>
        <v/>
      </c>
      <c r="GD8" s="25" t="str">
        <f t="shared" si="7"/>
        <v/>
      </c>
      <c r="GE8" s="25" t="str">
        <f t="shared" si="7"/>
        <v/>
      </c>
      <c r="GF8" s="25" t="str">
        <f t="shared" si="7"/>
        <v/>
      </c>
      <c r="GG8" s="25" t="str">
        <f t="shared" si="7"/>
        <v/>
      </c>
      <c r="GH8" s="25" t="str">
        <f t="shared" si="7"/>
        <v/>
      </c>
      <c r="GI8" s="25" t="str">
        <f t="shared" si="7"/>
        <v/>
      </c>
      <c r="GJ8" s="25" t="str">
        <f t="shared" si="7"/>
        <v/>
      </c>
      <c r="GK8" s="25" t="str">
        <f t="shared" si="7"/>
        <v/>
      </c>
      <c r="GL8" s="25" t="str">
        <f t="shared" si="7"/>
        <v/>
      </c>
      <c r="GM8" s="25" t="str">
        <f t="shared" si="7"/>
        <v/>
      </c>
      <c r="GN8" s="25" t="str">
        <f t="shared" si="7"/>
        <v/>
      </c>
      <c r="GO8" s="25" t="str">
        <f t="shared" si="7"/>
        <v/>
      </c>
      <c r="GP8" s="25" t="str">
        <f t="shared" si="7"/>
        <v/>
      </c>
      <c r="GQ8" s="25" t="str">
        <f t="shared" si="7"/>
        <v/>
      </c>
      <c r="GR8" s="25" t="str">
        <f t="shared" si="7"/>
        <v/>
      </c>
      <c r="GS8" s="25" t="str">
        <f t="shared" si="7"/>
        <v/>
      </c>
      <c r="GT8" s="25" t="str">
        <f t="shared" si="7"/>
        <v/>
      </c>
      <c r="GU8" s="25" t="str">
        <f t="shared" si="7"/>
        <v/>
      </c>
      <c r="GV8" s="25" t="str">
        <f t="shared" si="7"/>
        <v/>
      </c>
      <c r="GW8" s="25" t="str">
        <f t="shared" si="7"/>
        <v/>
      </c>
      <c r="GX8" s="25" t="str">
        <f t="shared" si="7"/>
        <v/>
      </c>
      <c r="GY8" s="25" t="str">
        <f t="shared" si="7"/>
        <v/>
      </c>
      <c r="GZ8" s="25" t="str">
        <f t="shared" si="7"/>
        <v/>
      </c>
      <c r="HA8" s="25" t="str">
        <f t="shared" si="7"/>
        <v/>
      </c>
      <c r="HB8" s="25" t="str">
        <f t="shared" si="7"/>
        <v/>
      </c>
      <c r="HC8" s="25" t="str">
        <f t="shared" si="7"/>
        <v/>
      </c>
      <c r="HD8" s="25" t="str">
        <f t="shared" si="7"/>
        <v/>
      </c>
      <c r="HE8" s="25" t="str">
        <f t="shared" si="7"/>
        <v/>
      </c>
      <c r="HF8" s="25" t="str">
        <f t="shared" si="7"/>
        <v/>
      </c>
      <c r="HG8" s="25" t="str">
        <f t="shared" ref="HG8:JR8" si="8">IF(HG10="","",MONTH(HG10)&amp;" мес")</f>
        <v/>
      </c>
      <c r="HH8" s="25" t="str">
        <f t="shared" si="8"/>
        <v/>
      </c>
      <c r="HI8" s="25" t="str">
        <f t="shared" si="8"/>
        <v/>
      </c>
      <c r="HJ8" s="25" t="str">
        <f t="shared" si="8"/>
        <v/>
      </c>
      <c r="HK8" s="25" t="str">
        <f t="shared" si="8"/>
        <v/>
      </c>
      <c r="HL8" s="25" t="str">
        <f t="shared" si="8"/>
        <v/>
      </c>
      <c r="HM8" s="25" t="str">
        <f t="shared" si="8"/>
        <v/>
      </c>
      <c r="HN8" s="25" t="str">
        <f t="shared" si="8"/>
        <v/>
      </c>
      <c r="HO8" s="25" t="str">
        <f t="shared" si="8"/>
        <v/>
      </c>
      <c r="HP8" s="25" t="str">
        <f t="shared" si="8"/>
        <v/>
      </c>
      <c r="HQ8" s="25" t="str">
        <f t="shared" si="8"/>
        <v/>
      </c>
      <c r="HR8" s="25" t="str">
        <f t="shared" si="8"/>
        <v/>
      </c>
      <c r="HS8" s="25" t="str">
        <f t="shared" si="8"/>
        <v/>
      </c>
      <c r="HT8" s="25" t="str">
        <f t="shared" si="8"/>
        <v/>
      </c>
      <c r="HU8" s="25" t="str">
        <f t="shared" si="8"/>
        <v/>
      </c>
      <c r="HV8" s="25" t="str">
        <f t="shared" si="8"/>
        <v/>
      </c>
      <c r="HW8" s="25" t="str">
        <f t="shared" si="8"/>
        <v/>
      </c>
      <c r="HX8" s="25" t="str">
        <f t="shared" si="8"/>
        <v/>
      </c>
      <c r="HY8" s="25" t="str">
        <f t="shared" si="8"/>
        <v/>
      </c>
      <c r="HZ8" s="25" t="str">
        <f t="shared" si="8"/>
        <v/>
      </c>
      <c r="IA8" s="25" t="str">
        <f t="shared" si="8"/>
        <v/>
      </c>
      <c r="IB8" s="25" t="str">
        <f t="shared" si="8"/>
        <v/>
      </c>
      <c r="IC8" s="25" t="str">
        <f t="shared" si="8"/>
        <v/>
      </c>
      <c r="ID8" s="25" t="str">
        <f t="shared" si="8"/>
        <v/>
      </c>
      <c r="IE8" s="25" t="str">
        <f t="shared" si="8"/>
        <v/>
      </c>
      <c r="IF8" s="25" t="str">
        <f t="shared" si="8"/>
        <v/>
      </c>
      <c r="IG8" s="25" t="str">
        <f t="shared" si="8"/>
        <v/>
      </c>
      <c r="IH8" s="25" t="str">
        <f t="shared" si="8"/>
        <v/>
      </c>
      <c r="II8" s="25" t="str">
        <f t="shared" si="8"/>
        <v/>
      </c>
      <c r="IJ8" s="25" t="str">
        <f t="shared" si="8"/>
        <v/>
      </c>
      <c r="IK8" s="25" t="str">
        <f t="shared" si="8"/>
        <v/>
      </c>
      <c r="IL8" s="25" t="str">
        <f t="shared" si="8"/>
        <v/>
      </c>
      <c r="IM8" s="25" t="str">
        <f t="shared" si="8"/>
        <v/>
      </c>
      <c r="IN8" s="25" t="str">
        <f t="shared" si="8"/>
        <v/>
      </c>
      <c r="IO8" s="25" t="str">
        <f t="shared" si="8"/>
        <v/>
      </c>
      <c r="IP8" s="25" t="str">
        <f t="shared" si="8"/>
        <v/>
      </c>
      <c r="IQ8" s="25" t="str">
        <f t="shared" si="8"/>
        <v/>
      </c>
      <c r="IR8" s="25" t="str">
        <f t="shared" si="8"/>
        <v/>
      </c>
      <c r="IS8" s="25" t="str">
        <f t="shared" si="8"/>
        <v/>
      </c>
      <c r="IT8" s="25" t="str">
        <f t="shared" si="8"/>
        <v/>
      </c>
      <c r="IU8" s="25" t="str">
        <f t="shared" si="8"/>
        <v/>
      </c>
      <c r="IV8" s="25" t="str">
        <f t="shared" si="8"/>
        <v/>
      </c>
      <c r="IW8" s="25" t="str">
        <f t="shared" si="8"/>
        <v/>
      </c>
      <c r="IX8" s="25" t="str">
        <f t="shared" si="8"/>
        <v/>
      </c>
      <c r="IY8" s="25" t="str">
        <f t="shared" si="8"/>
        <v/>
      </c>
      <c r="IZ8" s="25" t="str">
        <f t="shared" si="8"/>
        <v/>
      </c>
      <c r="JA8" s="25" t="str">
        <f t="shared" si="8"/>
        <v/>
      </c>
      <c r="JB8" s="25" t="str">
        <f t="shared" si="8"/>
        <v/>
      </c>
      <c r="JC8" s="25" t="str">
        <f t="shared" si="8"/>
        <v/>
      </c>
      <c r="JD8" s="25" t="str">
        <f t="shared" si="8"/>
        <v/>
      </c>
      <c r="JE8" s="25" t="str">
        <f t="shared" si="8"/>
        <v/>
      </c>
      <c r="JF8" s="25" t="str">
        <f t="shared" si="8"/>
        <v/>
      </c>
      <c r="JG8" s="25" t="str">
        <f t="shared" si="8"/>
        <v/>
      </c>
      <c r="JH8" s="25" t="str">
        <f t="shared" si="8"/>
        <v/>
      </c>
      <c r="JI8" s="25" t="str">
        <f t="shared" si="8"/>
        <v/>
      </c>
      <c r="JJ8" s="25" t="str">
        <f t="shared" si="8"/>
        <v/>
      </c>
      <c r="JK8" s="25" t="str">
        <f t="shared" si="8"/>
        <v/>
      </c>
      <c r="JL8" s="25" t="str">
        <f t="shared" si="8"/>
        <v/>
      </c>
      <c r="JM8" s="25" t="str">
        <f t="shared" si="8"/>
        <v/>
      </c>
      <c r="JN8" s="25" t="str">
        <f t="shared" si="8"/>
        <v/>
      </c>
      <c r="JO8" s="25" t="str">
        <f t="shared" si="8"/>
        <v/>
      </c>
      <c r="JP8" s="25" t="str">
        <f t="shared" si="8"/>
        <v/>
      </c>
      <c r="JQ8" s="25" t="str">
        <f t="shared" si="8"/>
        <v/>
      </c>
      <c r="JR8" s="25" t="str">
        <f t="shared" si="8"/>
        <v/>
      </c>
      <c r="JS8" s="25" t="str">
        <f t="shared" ref="JS8:LH8" si="9">IF(JS10="","",MONTH(JS10)&amp;" мес")</f>
        <v/>
      </c>
      <c r="JT8" s="25" t="str">
        <f t="shared" si="9"/>
        <v/>
      </c>
      <c r="JU8" s="25" t="str">
        <f t="shared" si="9"/>
        <v/>
      </c>
      <c r="JV8" s="25" t="str">
        <f t="shared" si="9"/>
        <v/>
      </c>
      <c r="JW8" s="25" t="str">
        <f t="shared" si="9"/>
        <v/>
      </c>
      <c r="JX8" s="25" t="str">
        <f t="shared" si="9"/>
        <v/>
      </c>
      <c r="JY8" s="25" t="str">
        <f t="shared" si="9"/>
        <v/>
      </c>
      <c r="JZ8" s="25" t="str">
        <f t="shared" si="9"/>
        <v/>
      </c>
      <c r="KA8" s="25" t="str">
        <f t="shared" si="9"/>
        <v/>
      </c>
      <c r="KB8" s="25" t="str">
        <f t="shared" si="9"/>
        <v/>
      </c>
      <c r="KC8" s="25" t="str">
        <f t="shared" si="9"/>
        <v/>
      </c>
      <c r="KD8" s="25" t="str">
        <f t="shared" si="9"/>
        <v/>
      </c>
      <c r="KE8" s="25" t="str">
        <f t="shared" si="9"/>
        <v/>
      </c>
      <c r="KF8" s="25" t="str">
        <f t="shared" si="9"/>
        <v/>
      </c>
      <c r="KG8" s="25" t="str">
        <f t="shared" si="9"/>
        <v/>
      </c>
      <c r="KH8" s="25" t="str">
        <f t="shared" si="9"/>
        <v/>
      </c>
      <c r="KI8" s="25" t="str">
        <f t="shared" si="9"/>
        <v/>
      </c>
      <c r="KJ8" s="25" t="str">
        <f t="shared" si="9"/>
        <v/>
      </c>
      <c r="KK8" s="25" t="str">
        <f t="shared" si="9"/>
        <v/>
      </c>
      <c r="KL8" s="25" t="str">
        <f t="shared" si="9"/>
        <v/>
      </c>
      <c r="KM8" s="25" t="str">
        <f t="shared" si="9"/>
        <v/>
      </c>
      <c r="KN8" s="25" t="str">
        <f t="shared" si="9"/>
        <v/>
      </c>
      <c r="KO8" s="25" t="str">
        <f t="shared" si="9"/>
        <v/>
      </c>
      <c r="KP8" s="25" t="str">
        <f t="shared" si="9"/>
        <v/>
      </c>
      <c r="KQ8" s="25" t="str">
        <f t="shared" si="9"/>
        <v/>
      </c>
      <c r="KR8" s="25" t="str">
        <f t="shared" si="9"/>
        <v/>
      </c>
      <c r="KS8" s="25" t="str">
        <f t="shared" si="9"/>
        <v/>
      </c>
      <c r="KT8" s="25" t="str">
        <f t="shared" si="9"/>
        <v/>
      </c>
      <c r="KU8" s="25" t="str">
        <f t="shared" si="9"/>
        <v/>
      </c>
      <c r="KV8" s="25" t="str">
        <f t="shared" si="9"/>
        <v/>
      </c>
      <c r="KW8" s="25" t="str">
        <f t="shared" si="9"/>
        <v/>
      </c>
      <c r="KX8" s="25" t="str">
        <f t="shared" si="9"/>
        <v/>
      </c>
      <c r="KY8" s="25" t="str">
        <f t="shared" si="9"/>
        <v/>
      </c>
      <c r="KZ8" s="25" t="str">
        <f t="shared" si="9"/>
        <v/>
      </c>
      <c r="LA8" s="25" t="str">
        <f t="shared" si="9"/>
        <v/>
      </c>
      <c r="LB8" s="25" t="str">
        <f t="shared" si="9"/>
        <v/>
      </c>
      <c r="LC8" s="25" t="str">
        <f t="shared" si="9"/>
        <v/>
      </c>
      <c r="LD8" s="25" t="str">
        <f t="shared" si="9"/>
        <v/>
      </c>
      <c r="LE8" s="25" t="str">
        <f t="shared" si="9"/>
        <v/>
      </c>
      <c r="LF8" s="25" t="str">
        <f t="shared" si="9"/>
        <v/>
      </c>
      <c r="LG8" s="25" t="str">
        <f t="shared" si="9"/>
        <v/>
      </c>
      <c r="LH8" s="25" t="str">
        <f t="shared" si="9"/>
        <v/>
      </c>
      <c r="LI8" s="23"/>
      <c r="LJ8" s="23"/>
    </row>
    <row r="9" spans="1:322" s="3" customFormat="1" ht="10.19999999999999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32"/>
      <c r="L9" s="5"/>
      <c r="M9" s="12"/>
      <c r="N9" s="5"/>
      <c r="O9" s="19"/>
      <c r="P9" s="5"/>
      <c r="Q9" s="38" t="s">
        <v>12</v>
      </c>
      <c r="R9" s="68">
        <f>SUMIFS($R$12:$R$10115,$Q$12:$Q$10115,$Q$9)</f>
        <v>0</v>
      </c>
      <c r="S9" s="5"/>
      <c r="T9" s="5"/>
      <c r="U9" s="41" t="str">
        <f>IF(главная!$N$13="","",главная!$N$13)</f>
        <v/>
      </c>
      <c r="V9" s="41" t="str">
        <f>IF(U10="","",IF(U10+1&gt;MAX(главная!$10:$10),"",U10+1))</f>
        <v/>
      </c>
      <c r="W9" s="41" t="str">
        <f>IF(V10="","",IF(V10+1&gt;MAX(главная!$10:$10),"",V10+1))</f>
        <v/>
      </c>
      <c r="X9" s="41" t="str">
        <f>IF(W10="","",IF(W10+1&gt;MAX(главная!$10:$10),"",W10+1))</f>
        <v/>
      </c>
      <c r="Y9" s="41" t="str">
        <f>IF(X10="","",IF(X10+1&gt;MAX(главная!$10:$10),"",X10+1))</f>
        <v/>
      </c>
      <c r="Z9" s="41" t="str">
        <f>IF(Y10="","",IF(Y10+1&gt;MAX(главная!$10:$10),"",Y10+1))</f>
        <v/>
      </c>
      <c r="AA9" s="41" t="str">
        <f>IF(Z10="","",IF(Z10+1&gt;MAX(главная!$10:$10),"",Z10+1))</f>
        <v/>
      </c>
      <c r="AB9" s="41" t="str">
        <f>IF(AA10="","",IF(AA10+1&gt;MAX(главная!$10:$10),"",AA10+1))</f>
        <v/>
      </c>
      <c r="AC9" s="41" t="str">
        <f>IF(AB10="","",IF(AB10+1&gt;MAX(главная!$10:$10),"",AB10+1))</f>
        <v/>
      </c>
      <c r="AD9" s="41" t="str">
        <f>IF(AC10="","",IF(AC10+1&gt;MAX(главная!$10:$10),"",AC10+1))</f>
        <v/>
      </c>
      <c r="AE9" s="41" t="str">
        <f>IF(AD10="","",IF(AD10+1&gt;MAX(главная!$10:$10),"",AD10+1))</f>
        <v/>
      </c>
      <c r="AF9" s="41" t="str">
        <f>IF(AE10="","",IF(AE10+1&gt;MAX(главная!$10:$10),"",AE10+1))</f>
        <v/>
      </c>
      <c r="AG9" s="41" t="str">
        <f>IF(AF10="","",IF(AF10+1&gt;MAX(главная!$10:$10),"",AF10+1))</f>
        <v/>
      </c>
      <c r="AH9" s="41" t="str">
        <f>IF(AG10="","",IF(AG10+1&gt;MAX(главная!$10:$10),"",AG10+1))</f>
        <v/>
      </c>
      <c r="AI9" s="41" t="str">
        <f>IF(AH10="","",IF(AH10+1&gt;MAX(главная!$10:$10),"",AH10+1))</f>
        <v/>
      </c>
      <c r="AJ9" s="41" t="str">
        <f>IF(AI10="","",IF(AI10+1&gt;MAX(главная!$10:$10),"",AI10+1))</f>
        <v/>
      </c>
      <c r="AK9" s="41" t="str">
        <f>IF(AJ10="","",IF(AJ10+1&gt;MAX(главная!$10:$10),"",AJ10+1))</f>
        <v/>
      </c>
      <c r="AL9" s="41" t="str">
        <f>IF(AK10="","",IF(AK10+1&gt;MAX(главная!$10:$10),"",AK10+1))</f>
        <v/>
      </c>
      <c r="AM9" s="41" t="str">
        <f>IF(AL10="","",IF(AL10+1&gt;MAX(главная!$10:$10),"",AL10+1))</f>
        <v/>
      </c>
      <c r="AN9" s="41" t="str">
        <f>IF(AM10="","",IF(AM10+1&gt;MAX(главная!$10:$10),"",AM10+1))</f>
        <v/>
      </c>
      <c r="AO9" s="41" t="str">
        <f>IF(AN10="","",IF(AN10+1&gt;MAX(главная!$10:$10),"",AN10+1))</f>
        <v/>
      </c>
      <c r="AP9" s="41" t="str">
        <f>IF(AO10="","",IF(AO10+1&gt;MAX(главная!$10:$10),"",AO10+1))</f>
        <v/>
      </c>
      <c r="AQ9" s="41" t="str">
        <f>IF(AP10="","",IF(AP10+1&gt;MAX(главная!$10:$10),"",AP10+1))</f>
        <v/>
      </c>
      <c r="AR9" s="41" t="str">
        <f>IF(AQ10="","",IF(AQ10+1&gt;MAX(главная!$10:$10),"",AQ10+1))</f>
        <v/>
      </c>
      <c r="AS9" s="41" t="str">
        <f>IF(AR10="","",IF(AR10+1&gt;MAX(главная!$10:$10),"",AR10+1))</f>
        <v/>
      </c>
      <c r="AT9" s="41" t="str">
        <f>IF(AS10="","",IF(AS10+1&gt;MAX(главная!$10:$10),"",AS10+1))</f>
        <v/>
      </c>
      <c r="AU9" s="41" t="str">
        <f>IF(AT10="","",IF(AT10+1&gt;MAX(главная!$10:$10),"",AT10+1))</f>
        <v/>
      </c>
      <c r="AV9" s="41" t="str">
        <f>IF(AU10="","",IF(AU10+1&gt;MAX(главная!$10:$10),"",AU10+1))</f>
        <v/>
      </c>
      <c r="AW9" s="41" t="str">
        <f>IF(AV10="","",IF(AV10+1&gt;MAX(главная!$10:$10),"",AV10+1))</f>
        <v/>
      </c>
      <c r="AX9" s="41" t="str">
        <f>IF(AW10="","",IF(AW10+1&gt;MAX(главная!$10:$10),"",AW10+1))</f>
        <v/>
      </c>
      <c r="AY9" s="41" t="str">
        <f>IF(AX10="","",IF(AX10+1&gt;MAX(главная!$10:$10),"",AX10+1))</f>
        <v/>
      </c>
      <c r="AZ9" s="41" t="str">
        <f>IF(AY10="","",IF(AY10+1&gt;MAX(главная!$10:$10),"",AY10+1))</f>
        <v/>
      </c>
      <c r="BA9" s="41" t="str">
        <f>IF(AZ10="","",IF(AZ10+1&gt;MAX(главная!$10:$10),"",AZ10+1))</f>
        <v/>
      </c>
      <c r="BB9" s="41" t="str">
        <f>IF(BA10="","",IF(BA10+1&gt;MAX(главная!$10:$10),"",BA10+1))</f>
        <v/>
      </c>
      <c r="BC9" s="41" t="str">
        <f>IF(BB10="","",IF(BB10+1&gt;MAX(главная!$10:$10),"",BB10+1))</f>
        <v/>
      </c>
      <c r="BD9" s="41" t="str">
        <f>IF(BC10="","",IF(BC10+1&gt;MAX(главная!$10:$10),"",BC10+1))</f>
        <v/>
      </c>
      <c r="BE9" s="41" t="str">
        <f>IF(BD10="","",IF(BD10+1&gt;MAX(главная!$10:$10),"",BD10+1))</f>
        <v/>
      </c>
      <c r="BF9" s="41" t="str">
        <f>IF(BE10="","",IF(BE10+1&gt;MAX(главная!$10:$10),"",BE10+1))</f>
        <v/>
      </c>
      <c r="BG9" s="41" t="str">
        <f>IF(BF10="","",IF(BF10+1&gt;MAX(главная!$10:$10),"",BF10+1))</f>
        <v/>
      </c>
      <c r="BH9" s="41" t="str">
        <f>IF(BG10="","",IF(BG10+1&gt;MAX(главная!$10:$10),"",BG10+1))</f>
        <v/>
      </c>
      <c r="BI9" s="41" t="str">
        <f>IF(BH10="","",IF(BH10+1&gt;MAX(главная!$10:$10),"",BH10+1))</f>
        <v/>
      </c>
      <c r="BJ9" s="41" t="str">
        <f>IF(BI10="","",IF(BI10+1&gt;MAX(главная!$10:$10),"",BI10+1))</f>
        <v/>
      </c>
      <c r="BK9" s="41" t="str">
        <f>IF(BJ10="","",IF(BJ10+1&gt;MAX(главная!$10:$10),"",BJ10+1))</f>
        <v/>
      </c>
      <c r="BL9" s="41" t="str">
        <f>IF(BK10="","",IF(BK10+1&gt;MAX(главная!$10:$10),"",BK10+1))</f>
        <v/>
      </c>
      <c r="BM9" s="41" t="str">
        <f>IF(BL10="","",IF(BL10+1&gt;MAX(главная!$10:$10),"",BL10+1))</f>
        <v/>
      </c>
      <c r="BN9" s="41" t="str">
        <f>IF(BM10="","",IF(BM10+1&gt;MAX(главная!$10:$10),"",BM10+1))</f>
        <v/>
      </c>
      <c r="BO9" s="41" t="str">
        <f>IF(BN10="","",IF(BN10+1&gt;MAX(главная!$10:$10),"",BN10+1))</f>
        <v/>
      </c>
      <c r="BP9" s="41" t="str">
        <f>IF(BO10="","",IF(BO10+1&gt;MAX(главная!$10:$10),"",BO10+1))</f>
        <v/>
      </c>
      <c r="BQ9" s="41" t="str">
        <f>IF(BP10="","",IF(BP10+1&gt;MAX(главная!$10:$10),"",BP10+1))</f>
        <v/>
      </c>
      <c r="BR9" s="41" t="str">
        <f>IF(BQ10="","",IF(BQ10+1&gt;MAX(главная!$10:$10),"",BQ10+1))</f>
        <v/>
      </c>
      <c r="BS9" s="41" t="str">
        <f>IF(BR10="","",IF(BR10+1&gt;MAX(главная!$10:$10),"",BR10+1))</f>
        <v/>
      </c>
      <c r="BT9" s="41" t="str">
        <f>IF(BS10="","",IF(BS10+1&gt;MAX(главная!$10:$10),"",BS10+1))</f>
        <v/>
      </c>
      <c r="BU9" s="41" t="str">
        <f>IF(BT10="","",IF(BT10+1&gt;MAX(главная!$10:$10),"",BT10+1))</f>
        <v/>
      </c>
      <c r="BV9" s="41" t="str">
        <f>IF(BU10="","",IF(BU10+1&gt;MAX(главная!$10:$10),"",BU10+1))</f>
        <v/>
      </c>
      <c r="BW9" s="41" t="str">
        <f>IF(BV10="","",IF(BV10+1&gt;MAX(главная!$10:$10),"",BV10+1))</f>
        <v/>
      </c>
      <c r="BX9" s="41" t="str">
        <f>IF(BW10="","",IF(BW10+1&gt;MAX(главная!$10:$10),"",BW10+1))</f>
        <v/>
      </c>
      <c r="BY9" s="41" t="str">
        <f>IF(BX10="","",IF(BX10+1&gt;MAX(главная!$10:$10),"",BX10+1))</f>
        <v/>
      </c>
      <c r="BZ9" s="41" t="str">
        <f>IF(BY10="","",IF(BY10+1&gt;MAX(главная!$10:$10),"",BY10+1))</f>
        <v/>
      </c>
      <c r="CA9" s="41" t="str">
        <f>IF(BZ10="","",IF(BZ10+1&gt;MAX(главная!$10:$10),"",BZ10+1))</f>
        <v/>
      </c>
      <c r="CB9" s="41" t="str">
        <f>IF(CA10="","",IF(CA10+1&gt;MAX(главная!$10:$10),"",CA10+1))</f>
        <v/>
      </c>
      <c r="CC9" s="41" t="str">
        <f>IF(CB10="","",IF(CB10+1&gt;MAX(главная!$10:$10),"",CB10+1))</f>
        <v/>
      </c>
      <c r="CD9" s="41" t="str">
        <f>IF(CC10="","",IF(CC10+1&gt;MAX(главная!$10:$10),"",CC10+1))</f>
        <v/>
      </c>
      <c r="CE9" s="41" t="str">
        <f>IF(CD10="","",IF(CD10+1&gt;MAX(главная!$10:$10),"",CD10+1))</f>
        <v/>
      </c>
      <c r="CF9" s="41" t="str">
        <f>IF(CE10="","",IF(CE10+1&gt;MAX(главная!$10:$10),"",CE10+1))</f>
        <v/>
      </c>
      <c r="CG9" s="41" t="str">
        <f>IF(CF10="","",IF(CF10+1&gt;MAX(главная!$10:$10),"",CF10+1))</f>
        <v/>
      </c>
      <c r="CH9" s="41" t="str">
        <f>IF(CG10="","",IF(CG10+1&gt;MAX(главная!$10:$10),"",CG10+1))</f>
        <v/>
      </c>
      <c r="CI9" s="41" t="str">
        <f>IF(CH10="","",IF(CH10+1&gt;MAX(главная!$10:$10),"",CH10+1))</f>
        <v/>
      </c>
      <c r="CJ9" s="41" t="str">
        <f>IF(CI10="","",IF(CI10+1&gt;MAX(главная!$10:$10),"",CI10+1))</f>
        <v/>
      </c>
      <c r="CK9" s="41" t="str">
        <f>IF(CJ10="","",IF(CJ10+1&gt;MAX(главная!$10:$10),"",CJ10+1))</f>
        <v/>
      </c>
      <c r="CL9" s="41" t="str">
        <f>IF(CK10="","",IF(CK10+1&gt;MAX(главная!$10:$10),"",CK10+1))</f>
        <v/>
      </c>
      <c r="CM9" s="41" t="str">
        <f>IF(CL10="","",IF(CL10+1&gt;MAX(главная!$10:$10),"",CL10+1))</f>
        <v/>
      </c>
      <c r="CN9" s="41" t="str">
        <f>IF(CM10="","",IF(CM10+1&gt;MAX(главная!$10:$10),"",CM10+1))</f>
        <v/>
      </c>
      <c r="CO9" s="41" t="str">
        <f>IF(CN10="","",IF(CN10+1&gt;MAX(главная!$10:$10),"",CN10+1))</f>
        <v/>
      </c>
      <c r="CP9" s="41" t="str">
        <f>IF(CO10="","",IF(CO10+1&gt;MAX(главная!$10:$10),"",CO10+1))</f>
        <v/>
      </c>
      <c r="CQ9" s="41" t="str">
        <f>IF(CP10="","",IF(CP10+1&gt;MAX(главная!$10:$10),"",CP10+1))</f>
        <v/>
      </c>
      <c r="CR9" s="41" t="str">
        <f>IF(CQ10="","",IF(CQ10+1&gt;MAX(главная!$10:$10),"",CQ10+1))</f>
        <v/>
      </c>
      <c r="CS9" s="41" t="str">
        <f>IF(CR10="","",IF(CR10+1&gt;MAX(главная!$10:$10),"",CR10+1))</f>
        <v/>
      </c>
      <c r="CT9" s="41" t="str">
        <f>IF(CS10="","",IF(CS10+1&gt;MAX(главная!$10:$10),"",CS10+1))</f>
        <v/>
      </c>
      <c r="CU9" s="41" t="str">
        <f>IF(CT10="","",IF(CT10+1&gt;MAX(главная!$10:$10),"",CT10+1))</f>
        <v/>
      </c>
      <c r="CV9" s="41" t="str">
        <f>IF(CU10="","",IF(CU10+1&gt;MAX(главная!$10:$10),"",CU10+1))</f>
        <v/>
      </c>
      <c r="CW9" s="41" t="str">
        <f>IF(CV10="","",IF(CV10+1&gt;MAX(главная!$10:$10),"",CV10+1))</f>
        <v/>
      </c>
      <c r="CX9" s="41" t="str">
        <f>IF(CW10="","",IF(CW10+1&gt;MAX(главная!$10:$10),"",CW10+1))</f>
        <v/>
      </c>
      <c r="CY9" s="41" t="str">
        <f>IF(CX10="","",IF(CX10+1&gt;MAX(главная!$10:$10),"",CX10+1))</f>
        <v/>
      </c>
      <c r="CZ9" s="41" t="str">
        <f>IF(CY10="","",IF(CY10+1&gt;MAX(главная!$10:$10),"",CY10+1))</f>
        <v/>
      </c>
      <c r="DA9" s="41" t="str">
        <f>IF(CZ10="","",IF(CZ10+1&gt;MAX(главная!$10:$10),"",CZ10+1))</f>
        <v/>
      </c>
      <c r="DB9" s="41" t="str">
        <f>IF(DA10="","",IF(DA10+1&gt;MAX(главная!$10:$10),"",DA10+1))</f>
        <v/>
      </c>
      <c r="DC9" s="41" t="str">
        <f>IF(DB10="","",IF(DB10+1&gt;MAX(главная!$10:$10),"",DB10+1))</f>
        <v/>
      </c>
      <c r="DD9" s="41" t="str">
        <f>IF(DC10="","",IF(DC10+1&gt;MAX(главная!$10:$10),"",DC10+1))</f>
        <v/>
      </c>
      <c r="DE9" s="41" t="str">
        <f>IF(DD10="","",IF(DD10+1&gt;MAX(главная!$10:$10),"",DD10+1))</f>
        <v/>
      </c>
      <c r="DF9" s="41" t="str">
        <f>IF(DE10="","",IF(DE10+1&gt;MAX(главная!$10:$10),"",DE10+1))</f>
        <v/>
      </c>
      <c r="DG9" s="41" t="str">
        <f>IF(DF10="","",IF(DF10+1&gt;MAX(главная!$10:$10),"",DF10+1))</f>
        <v/>
      </c>
      <c r="DH9" s="41" t="str">
        <f>IF(DG10="","",IF(DG10+1&gt;MAX(главная!$10:$10),"",DG10+1))</f>
        <v/>
      </c>
      <c r="DI9" s="41" t="str">
        <f>IF(DH10="","",IF(DH10+1&gt;MAX(главная!$10:$10),"",DH10+1))</f>
        <v/>
      </c>
      <c r="DJ9" s="41" t="str">
        <f>IF(DI10="","",IF(DI10+1&gt;MAX(главная!$10:$10),"",DI10+1))</f>
        <v/>
      </c>
      <c r="DK9" s="41" t="str">
        <f>IF(DJ10="","",IF(DJ10+1&gt;MAX(главная!$10:$10),"",DJ10+1))</f>
        <v/>
      </c>
      <c r="DL9" s="41" t="str">
        <f>IF(DK10="","",IF(DK10+1&gt;MAX(главная!$10:$10),"",DK10+1))</f>
        <v/>
      </c>
      <c r="DM9" s="41" t="str">
        <f>IF(DL10="","",IF(DL10+1&gt;MAX(главная!$10:$10),"",DL10+1))</f>
        <v/>
      </c>
      <c r="DN9" s="41" t="str">
        <f>IF(DM10="","",IF(DM10+1&gt;MAX(главная!$10:$10),"",DM10+1))</f>
        <v/>
      </c>
      <c r="DO9" s="41" t="str">
        <f>IF(DN10="","",IF(DN10+1&gt;MAX(главная!$10:$10),"",DN10+1))</f>
        <v/>
      </c>
      <c r="DP9" s="41" t="str">
        <f>IF(DO10="","",IF(DO10+1&gt;MAX(главная!$10:$10),"",DO10+1))</f>
        <v/>
      </c>
      <c r="DQ9" s="41" t="str">
        <f>IF(DP10="","",IF(DP10+1&gt;MAX(главная!$10:$10),"",DP10+1))</f>
        <v/>
      </c>
      <c r="DR9" s="41" t="str">
        <f>IF(DQ10="","",IF(DQ10+1&gt;MAX(главная!$10:$10),"",DQ10+1))</f>
        <v/>
      </c>
      <c r="DS9" s="41" t="str">
        <f>IF(DR10="","",IF(DR10+1&gt;MAX(главная!$10:$10),"",DR10+1))</f>
        <v/>
      </c>
      <c r="DT9" s="41" t="str">
        <f>IF(DS10="","",IF(DS10+1&gt;MAX(главная!$10:$10),"",DS10+1))</f>
        <v/>
      </c>
      <c r="DU9" s="41" t="str">
        <f>IF(DT10="","",IF(DT10+1&gt;MAX(главная!$10:$10),"",DT10+1))</f>
        <v/>
      </c>
      <c r="DV9" s="41" t="str">
        <f>IF(DU10="","",IF(DU10+1&gt;MAX(главная!$10:$10),"",DU10+1))</f>
        <v/>
      </c>
      <c r="DW9" s="41" t="str">
        <f>IF(DV10="","",IF(DV10+1&gt;MAX(главная!$10:$10),"",DV10+1))</f>
        <v/>
      </c>
      <c r="DX9" s="41" t="str">
        <f>IF(DW10="","",IF(DW10+1&gt;MAX(главная!$10:$10),"",DW10+1))</f>
        <v/>
      </c>
      <c r="DY9" s="41" t="str">
        <f>IF(DX10="","",IF(DX10+1&gt;MAX(главная!$10:$10),"",DX10+1))</f>
        <v/>
      </c>
      <c r="DZ9" s="41" t="str">
        <f>IF(DY10="","",IF(DY10+1&gt;MAX(главная!$10:$10),"",DY10+1))</f>
        <v/>
      </c>
      <c r="EA9" s="41" t="str">
        <f>IF(DZ10="","",IF(DZ10+1&gt;MAX(главная!$10:$10),"",DZ10+1))</f>
        <v/>
      </c>
      <c r="EB9" s="41" t="str">
        <f>IF(EA10="","",IF(EA10+1&gt;MAX(главная!$10:$10),"",EA10+1))</f>
        <v/>
      </c>
      <c r="EC9" s="41" t="str">
        <f>IF(EB10="","",IF(EB10+1&gt;MAX(главная!$10:$10),"",EB10+1))</f>
        <v/>
      </c>
      <c r="ED9" s="41" t="str">
        <f>IF(EC10="","",IF(EC10+1&gt;MAX(главная!$10:$10),"",EC10+1))</f>
        <v/>
      </c>
      <c r="EE9" s="41" t="str">
        <f>IF(ED10="","",IF(ED10+1&gt;MAX(главная!$10:$10),"",ED10+1))</f>
        <v/>
      </c>
      <c r="EF9" s="41" t="str">
        <f>IF(EE10="","",IF(EE10+1&gt;MAX(главная!$10:$10),"",EE10+1))</f>
        <v/>
      </c>
      <c r="EG9" s="41" t="str">
        <f>IF(EF10="","",IF(EF10+1&gt;MAX(главная!$10:$10),"",EF10+1))</f>
        <v/>
      </c>
      <c r="EH9" s="41" t="str">
        <f>IF(EG10="","",IF(EG10+1&gt;MAX(главная!$10:$10),"",EG10+1))</f>
        <v/>
      </c>
      <c r="EI9" s="41" t="str">
        <f>IF(EH10="","",IF(EH10+1&gt;MAX(главная!$10:$10),"",EH10+1))</f>
        <v/>
      </c>
      <c r="EJ9" s="41" t="str">
        <f>IF(EI10="","",IF(EI10+1&gt;MAX(главная!$10:$10),"",EI10+1))</f>
        <v/>
      </c>
      <c r="EK9" s="41" t="str">
        <f>IF(EJ10="","",IF(EJ10+1&gt;MAX(главная!$10:$10),"",EJ10+1))</f>
        <v/>
      </c>
      <c r="EL9" s="41" t="str">
        <f>IF(EK10="","",IF(EK10+1&gt;MAX(главная!$10:$10),"",EK10+1))</f>
        <v/>
      </c>
      <c r="EM9" s="41" t="str">
        <f>IF(EL10="","",IF(EL10+1&gt;MAX(главная!$10:$10),"",EL10+1))</f>
        <v/>
      </c>
      <c r="EN9" s="41" t="str">
        <f>IF(EM10="","",IF(EM10+1&gt;MAX(главная!$10:$10),"",EM10+1))</f>
        <v/>
      </c>
      <c r="EO9" s="41" t="str">
        <f>IF(EN10="","",IF(EN10+1&gt;MAX(главная!$10:$10),"",EN10+1))</f>
        <v/>
      </c>
      <c r="EP9" s="41" t="str">
        <f>IF(EO10="","",IF(EO10+1&gt;MAX(главная!$10:$10),"",EO10+1))</f>
        <v/>
      </c>
      <c r="EQ9" s="41" t="str">
        <f>IF(EP10="","",IF(EP10+1&gt;MAX(главная!$10:$10),"",EP10+1))</f>
        <v/>
      </c>
      <c r="ER9" s="41" t="str">
        <f>IF(EQ10="","",IF(EQ10+1&gt;MAX(главная!$10:$10),"",EQ10+1))</f>
        <v/>
      </c>
      <c r="ES9" s="41" t="str">
        <f>IF(ER10="","",IF(ER10+1&gt;MAX(главная!$10:$10),"",ER10+1))</f>
        <v/>
      </c>
      <c r="ET9" s="41" t="str">
        <f>IF(ES10="","",IF(ES10+1&gt;MAX(главная!$10:$10),"",ES10+1))</f>
        <v/>
      </c>
      <c r="EU9" s="41" t="str">
        <f>IF(ET10="","",IF(ET10+1&gt;MAX(главная!$10:$10),"",ET10+1))</f>
        <v/>
      </c>
      <c r="EV9" s="41" t="str">
        <f>IF(EU10="","",IF(EU10+1&gt;MAX(главная!$10:$10),"",EU10+1))</f>
        <v/>
      </c>
      <c r="EW9" s="41" t="str">
        <f>IF(EV10="","",IF(EV10+1&gt;MAX(главная!$10:$10),"",EV10+1))</f>
        <v/>
      </c>
      <c r="EX9" s="41" t="str">
        <f>IF(EW10="","",IF(EW10+1&gt;MAX(главная!$10:$10),"",EW10+1))</f>
        <v/>
      </c>
      <c r="EY9" s="41" t="str">
        <f>IF(EX10="","",IF(EX10+1&gt;MAX(главная!$10:$10),"",EX10+1))</f>
        <v/>
      </c>
      <c r="EZ9" s="41" t="str">
        <f>IF(EY10="","",IF(EY10+1&gt;MAX(главная!$10:$10),"",EY10+1))</f>
        <v/>
      </c>
      <c r="FA9" s="41" t="str">
        <f>IF(EZ10="","",IF(EZ10+1&gt;MAX(главная!$10:$10),"",EZ10+1))</f>
        <v/>
      </c>
      <c r="FB9" s="41" t="str">
        <f>IF(FA10="","",IF(FA10+1&gt;MAX(главная!$10:$10),"",FA10+1))</f>
        <v/>
      </c>
      <c r="FC9" s="41" t="str">
        <f>IF(FB10="","",IF(FB10+1&gt;MAX(главная!$10:$10),"",FB10+1))</f>
        <v/>
      </c>
      <c r="FD9" s="41" t="str">
        <f>IF(FC10="","",IF(FC10+1&gt;MAX(главная!$10:$10),"",FC10+1))</f>
        <v/>
      </c>
      <c r="FE9" s="41" t="str">
        <f>IF(FD10="","",IF(FD10+1&gt;MAX(главная!$10:$10),"",FD10+1))</f>
        <v/>
      </c>
      <c r="FF9" s="41" t="str">
        <f>IF(FE10="","",IF(FE10+1&gt;MAX(главная!$10:$10),"",FE10+1))</f>
        <v/>
      </c>
      <c r="FG9" s="41" t="str">
        <f>IF(FF10="","",IF(FF10+1&gt;MAX(главная!$10:$10),"",FF10+1))</f>
        <v/>
      </c>
      <c r="FH9" s="41" t="str">
        <f>IF(FG10="","",IF(FG10+1&gt;MAX(главная!$10:$10),"",FG10+1))</f>
        <v/>
      </c>
      <c r="FI9" s="41" t="str">
        <f>IF(FH10="","",IF(FH10+1&gt;MAX(главная!$10:$10),"",FH10+1))</f>
        <v/>
      </c>
      <c r="FJ9" s="41" t="str">
        <f>IF(FI10="","",IF(FI10+1&gt;MAX(главная!$10:$10),"",FI10+1))</f>
        <v/>
      </c>
      <c r="FK9" s="41" t="str">
        <f>IF(FJ10="","",IF(FJ10+1&gt;MAX(главная!$10:$10),"",FJ10+1))</f>
        <v/>
      </c>
      <c r="FL9" s="41" t="str">
        <f>IF(FK10="","",IF(FK10+1&gt;MAX(главная!$10:$10),"",FK10+1))</f>
        <v/>
      </c>
      <c r="FM9" s="41" t="str">
        <f>IF(FL10="","",IF(FL10+1&gt;MAX(главная!$10:$10),"",FL10+1))</f>
        <v/>
      </c>
      <c r="FN9" s="41" t="str">
        <f>IF(FM10="","",IF(FM10+1&gt;MAX(главная!$10:$10),"",FM10+1))</f>
        <v/>
      </c>
      <c r="FO9" s="41" t="str">
        <f>IF(FN10="","",IF(FN10+1&gt;MAX(главная!$10:$10),"",FN10+1))</f>
        <v/>
      </c>
      <c r="FP9" s="41" t="str">
        <f>IF(FO10="","",IF(FO10+1&gt;MAX(главная!$10:$10),"",FO10+1))</f>
        <v/>
      </c>
      <c r="FQ9" s="41" t="str">
        <f>IF(FP10="","",IF(FP10+1&gt;MAX(главная!$10:$10),"",FP10+1))</f>
        <v/>
      </c>
      <c r="FR9" s="41" t="str">
        <f>IF(FQ10="","",IF(FQ10+1&gt;MAX(главная!$10:$10),"",FQ10+1))</f>
        <v/>
      </c>
      <c r="FS9" s="41" t="str">
        <f>IF(FR10="","",IF(FR10+1&gt;MAX(главная!$10:$10),"",FR10+1))</f>
        <v/>
      </c>
      <c r="FT9" s="41" t="str">
        <f>IF(FS10="","",IF(FS10+1&gt;MAX(главная!$10:$10),"",FS10+1))</f>
        <v/>
      </c>
      <c r="FU9" s="41" t="str">
        <f>IF(FT10="","",IF(FT10+1&gt;MAX(главная!$10:$10),"",FT10+1))</f>
        <v/>
      </c>
      <c r="FV9" s="41" t="str">
        <f>IF(FU10="","",IF(FU10+1&gt;MAX(главная!$10:$10),"",FU10+1))</f>
        <v/>
      </c>
      <c r="FW9" s="41" t="str">
        <f>IF(FV10="","",IF(FV10+1&gt;MAX(главная!$10:$10),"",FV10+1))</f>
        <v/>
      </c>
      <c r="FX9" s="41" t="str">
        <f>IF(FW10="","",IF(FW10+1&gt;MAX(главная!$10:$10),"",FW10+1))</f>
        <v/>
      </c>
      <c r="FY9" s="41" t="str">
        <f>IF(FX10="","",IF(FX10+1&gt;MAX(главная!$10:$10),"",FX10+1))</f>
        <v/>
      </c>
      <c r="FZ9" s="41" t="str">
        <f>IF(FY10="","",IF(FY10+1&gt;MAX(главная!$10:$10),"",FY10+1))</f>
        <v/>
      </c>
      <c r="GA9" s="41" t="str">
        <f>IF(FZ10="","",IF(FZ10+1&gt;MAX(главная!$10:$10),"",FZ10+1))</f>
        <v/>
      </c>
      <c r="GB9" s="41" t="str">
        <f>IF(GA10="","",IF(GA10+1&gt;MAX(главная!$10:$10),"",GA10+1))</f>
        <v/>
      </c>
      <c r="GC9" s="41" t="str">
        <f>IF(GB10="","",IF(GB10+1&gt;MAX(главная!$10:$10),"",GB10+1))</f>
        <v/>
      </c>
      <c r="GD9" s="41" t="str">
        <f>IF(GC10="","",IF(GC10+1&gt;MAX(главная!$10:$10),"",GC10+1))</f>
        <v/>
      </c>
      <c r="GE9" s="41" t="str">
        <f>IF(GD10="","",IF(GD10+1&gt;MAX(главная!$10:$10),"",GD10+1))</f>
        <v/>
      </c>
      <c r="GF9" s="41" t="str">
        <f>IF(GE10="","",IF(GE10+1&gt;MAX(главная!$10:$10),"",GE10+1))</f>
        <v/>
      </c>
      <c r="GG9" s="41" t="str">
        <f>IF(GF10="","",IF(GF10+1&gt;MAX(главная!$10:$10),"",GF10+1))</f>
        <v/>
      </c>
      <c r="GH9" s="41" t="str">
        <f>IF(GG10="","",IF(GG10+1&gt;MAX(главная!$10:$10),"",GG10+1))</f>
        <v/>
      </c>
      <c r="GI9" s="41" t="str">
        <f>IF(GH10="","",IF(GH10+1&gt;MAX(главная!$10:$10),"",GH10+1))</f>
        <v/>
      </c>
      <c r="GJ9" s="41" t="str">
        <f>IF(GI10="","",IF(GI10+1&gt;MAX(главная!$10:$10),"",GI10+1))</f>
        <v/>
      </c>
      <c r="GK9" s="41" t="str">
        <f>IF(GJ10="","",IF(GJ10+1&gt;MAX(главная!$10:$10),"",GJ10+1))</f>
        <v/>
      </c>
      <c r="GL9" s="41" t="str">
        <f>IF(GK10="","",IF(GK10+1&gt;MAX(главная!$10:$10),"",GK10+1))</f>
        <v/>
      </c>
      <c r="GM9" s="41" t="str">
        <f>IF(GL10="","",IF(GL10+1&gt;MAX(главная!$10:$10),"",GL10+1))</f>
        <v/>
      </c>
      <c r="GN9" s="41" t="str">
        <f>IF(GM10="","",IF(GM10+1&gt;MAX(главная!$10:$10),"",GM10+1))</f>
        <v/>
      </c>
      <c r="GO9" s="41" t="str">
        <f>IF(GN10="","",IF(GN10+1&gt;MAX(главная!$10:$10),"",GN10+1))</f>
        <v/>
      </c>
      <c r="GP9" s="41" t="str">
        <f>IF(GO10="","",IF(GO10+1&gt;MAX(главная!$10:$10),"",GO10+1))</f>
        <v/>
      </c>
      <c r="GQ9" s="41" t="str">
        <f>IF(GP10="","",IF(GP10+1&gt;MAX(главная!$10:$10),"",GP10+1))</f>
        <v/>
      </c>
      <c r="GR9" s="41" t="str">
        <f>IF(GQ10="","",IF(GQ10+1&gt;MAX(главная!$10:$10),"",GQ10+1))</f>
        <v/>
      </c>
      <c r="GS9" s="41" t="str">
        <f>IF(GR10="","",IF(GR10+1&gt;MAX(главная!$10:$10),"",GR10+1))</f>
        <v/>
      </c>
      <c r="GT9" s="41" t="str">
        <f>IF(GS10="","",IF(GS10+1&gt;MAX(главная!$10:$10),"",GS10+1))</f>
        <v/>
      </c>
      <c r="GU9" s="41" t="str">
        <f>IF(GT10="","",IF(GT10+1&gt;MAX(главная!$10:$10),"",GT10+1))</f>
        <v/>
      </c>
      <c r="GV9" s="41" t="str">
        <f>IF(GU10="","",IF(GU10+1&gt;MAX(главная!$10:$10),"",GU10+1))</f>
        <v/>
      </c>
      <c r="GW9" s="41" t="str">
        <f>IF(GV10="","",IF(GV10+1&gt;MAX(главная!$10:$10),"",GV10+1))</f>
        <v/>
      </c>
      <c r="GX9" s="41" t="str">
        <f>IF(GW10="","",IF(GW10+1&gt;MAX(главная!$10:$10),"",GW10+1))</f>
        <v/>
      </c>
      <c r="GY9" s="41" t="str">
        <f>IF(GX10="","",IF(GX10+1&gt;MAX(главная!$10:$10),"",GX10+1))</f>
        <v/>
      </c>
      <c r="GZ9" s="41" t="str">
        <f>IF(GY10="","",IF(GY10+1&gt;MAX(главная!$10:$10),"",GY10+1))</f>
        <v/>
      </c>
      <c r="HA9" s="41" t="str">
        <f>IF(GZ10="","",IF(GZ10+1&gt;MAX(главная!$10:$10),"",GZ10+1))</f>
        <v/>
      </c>
      <c r="HB9" s="41" t="str">
        <f>IF(HA10="","",IF(HA10+1&gt;MAX(главная!$10:$10),"",HA10+1))</f>
        <v/>
      </c>
      <c r="HC9" s="41" t="str">
        <f>IF(HB10="","",IF(HB10+1&gt;MAX(главная!$10:$10),"",HB10+1))</f>
        <v/>
      </c>
      <c r="HD9" s="41" t="str">
        <f>IF(HC10="","",IF(HC10+1&gt;MAX(главная!$10:$10),"",HC10+1))</f>
        <v/>
      </c>
      <c r="HE9" s="41" t="str">
        <f>IF(HD10="","",IF(HD10+1&gt;MAX(главная!$10:$10),"",HD10+1))</f>
        <v/>
      </c>
      <c r="HF9" s="41" t="str">
        <f>IF(HE10="","",IF(HE10+1&gt;MAX(главная!$10:$10),"",HE10+1))</f>
        <v/>
      </c>
      <c r="HG9" s="41" t="str">
        <f>IF(HF10="","",IF(HF10+1&gt;MAX(главная!$10:$10),"",HF10+1))</f>
        <v/>
      </c>
      <c r="HH9" s="41" t="str">
        <f>IF(HG10="","",IF(HG10+1&gt;MAX(главная!$10:$10),"",HG10+1))</f>
        <v/>
      </c>
      <c r="HI9" s="41" t="str">
        <f>IF(HH10="","",IF(HH10+1&gt;MAX(главная!$10:$10),"",HH10+1))</f>
        <v/>
      </c>
      <c r="HJ9" s="41" t="str">
        <f>IF(HI10="","",IF(HI10+1&gt;MAX(главная!$10:$10),"",HI10+1))</f>
        <v/>
      </c>
      <c r="HK9" s="41" t="str">
        <f>IF(HJ10="","",IF(HJ10+1&gt;MAX(главная!$10:$10),"",HJ10+1))</f>
        <v/>
      </c>
      <c r="HL9" s="41" t="str">
        <f>IF(HK10="","",IF(HK10+1&gt;MAX(главная!$10:$10),"",HK10+1))</f>
        <v/>
      </c>
      <c r="HM9" s="41" t="str">
        <f>IF(HL10="","",IF(HL10+1&gt;MAX(главная!$10:$10),"",HL10+1))</f>
        <v/>
      </c>
      <c r="HN9" s="41" t="str">
        <f>IF(HM10="","",IF(HM10+1&gt;MAX(главная!$10:$10),"",HM10+1))</f>
        <v/>
      </c>
      <c r="HO9" s="41" t="str">
        <f>IF(HN10="","",IF(HN10+1&gt;MAX(главная!$10:$10),"",HN10+1))</f>
        <v/>
      </c>
      <c r="HP9" s="41" t="str">
        <f>IF(HO10="","",IF(HO10+1&gt;MAX(главная!$10:$10),"",HO10+1))</f>
        <v/>
      </c>
      <c r="HQ9" s="41" t="str">
        <f>IF(HP10="","",IF(HP10+1&gt;MAX(главная!$10:$10),"",HP10+1))</f>
        <v/>
      </c>
      <c r="HR9" s="41" t="str">
        <f>IF(HQ10="","",IF(HQ10+1&gt;MAX(главная!$10:$10),"",HQ10+1))</f>
        <v/>
      </c>
      <c r="HS9" s="41" t="str">
        <f>IF(HR10="","",IF(HR10+1&gt;MAX(главная!$10:$10),"",HR10+1))</f>
        <v/>
      </c>
      <c r="HT9" s="41" t="str">
        <f>IF(HS10="","",IF(HS10+1&gt;MAX(главная!$10:$10),"",HS10+1))</f>
        <v/>
      </c>
      <c r="HU9" s="41" t="str">
        <f>IF(HT10="","",IF(HT10+1&gt;MAX(главная!$10:$10),"",HT10+1))</f>
        <v/>
      </c>
      <c r="HV9" s="41" t="str">
        <f>IF(HU10="","",IF(HU10+1&gt;MAX(главная!$10:$10),"",HU10+1))</f>
        <v/>
      </c>
      <c r="HW9" s="41" t="str">
        <f>IF(HV10="","",IF(HV10+1&gt;MAX(главная!$10:$10),"",HV10+1))</f>
        <v/>
      </c>
      <c r="HX9" s="41" t="str">
        <f>IF(HW10="","",IF(HW10+1&gt;MAX(главная!$10:$10),"",HW10+1))</f>
        <v/>
      </c>
      <c r="HY9" s="41" t="str">
        <f>IF(HX10="","",IF(HX10+1&gt;MAX(главная!$10:$10),"",HX10+1))</f>
        <v/>
      </c>
      <c r="HZ9" s="41" t="str">
        <f>IF(HY10="","",IF(HY10+1&gt;MAX(главная!$10:$10),"",HY10+1))</f>
        <v/>
      </c>
      <c r="IA9" s="41" t="str">
        <f>IF(HZ10="","",IF(HZ10+1&gt;MAX(главная!$10:$10),"",HZ10+1))</f>
        <v/>
      </c>
      <c r="IB9" s="41" t="str">
        <f>IF(IA10="","",IF(IA10+1&gt;MAX(главная!$10:$10),"",IA10+1))</f>
        <v/>
      </c>
      <c r="IC9" s="41" t="str">
        <f>IF(IB10="","",IF(IB10+1&gt;MAX(главная!$10:$10),"",IB10+1))</f>
        <v/>
      </c>
      <c r="ID9" s="41" t="str">
        <f>IF(IC10="","",IF(IC10+1&gt;MAX(главная!$10:$10),"",IC10+1))</f>
        <v/>
      </c>
      <c r="IE9" s="41" t="str">
        <f>IF(ID10="","",IF(ID10+1&gt;MAX(главная!$10:$10),"",ID10+1))</f>
        <v/>
      </c>
      <c r="IF9" s="41" t="str">
        <f>IF(IE10="","",IF(IE10+1&gt;MAX(главная!$10:$10),"",IE10+1))</f>
        <v/>
      </c>
      <c r="IG9" s="41" t="str">
        <f>IF(IF10="","",IF(IF10+1&gt;MAX(главная!$10:$10),"",IF10+1))</f>
        <v/>
      </c>
      <c r="IH9" s="41" t="str">
        <f>IF(IG10="","",IF(IG10+1&gt;MAX(главная!$10:$10),"",IG10+1))</f>
        <v/>
      </c>
      <c r="II9" s="41" t="str">
        <f>IF(IH10="","",IF(IH10+1&gt;MAX(главная!$10:$10),"",IH10+1))</f>
        <v/>
      </c>
      <c r="IJ9" s="41" t="str">
        <f>IF(II10="","",IF(II10+1&gt;MAX(главная!$10:$10),"",II10+1))</f>
        <v/>
      </c>
      <c r="IK9" s="41" t="str">
        <f>IF(IJ10="","",IF(IJ10+1&gt;MAX(главная!$10:$10),"",IJ10+1))</f>
        <v/>
      </c>
      <c r="IL9" s="41" t="str">
        <f>IF(IK10="","",IF(IK10+1&gt;MAX(главная!$10:$10),"",IK10+1))</f>
        <v/>
      </c>
      <c r="IM9" s="41" t="str">
        <f>IF(IL10="","",IF(IL10+1&gt;MAX(главная!$10:$10),"",IL10+1))</f>
        <v/>
      </c>
      <c r="IN9" s="41" t="str">
        <f>IF(IM10="","",IF(IM10+1&gt;MAX(главная!$10:$10),"",IM10+1))</f>
        <v/>
      </c>
      <c r="IO9" s="41" t="str">
        <f>IF(IN10="","",IF(IN10+1&gt;MAX(главная!$10:$10),"",IN10+1))</f>
        <v/>
      </c>
      <c r="IP9" s="41" t="str">
        <f>IF(IO10="","",IF(IO10+1&gt;MAX(главная!$10:$10),"",IO10+1))</f>
        <v/>
      </c>
      <c r="IQ9" s="41" t="str">
        <f>IF(IP10="","",IF(IP10+1&gt;MAX(главная!$10:$10),"",IP10+1))</f>
        <v/>
      </c>
      <c r="IR9" s="41" t="str">
        <f>IF(IQ10="","",IF(IQ10+1&gt;MAX(главная!$10:$10),"",IQ10+1))</f>
        <v/>
      </c>
      <c r="IS9" s="41" t="str">
        <f>IF(IR10="","",IF(IR10+1&gt;MAX(главная!$10:$10),"",IR10+1))</f>
        <v/>
      </c>
      <c r="IT9" s="41" t="str">
        <f>IF(IS10="","",IF(IS10+1&gt;MAX(главная!$10:$10),"",IS10+1))</f>
        <v/>
      </c>
      <c r="IU9" s="41" t="str">
        <f>IF(IT10="","",IF(IT10+1&gt;MAX(главная!$10:$10),"",IT10+1))</f>
        <v/>
      </c>
      <c r="IV9" s="41" t="str">
        <f>IF(IU10="","",IF(IU10+1&gt;MAX(главная!$10:$10),"",IU10+1))</f>
        <v/>
      </c>
      <c r="IW9" s="41" t="str">
        <f>IF(IV10="","",IF(IV10+1&gt;MAX(главная!$10:$10),"",IV10+1))</f>
        <v/>
      </c>
      <c r="IX9" s="41" t="str">
        <f>IF(IW10="","",IF(IW10+1&gt;MAX(главная!$10:$10),"",IW10+1))</f>
        <v/>
      </c>
      <c r="IY9" s="41" t="str">
        <f>IF(IX10="","",IF(IX10+1&gt;MAX(главная!$10:$10),"",IX10+1))</f>
        <v/>
      </c>
      <c r="IZ9" s="41" t="str">
        <f>IF(IY10="","",IF(IY10+1&gt;MAX(главная!$10:$10),"",IY10+1))</f>
        <v/>
      </c>
      <c r="JA9" s="41" t="str">
        <f>IF(IZ10="","",IF(IZ10+1&gt;MAX(главная!$10:$10),"",IZ10+1))</f>
        <v/>
      </c>
      <c r="JB9" s="41" t="str">
        <f>IF(JA10="","",IF(JA10+1&gt;MAX(главная!$10:$10),"",JA10+1))</f>
        <v/>
      </c>
      <c r="JC9" s="41" t="str">
        <f>IF(JB10="","",IF(JB10+1&gt;MAX(главная!$10:$10),"",JB10+1))</f>
        <v/>
      </c>
      <c r="JD9" s="41" t="str">
        <f>IF(JC10="","",IF(JC10+1&gt;MAX(главная!$10:$10),"",JC10+1))</f>
        <v/>
      </c>
      <c r="JE9" s="41" t="str">
        <f>IF(JD10="","",IF(JD10+1&gt;MAX(главная!$10:$10),"",JD10+1))</f>
        <v/>
      </c>
      <c r="JF9" s="41" t="str">
        <f>IF(JE10="","",IF(JE10+1&gt;MAX(главная!$10:$10),"",JE10+1))</f>
        <v/>
      </c>
      <c r="JG9" s="41" t="str">
        <f>IF(JF10="","",IF(JF10+1&gt;MAX(главная!$10:$10),"",JF10+1))</f>
        <v/>
      </c>
      <c r="JH9" s="41" t="str">
        <f>IF(JG10="","",IF(JG10+1&gt;MAX(главная!$10:$10),"",JG10+1))</f>
        <v/>
      </c>
      <c r="JI9" s="41" t="str">
        <f>IF(JH10="","",IF(JH10+1&gt;MAX(главная!$10:$10),"",JH10+1))</f>
        <v/>
      </c>
      <c r="JJ9" s="41" t="str">
        <f>IF(JI10="","",IF(JI10+1&gt;MAX(главная!$10:$10),"",JI10+1))</f>
        <v/>
      </c>
      <c r="JK9" s="41" t="str">
        <f>IF(JJ10="","",IF(JJ10+1&gt;MAX(главная!$10:$10),"",JJ10+1))</f>
        <v/>
      </c>
      <c r="JL9" s="41" t="str">
        <f>IF(JK10="","",IF(JK10+1&gt;MAX(главная!$10:$10),"",JK10+1))</f>
        <v/>
      </c>
      <c r="JM9" s="41" t="str">
        <f>IF(JL10="","",IF(JL10+1&gt;MAX(главная!$10:$10),"",JL10+1))</f>
        <v/>
      </c>
      <c r="JN9" s="41" t="str">
        <f>IF(JM10="","",IF(JM10+1&gt;MAX(главная!$10:$10),"",JM10+1))</f>
        <v/>
      </c>
      <c r="JO9" s="41" t="str">
        <f>IF(JN10="","",IF(JN10+1&gt;MAX(главная!$10:$10),"",JN10+1))</f>
        <v/>
      </c>
      <c r="JP9" s="41" t="str">
        <f>IF(JO10="","",IF(JO10+1&gt;MAX(главная!$10:$10),"",JO10+1))</f>
        <v/>
      </c>
      <c r="JQ9" s="41" t="str">
        <f>IF(JP10="","",IF(JP10+1&gt;MAX(главная!$10:$10),"",JP10+1))</f>
        <v/>
      </c>
      <c r="JR9" s="41" t="str">
        <f>IF(JQ10="","",IF(JQ10+1&gt;MAX(главная!$10:$10),"",JQ10+1))</f>
        <v/>
      </c>
      <c r="JS9" s="41" t="str">
        <f>IF(JR10="","",IF(JR10+1&gt;MAX(главная!$10:$10),"",JR10+1))</f>
        <v/>
      </c>
      <c r="JT9" s="41" t="str">
        <f>IF(JS10="","",IF(JS10+1&gt;MAX(главная!$10:$10),"",JS10+1))</f>
        <v/>
      </c>
      <c r="JU9" s="41" t="str">
        <f>IF(JT10="","",IF(JT10+1&gt;MAX(главная!$10:$10),"",JT10+1))</f>
        <v/>
      </c>
      <c r="JV9" s="41" t="str">
        <f>IF(JU10="","",IF(JU10+1&gt;MAX(главная!$10:$10),"",JU10+1))</f>
        <v/>
      </c>
      <c r="JW9" s="41" t="str">
        <f>IF(JV10="","",IF(JV10+1&gt;MAX(главная!$10:$10),"",JV10+1))</f>
        <v/>
      </c>
      <c r="JX9" s="41" t="str">
        <f>IF(JW10="","",IF(JW10+1&gt;MAX(главная!$10:$10),"",JW10+1))</f>
        <v/>
      </c>
      <c r="JY9" s="41" t="str">
        <f>IF(JX10="","",IF(JX10+1&gt;MAX(главная!$10:$10),"",JX10+1))</f>
        <v/>
      </c>
      <c r="JZ9" s="41" t="str">
        <f>IF(JY10="","",IF(JY10+1&gt;MAX(главная!$10:$10),"",JY10+1))</f>
        <v/>
      </c>
      <c r="KA9" s="41" t="str">
        <f>IF(JZ10="","",IF(JZ10+1&gt;MAX(главная!$10:$10),"",JZ10+1))</f>
        <v/>
      </c>
      <c r="KB9" s="41" t="str">
        <f>IF(KA10="","",IF(KA10+1&gt;MAX(главная!$10:$10),"",KA10+1))</f>
        <v/>
      </c>
      <c r="KC9" s="41" t="str">
        <f>IF(KB10="","",IF(KB10+1&gt;MAX(главная!$10:$10),"",KB10+1))</f>
        <v/>
      </c>
      <c r="KD9" s="41" t="str">
        <f>IF(KC10="","",IF(KC10+1&gt;MAX(главная!$10:$10),"",KC10+1))</f>
        <v/>
      </c>
      <c r="KE9" s="41" t="str">
        <f>IF(KD10="","",IF(KD10+1&gt;MAX(главная!$10:$10),"",KD10+1))</f>
        <v/>
      </c>
      <c r="KF9" s="41" t="str">
        <f>IF(KE10="","",IF(KE10+1&gt;MAX(главная!$10:$10),"",KE10+1))</f>
        <v/>
      </c>
      <c r="KG9" s="41" t="str">
        <f>IF(KF10="","",IF(KF10+1&gt;MAX(главная!$10:$10),"",KF10+1))</f>
        <v/>
      </c>
      <c r="KH9" s="41" t="str">
        <f>IF(KG10="","",IF(KG10+1&gt;MAX(главная!$10:$10),"",KG10+1))</f>
        <v/>
      </c>
      <c r="KI9" s="41" t="str">
        <f>IF(KH10="","",IF(KH10+1&gt;MAX(главная!$10:$10),"",KH10+1))</f>
        <v/>
      </c>
      <c r="KJ9" s="41" t="str">
        <f>IF(KI10="","",IF(KI10+1&gt;MAX(главная!$10:$10),"",KI10+1))</f>
        <v/>
      </c>
      <c r="KK9" s="41" t="str">
        <f>IF(KJ10="","",IF(KJ10+1&gt;MAX(главная!$10:$10),"",KJ10+1))</f>
        <v/>
      </c>
      <c r="KL9" s="41" t="str">
        <f>IF(KK10="","",IF(KK10+1&gt;MAX(главная!$10:$10),"",KK10+1))</f>
        <v/>
      </c>
      <c r="KM9" s="41" t="str">
        <f>IF(KL10="","",IF(KL10+1&gt;MAX(главная!$10:$10),"",KL10+1))</f>
        <v/>
      </c>
      <c r="KN9" s="41" t="str">
        <f>IF(KM10="","",IF(KM10+1&gt;MAX(главная!$10:$10),"",KM10+1))</f>
        <v/>
      </c>
      <c r="KO9" s="41" t="str">
        <f>IF(KN10="","",IF(KN10+1&gt;MAX(главная!$10:$10),"",KN10+1))</f>
        <v/>
      </c>
      <c r="KP9" s="41" t="str">
        <f>IF(KO10="","",IF(KO10+1&gt;MAX(главная!$10:$10),"",KO10+1))</f>
        <v/>
      </c>
      <c r="KQ9" s="41" t="str">
        <f>IF(KP10="","",IF(KP10+1&gt;MAX(главная!$10:$10),"",KP10+1))</f>
        <v/>
      </c>
      <c r="KR9" s="41" t="str">
        <f>IF(KQ10="","",IF(KQ10+1&gt;MAX(главная!$10:$10),"",KQ10+1))</f>
        <v/>
      </c>
      <c r="KS9" s="41" t="str">
        <f>IF(KR10="","",IF(KR10+1&gt;MAX(главная!$10:$10),"",KR10+1))</f>
        <v/>
      </c>
      <c r="KT9" s="41" t="str">
        <f>IF(KS10="","",IF(KS10+1&gt;MAX(главная!$10:$10),"",KS10+1))</f>
        <v/>
      </c>
      <c r="KU9" s="41" t="str">
        <f>IF(KT10="","",IF(KT10+1&gt;MAX(главная!$10:$10),"",KT10+1))</f>
        <v/>
      </c>
      <c r="KV9" s="41" t="str">
        <f>IF(KU10="","",IF(KU10+1&gt;MAX(главная!$10:$10),"",KU10+1))</f>
        <v/>
      </c>
      <c r="KW9" s="41" t="str">
        <f>IF(KV10="","",IF(KV10+1&gt;MAX(главная!$10:$10),"",KV10+1))</f>
        <v/>
      </c>
      <c r="KX9" s="41" t="str">
        <f>IF(KW10="","",IF(KW10+1&gt;MAX(главная!$10:$10),"",KW10+1))</f>
        <v/>
      </c>
      <c r="KY9" s="41" t="str">
        <f>IF(KX10="","",IF(KX10+1&gt;MAX(главная!$10:$10),"",KX10+1))</f>
        <v/>
      </c>
      <c r="KZ9" s="41" t="str">
        <f>IF(KY10="","",IF(KY10+1&gt;MAX(главная!$10:$10),"",KY10+1))</f>
        <v/>
      </c>
      <c r="LA9" s="41" t="str">
        <f>IF(KZ10="","",IF(KZ10+1&gt;MAX(главная!$10:$10),"",KZ10+1))</f>
        <v/>
      </c>
      <c r="LB9" s="41" t="str">
        <f>IF(LA10="","",IF(LA10+1&gt;MAX(главная!$10:$10),"",LA10+1))</f>
        <v/>
      </c>
      <c r="LC9" s="41" t="str">
        <f>IF(LB10="","",IF(LB10+1&gt;MAX(главная!$10:$10),"",LB10+1))</f>
        <v/>
      </c>
      <c r="LD9" s="41" t="str">
        <f>IF(LC10="","",IF(LC10+1&gt;MAX(главная!$10:$10),"",LC10+1))</f>
        <v/>
      </c>
      <c r="LE9" s="41" t="str">
        <f>IF(LD10="","",IF(LD10+1&gt;MAX(главная!$10:$10),"",LD10+1))</f>
        <v/>
      </c>
      <c r="LF9" s="41" t="str">
        <f>IF(LE10="","",IF(LE10+1&gt;MAX(главная!$10:$10),"",LE10+1))</f>
        <v/>
      </c>
      <c r="LG9" s="41" t="str">
        <f>IF(LF10="","",IF(LF10+1&gt;MAX(главная!$10:$10),"",LF10+1))</f>
        <v/>
      </c>
      <c r="LH9" s="41" t="str">
        <f>IF(LG10="","",IF(LG10+1&gt;MAX(главная!$10:$10),"",LG10+1))</f>
        <v/>
      </c>
      <c r="LI9" s="5"/>
      <c r="LJ9" s="5"/>
    </row>
    <row r="10" spans="1:322" s="3" customFormat="1" ht="10.199999999999999" x14ac:dyDescent="0.2">
      <c r="A10" s="5"/>
      <c r="B10" s="5"/>
      <c r="C10" s="5"/>
      <c r="D10" s="5"/>
      <c r="E10" s="5" t="s">
        <v>0</v>
      </c>
      <c r="F10" s="5"/>
      <c r="G10" s="5"/>
      <c r="H10" s="5" t="s">
        <v>1</v>
      </c>
      <c r="I10" s="5"/>
      <c r="J10" s="5"/>
      <c r="K10" s="32" t="s">
        <v>2</v>
      </c>
      <c r="L10" s="5"/>
      <c r="M10" s="12"/>
      <c r="N10" s="5" t="s">
        <v>7</v>
      </c>
      <c r="O10" s="19"/>
      <c r="P10" s="5"/>
      <c r="Q10" s="5"/>
      <c r="R10" s="64" t="s">
        <v>3</v>
      </c>
      <c r="S10" s="5"/>
      <c r="T10" s="5"/>
      <c r="U10" s="41" t="str">
        <f>IF(U9="","",EOMONTH(U9,0))</f>
        <v/>
      </c>
      <c r="V10" s="41" t="str">
        <f>IF(V9="","",EOMONTH(V9,0))</f>
        <v/>
      </c>
      <c r="W10" s="41" t="str">
        <f t="shared" ref="W10:CH10" si="10">IF(W9="","",EOMONTH(W9,0))</f>
        <v/>
      </c>
      <c r="X10" s="41" t="str">
        <f t="shared" si="10"/>
        <v/>
      </c>
      <c r="Y10" s="41" t="str">
        <f t="shared" si="10"/>
        <v/>
      </c>
      <c r="Z10" s="41" t="str">
        <f t="shared" si="10"/>
        <v/>
      </c>
      <c r="AA10" s="41" t="str">
        <f t="shared" si="10"/>
        <v/>
      </c>
      <c r="AB10" s="41" t="str">
        <f t="shared" si="10"/>
        <v/>
      </c>
      <c r="AC10" s="41" t="str">
        <f t="shared" si="10"/>
        <v/>
      </c>
      <c r="AD10" s="41" t="str">
        <f t="shared" si="10"/>
        <v/>
      </c>
      <c r="AE10" s="41" t="str">
        <f t="shared" si="10"/>
        <v/>
      </c>
      <c r="AF10" s="41" t="str">
        <f t="shared" si="10"/>
        <v/>
      </c>
      <c r="AG10" s="41" t="str">
        <f t="shared" si="10"/>
        <v/>
      </c>
      <c r="AH10" s="41" t="str">
        <f t="shared" si="10"/>
        <v/>
      </c>
      <c r="AI10" s="41" t="str">
        <f t="shared" si="10"/>
        <v/>
      </c>
      <c r="AJ10" s="41" t="str">
        <f t="shared" si="10"/>
        <v/>
      </c>
      <c r="AK10" s="41" t="str">
        <f t="shared" si="10"/>
        <v/>
      </c>
      <c r="AL10" s="41" t="str">
        <f t="shared" si="10"/>
        <v/>
      </c>
      <c r="AM10" s="41" t="str">
        <f t="shared" si="10"/>
        <v/>
      </c>
      <c r="AN10" s="41" t="str">
        <f t="shared" si="10"/>
        <v/>
      </c>
      <c r="AO10" s="41" t="str">
        <f t="shared" si="10"/>
        <v/>
      </c>
      <c r="AP10" s="41" t="str">
        <f t="shared" si="10"/>
        <v/>
      </c>
      <c r="AQ10" s="41" t="str">
        <f t="shared" si="10"/>
        <v/>
      </c>
      <c r="AR10" s="41" t="str">
        <f t="shared" si="10"/>
        <v/>
      </c>
      <c r="AS10" s="41" t="str">
        <f t="shared" si="10"/>
        <v/>
      </c>
      <c r="AT10" s="41" t="str">
        <f t="shared" si="10"/>
        <v/>
      </c>
      <c r="AU10" s="41" t="str">
        <f t="shared" si="10"/>
        <v/>
      </c>
      <c r="AV10" s="41" t="str">
        <f t="shared" si="10"/>
        <v/>
      </c>
      <c r="AW10" s="41" t="str">
        <f t="shared" si="10"/>
        <v/>
      </c>
      <c r="AX10" s="41" t="str">
        <f t="shared" si="10"/>
        <v/>
      </c>
      <c r="AY10" s="41" t="str">
        <f t="shared" si="10"/>
        <v/>
      </c>
      <c r="AZ10" s="41" t="str">
        <f t="shared" si="10"/>
        <v/>
      </c>
      <c r="BA10" s="41" t="str">
        <f t="shared" si="10"/>
        <v/>
      </c>
      <c r="BB10" s="41" t="str">
        <f t="shared" si="10"/>
        <v/>
      </c>
      <c r="BC10" s="41" t="str">
        <f t="shared" si="10"/>
        <v/>
      </c>
      <c r="BD10" s="41" t="str">
        <f t="shared" si="10"/>
        <v/>
      </c>
      <c r="BE10" s="41" t="str">
        <f t="shared" si="10"/>
        <v/>
      </c>
      <c r="BF10" s="41" t="str">
        <f t="shared" si="10"/>
        <v/>
      </c>
      <c r="BG10" s="41" t="str">
        <f t="shared" si="10"/>
        <v/>
      </c>
      <c r="BH10" s="41" t="str">
        <f t="shared" si="10"/>
        <v/>
      </c>
      <c r="BI10" s="41" t="str">
        <f t="shared" si="10"/>
        <v/>
      </c>
      <c r="BJ10" s="41" t="str">
        <f t="shared" si="10"/>
        <v/>
      </c>
      <c r="BK10" s="41" t="str">
        <f t="shared" si="10"/>
        <v/>
      </c>
      <c r="BL10" s="41" t="str">
        <f t="shared" si="10"/>
        <v/>
      </c>
      <c r="BM10" s="41" t="str">
        <f t="shared" si="10"/>
        <v/>
      </c>
      <c r="BN10" s="41" t="str">
        <f t="shared" si="10"/>
        <v/>
      </c>
      <c r="BO10" s="41" t="str">
        <f t="shared" si="10"/>
        <v/>
      </c>
      <c r="BP10" s="41" t="str">
        <f t="shared" si="10"/>
        <v/>
      </c>
      <c r="BQ10" s="41" t="str">
        <f t="shared" si="10"/>
        <v/>
      </c>
      <c r="BR10" s="41" t="str">
        <f t="shared" si="10"/>
        <v/>
      </c>
      <c r="BS10" s="41" t="str">
        <f t="shared" si="10"/>
        <v/>
      </c>
      <c r="BT10" s="41" t="str">
        <f t="shared" si="10"/>
        <v/>
      </c>
      <c r="BU10" s="41" t="str">
        <f t="shared" si="10"/>
        <v/>
      </c>
      <c r="BV10" s="41" t="str">
        <f t="shared" si="10"/>
        <v/>
      </c>
      <c r="BW10" s="41" t="str">
        <f t="shared" si="10"/>
        <v/>
      </c>
      <c r="BX10" s="41" t="str">
        <f t="shared" si="10"/>
        <v/>
      </c>
      <c r="BY10" s="41" t="str">
        <f t="shared" si="10"/>
        <v/>
      </c>
      <c r="BZ10" s="41" t="str">
        <f t="shared" si="10"/>
        <v/>
      </c>
      <c r="CA10" s="41" t="str">
        <f t="shared" si="10"/>
        <v/>
      </c>
      <c r="CB10" s="41" t="str">
        <f t="shared" si="10"/>
        <v/>
      </c>
      <c r="CC10" s="41" t="str">
        <f t="shared" si="10"/>
        <v/>
      </c>
      <c r="CD10" s="41" t="str">
        <f t="shared" si="10"/>
        <v/>
      </c>
      <c r="CE10" s="41" t="str">
        <f t="shared" si="10"/>
        <v/>
      </c>
      <c r="CF10" s="41" t="str">
        <f t="shared" si="10"/>
        <v/>
      </c>
      <c r="CG10" s="41" t="str">
        <f t="shared" si="10"/>
        <v/>
      </c>
      <c r="CH10" s="41" t="str">
        <f t="shared" si="10"/>
        <v/>
      </c>
      <c r="CI10" s="41" t="str">
        <f t="shared" ref="CI10:ET10" si="11">IF(CI9="","",EOMONTH(CI9,0))</f>
        <v/>
      </c>
      <c r="CJ10" s="41" t="str">
        <f t="shared" si="11"/>
        <v/>
      </c>
      <c r="CK10" s="41" t="str">
        <f t="shared" si="11"/>
        <v/>
      </c>
      <c r="CL10" s="41" t="str">
        <f t="shared" si="11"/>
        <v/>
      </c>
      <c r="CM10" s="41" t="str">
        <f t="shared" si="11"/>
        <v/>
      </c>
      <c r="CN10" s="41" t="str">
        <f t="shared" si="11"/>
        <v/>
      </c>
      <c r="CO10" s="41" t="str">
        <f t="shared" si="11"/>
        <v/>
      </c>
      <c r="CP10" s="41" t="str">
        <f t="shared" si="11"/>
        <v/>
      </c>
      <c r="CQ10" s="41" t="str">
        <f t="shared" si="11"/>
        <v/>
      </c>
      <c r="CR10" s="41" t="str">
        <f t="shared" si="11"/>
        <v/>
      </c>
      <c r="CS10" s="41" t="str">
        <f t="shared" si="11"/>
        <v/>
      </c>
      <c r="CT10" s="41" t="str">
        <f t="shared" si="11"/>
        <v/>
      </c>
      <c r="CU10" s="41" t="str">
        <f t="shared" si="11"/>
        <v/>
      </c>
      <c r="CV10" s="41" t="str">
        <f t="shared" si="11"/>
        <v/>
      </c>
      <c r="CW10" s="41" t="str">
        <f t="shared" si="11"/>
        <v/>
      </c>
      <c r="CX10" s="41" t="str">
        <f t="shared" si="11"/>
        <v/>
      </c>
      <c r="CY10" s="41" t="str">
        <f t="shared" si="11"/>
        <v/>
      </c>
      <c r="CZ10" s="41" t="str">
        <f t="shared" si="11"/>
        <v/>
      </c>
      <c r="DA10" s="41" t="str">
        <f t="shared" si="11"/>
        <v/>
      </c>
      <c r="DB10" s="41" t="str">
        <f t="shared" si="11"/>
        <v/>
      </c>
      <c r="DC10" s="41" t="str">
        <f t="shared" si="11"/>
        <v/>
      </c>
      <c r="DD10" s="41" t="str">
        <f t="shared" si="11"/>
        <v/>
      </c>
      <c r="DE10" s="41" t="str">
        <f t="shared" si="11"/>
        <v/>
      </c>
      <c r="DF10" s="41" t="str">
        <f t="shared" si="11"/>
        <v/>
      </c>
      <c r="DG10" s="41" t="str">
        <f t="shared" si="11"/>
        <v/>
      </c>
      <c r="DH10" s="41" t="str">
        <f t="shared" si="11"/>
        <v/>
      </c>
      <c r="DI10" s="41" t="str">
        <f t="shared" si="11"/>
        <v/>
      </c>
      <c r="DJ10" s="41" t="str">
        <f t="shared" si="11"/>
        <v/>
      </c>
      <c r="DK10" s="41" t="str">
        <f t="shared" si="11"/>
        <v/>
      </c>
      <c r="DL10" s="41" t="str">
        <f t="shared" si="11"/>
        <v/>
      </c>
      <c r="DM10" s="41" t="str">
        <f t="shared" si="11"/>
        <v/>
      </c>
      <c r="DN10" s="41" t="str">
        <f t="shared" si="11"/>
        <v/>
      </c>
      <c r="DO10" s="41" t="str">
        <f t="shared" si="11"/>
        <v/>
      </c>
      <c r="DP10" s="41" t="str">
        <f t="shared" si="11"/>
        <v/>
      </c>
      <c r="DQ10" s="41" t="str">
        <f t="shared" si="11"/>
        <v/>
      </c>
      <c r="DR10" s="41" t="str">
        <f t="shared" si="11"/>
        <v/>
      </c>
      <c r="DS10" s="41" t="str">
        <f t="shared" si="11"/>
        <v/>
      </c>
      <c r="DT10" s="41" t="str">
        <f t="shared" si="11"/>
        <v/>
      </c>
      <c r="DU10" s="41" t="str">
        <f t="shared" si="11"/>
        <v/>
      </c>
      <c r="DV10" s="41" t="str">
        <f t="shared" si="11"/>
        <v/>
      </c>
      <c r="DW10" s="41" t="str">
        <f t="shared" si="11"/>
        <v/>
      </c>
      <c r="DX10" s="41" t="str">
        <f t="shared" si="11"/>
        <v/>
      </c>
      <c r="DY10" s="41" t="str">
        <f t="shared" si="11"/>
        <v/>
      </c>
      <c r="DZ10" s="41" t="str">
        <f t="shared" si="11"/>
        <v/>
      </c>
      <c r="EA10" s="41" t="str">
        <f t="shared" si="11"/>
        <v/>
      </c>
      <c r="EB10" s="41" t="str">
        <f t="shared" si="11"/>
        <v/>
      </c>
      <c r="EC10" s="41" t="str">
        <f t="shared" si="11"/>
        <v/>
      </c>
      <c r="ED10" s="41" t="str">
        <f t="shared" si="11"/>
        <v/>
      </c>
      <c r="EE10" s="41" t="str">
        <f t="shared" si="11"/>
        <v/>
      </c>
      <c r="EF10" s="41" t="str">
        <f t="shared" si="11"/>
        <v/>
      </c>
      <c r="EG10" s="41" t="str">
        <f t="shared" si="11"/>
        <v/>
      </c>
      <c r="EH10" s="41" t="str">
        <f t="shared" si="11"/>
        <v/>
      </c>
      <c r="EI10" s="41" t="str">
        <f t="shared" si="11"/>
        <v/>
      </c>
      <c r="EJ10" s="41" t="str">
        <f t="shared" si="11"/>
        <v/>
      </c>
      <c r="EK10" s="41" t="str">
        <f t="shared" si="11"/>
        <v/>
      </c>
      <c r="EL10" s="41" t="str">
        <f t="shared" si="11"/>
        <v/>
      </c>
      <c r="EM10" s="41" t="str">
        <f t="shared" si="11"/>
        <v/>
      </c>
      <c r="EN10" s="41" t="str">
        <f t="shared" si="11"/>
        <v/>
      </c>
      <c r="EO10" s="41" t="str">
        <f t="shared" si="11"/>
        <v/>
      </c>
      <c r="EP10" s="41" t="str">
        <f t="shared" si="11"/>
        <v/>
      </c>
      <c r="EQ10" s="41" t="str">
        <f t="shared" si="11"/>
        <v/>
      </c>
      <c r="ER10" s="41" t="str">
        <f t="shared" si="11"/>
        <v/>
      </c>
      <c r="ES10" s="41" t="str">
        <f t="shared" si="11"/>
        <v/>
      </c>
      <c r="ET10" s="41" t="str">
        <f t="shared" si="11"/>
        <v/>
      </c>
      <c r="EU10" s="41" t="str">
        <f t="shared" ref="EU10:HF10" si="12">IF(EU9="","",EOMONTH(EU9,0))</f>
        <v/>
      </c>
      <c r="EV10" s="41" t="str">
        <f t="shared" si="12"/>
        <v/>
      </c>
      <c r="EW10" s="41" t="str">
        <f t="shared" si="12"/>
        <v/>
      </c>
      <c r="EX10" s="41" t="str">
        <f t="shared" si="12"/>
        <v/>
      </c>
      <c r="EY10" s="41" t="str">
        <f t="shared" si="12"/>
        <v/>
      </c>
      <c r="EZ10" s="41" t="str">
        <f t="shared" si="12"/>
        <v/>
      </c>
      <c r="FA10" s="41" t="str">
        <f t="shared" si="12"/>
        <v/>
      </c>
      <c r="FB10" s="41" t="str">
        <f t="shared" si="12"/>
        <v/>
      </c>
      <c r="FC10" s="41" t="str">
        <f t="shared" si="12"/>
        <v/>
      </c>
      <c r="FD10" s="41" t="str">
        <f t="shared" si="12"/>
        <v/>
      </c>
      <c r="FE10" s="41" t="str">
        <f t="shared" si="12"/>
        <v/>
      </c>
      <c r="FF10" s="41" t="str">
        <f t="shared" si="12"/>
        <v/>
      </c>
      <c r="FG10" s="41" t="str">
        <f t="shared" si="12"/>
        <v/>
      </c>
      <c r="FH10" s="41" t="str">
        <f t="shared" si="12"/>
        <v/>
      </c>
      <c r="FI10" s="41" t="str">
        <f t="shared" si="12"/>
        <v/>
      </c>
      <c r="FJ10" s="41" t="str">
        <f t="shared" si="12"/>
        <v/>
      </c>
      <c r="FK10" s="41" t="str">
        <f t="shared" si="12"/>
        <v/>
      </c>
      <c r="FL10" s="41" t="str">
        <f t="shared" si="12"/>
        <v/>
      </c>
      <c r="FM10" s="41" t="str">
        <f t="shared" si="12"/>
        <v/>
      </c>
      <c r="FN10" s="41" t="str">
        <f t="shared" si="12"/>
        <v/>
      </c>
      <c r="FO10" s="41" t="str">
        <f t="shared" si="12"/>
        <v/>
      </c>
      <c r="FP10" s="41" t="str">
        <f t="shared" si="12"/>
        <v/>
      </c>
      <c r="FQ10" s="41" t="str">
        <f t="shared" si="12"/>
        <v/>
      </c>
      <c r="FR10" s="41" t="str">
        <f t="shared" si="12"/>
        <v/>
      </c>
      <c r="FS10" s="41" t="str">
        <f t="shared" si="12"/>
        <v/>
      </c>
      <c r="FT10" s="41" t="str">
        <f t="shared" si="12"/>
        <v/>
      </c>
      <c r="FU10" s="41" t="str">
        <f t="shared" si="12"/>
        <v/>
      </c>
      <c r="FV10" s="41" t="str">
        <f t="shared" si="12"/>
        <v/>
      </c>
      <c r="FW10" s="41" t="str">
        <f t="shared" si="12"/>
        <v/>
      </c>
      <c r="FX10" s="41" t="str">
        <f t="shared" si="12"/>
        <v/>
      </c>
      <c r="FY10" s="41" t="str">
        <f t="shared" si="12"/>
        <v/>
      </c>
      <c r="FZ10" s="41" t="str">
        <f t="shared" si="12"/>
        <v/>
      </c>
      <c r="GA10" s="41" t="str">
        <f t="shared" si="12"/>
        <v/>
      </c>
      <c r="GB10" s="41" t="str">
        <f t="shared" si="12"/>
        <v/>
      </c>
      <c r="GC10" s="41" t="str">
        <f t="shared" si="12"/>
        <v/>
      </c>
      <c r="GD10" s="41" t="str">
        <f t="shared" si="12"/>
        <v/>
      </c>
      <c r="GE10" s="41" t="str">
        <f t="shared" si="12"/>
        <v/>
      </c>
      <c r="GF10" s="41" t="str">
        <f t="shared" si="12"/>
        <v/>
      </c>
      <c r="GG10" s="41" t="str">
        <f t="shared" si="12"/>
        <v/>
      </c>
      <c r="GH10" s="41" t="str">
        <f t="shared" si="12"/>
        <v/>
      </c>
      <c r="GI10" s="41" t="str">
        <f t="shared" si="12"/>
        <v/>
      </c>
      <c r="GJ10" s="41" t="str">
        <f t="shared" si="12"/>
        <v/>
      </c>
      <c r="GK10" s="41" t="str">
        <f t="shared" si="12"/>
        <v/>
      </c>
      <c r="GL10" s="41" t="str">
        <f t="shared" si="12"/>
        <v/>
      </c>
      <c r="GM10" s="41" t="str">
        <f t="shared" si="12"/>
        <v/>
      </c>
      <c r="GN10" s="41" t="str">
        <f t="shared" si="12"/>
        <v/>
      </c>
      <c r="GO10" s="41" t="str">
        <f t="shared" si="12"/>
        <v/>
      </c>
      <c r="GP10" s="41" t="str">
        <f t="shared" si="12"/>
        <v/>
      </c>
      <c r="GQ10" s="41" t="str">
        <f t="shared" si="12"/>
        <v/>
      </c>
      <c r="GR10" s="41" t="str">
        <f t="shared" si="12"/>
        <v/>
      </c>
      <c r="GS10" s="41" t="str">
        <f t="shared" si="12"/>
        <v/>
      </c>
      <c r="GT10" s="41" t="str">
        <f t="shared" si="12"/>
        <v/>
      </c>
      <c r="GU10" s="41" t="str">
        <f t="shared" si="12"/>
        <v/>
      </c>
      <c r="GV10" s="41" t="str">
        <f t="shared" si="12"/>
        <v/>
      </c>
      <c r="GW10" s="41" t="str">
        <f t="shared" si="12"/>
        <v/>
      </c>
      <c r="GX10" s="41" t="str">
        <f t="shared" si="12"/>
        <v/>
      </c>
      <c r="GY10" s="41" t="str">
        <f t="shared" si="12"/>
        <v/>
      </c>
      <c r="GZ10" s="41" t="str">
        <f t="shared" si="12"/>
        <v/>
      </c>
      <c r="HA10" s="41" t="str">
        <f t="shared" si="12"/>
        <v/>
      </c>
      <c r="HB10" s="41" t="str">
        <f t="shared" si="12"/>
        <v/>
      </c>
      <c r="HC10" s="41" t="str">
        <f t="shared" si="12"/>
        <v/>
      </c>
      <c r="HD10" s="41" t="str">
        <f t="shared" si="12"/>
        <v/>
      </c>
      <c r="HE10" s="41" t="str">
        <f t="shared" si="12"/>
        <v/>
      </c>
      <c r="HF10" s="41" t="str">
        <f t="shared" si="12"/>
        <v/>
      </c>
      <c r="HG10" s="41" t="str">
        <f t="shared" ref="HG10:HL10" si="13">IF(HG9="","",EOMONTH(HG9,0))</f>
        <v/>
      </c>
      <c r="HH10" s="41" t="str">
        <f t="shared" si="13"/>
        <v/>
      </c>
      <c r="HI10" s="41" t="str">
        <f t="shared" si="13"/>
        <v/>
      </c>
      <c r="HJ10" s="41" t="str">
        <f t="shared" si="13"/>
        <v/>
      </c>
      <c r="HK10" s="41" t="str">
        <f t="shared" si="13"/>
        <v/>
      </c>
      <c r="HL10" s="41" t="str">
        <f t="shared" si="13"/>
        <v/>
      </c>
      <c r="HM10" s="41" t="str">
        <f t="shared" ref="HM10" si="14">IF(HM9="","",EOMONTH(HM9,0))</f>
        <v/>
      </c>
      <c r="HN10" s="41" t="str">
        <f t="shared" ref="HN10" si="15">IF(HN9="","",EOMONTH(HN9,0))</f>
        <v/>
      </c>
      <c r="HO10" s="41" t="str">
        <f t="shared" ref="HO10" si="16">IF(HO9="","",EOMONTH(HO9,0))</f>
        <v/>
      </c>
      <c r="HP10" s="41" t="str">
        <f t="shared" ref="HP10" si="17">IF(HP9="","",EOMONTH(HP9,0))</f>
        <v/>
      </c>
      <c r="HQ10" s="41" t="str">
        <f t="shared" ref="HQ10" si="18">IF(HQ9="","",EOMONTH(HQ9,0))</f>
        <v/>
      </c>
      <c r="HR10" s="41" t="str">
        <f t="shared" ref="HR10" si="19">IF(HR9="","",EOMONTH(HR9,0))</f>
        <v/>
      </c>
      <c r="HS10" s="41" t="str">
        <f t="shared" ref="HS10" si="20">IF(HS9="","",EOMONTH(HS9,0))</f>
        <v/>
      </c>
      <c r="HT10" s="41" t="str">
        <f t="shared" ref="HT10" si="21">IF(HT9="","",EOMONTH(HT9,0))</f>
        <v/>
      </c>
      <c r="HU10" s="41" t="str">
        <f t="shared" ref="HU10" si="22">IF(HU9="","",EOMONTH(HU9,0))</f>
        <v/>
      </c>
      <c r="HV10" s="41" t="str">
        <f t="shared" ref="HV10" si="23">IF(HV9="","",EOMONTH(HV9,0))</f>
        <v/>
      </c>
      <c r="HW10" s="41" t="str">
        <f t="shared" ref="HW10" si="24">IF(HW9="","",EOMONTH(HW9,0))</f>
        <v/>
      </c>
      <c r="HX10" s="41" t="str">
        <f t="shared" ref="HX10" si="25">IF(HX9="","",EOMONTH(HX9,0))</f>
        <v/>
      </c>
      <c r="HY10" s="41" t="str">
        <f t="shared" ref="HY10" si="26">IF(HY9="","",EOMONTH(HY9,0))</f>
        <v/>
      </c>
      <c r="HZ10" s="41" t="str">
        <f t="shared" ref="HZ10" si="27">IF(HZ9="","",EOMONTH(HZ9,0))</f>
        <v/>
      </c>
      <c r="IA10" s="41" t="str">
        <f t="shared" ref="IA10" si="28">IF(IA9="","",EOMONTH(IA9,0))</f>
        <v/>
      </c>
      <c r="IB10" s="41" t="str">
        <f t="shared" ref="IB10" si="29">IF(IB9="","",EOMONTH(IB9,0))</f>
        <v/>
      </c>
      <c r="IC10" s="41" t="str">
        <f t="shared" ref="IC10" si="30">IF(IC9="","",EOMONTH(IC9,0))</f>
        <v/>
      </c>
      <c r="ID10" s="41" t="str">
        <f t="shared" ref="ID10" si="31">IF(ID9="","",EOMONTH(ID9,0))</f>
        <v/>
      </c>
      <c r="IE10" s="41" t="str">
        <f t="shared" ref="IE10" si="32">IF(IE9="","",EOMONTH(IE9,0))</f>
        <v/>
      </c>
      <c r="IF10" s="41" t="str">
        <f t="shared" ref="IF10" si="33">IF(IF9="","",EOMONTH(IF9,0))</f>
        <v/>
      </c>
      <c r="IG10" s="41" t="str">
        <f t="shared" ref="IG10" si="34">IF(IG9="","",EOMONTH(IG9,0))</f>
        <v/>
      </c>
      <c r="IH10" s="41" t="str">
        <f t="shared" ref="IH10" si="35">IF(IH9="","",EOMONTH(IH9,0))</f>
        <v/>
      </c>
      <c r="II10" s="41" t="str">
        <f t="shared" ref="II10" si="36">IF(II9="","",EOMONTH(II9,0))</f>
        <v/>
      </c>
      <c r="IJ10" s="41" t="str">
        <f t="shared" ref="IJ10" si="37">IF(IJ9="","",EOMONTH(IJ9,0))</f>
        <v/>
      </c>
      <c r="IK10" s="41" t="str">
        <f t="shared" ref="IK10" si="38">IF(IK9="","",EOMONTH(IK9,0))</f>
        <v/>
      </c>
      <c r="IL10" s="41" t="str">
        <f t="shared" ref="IL10" si="39">IF(IL9="","",EOMONTH(IL9,0))</f>
        <v/>
      </c>
      <c r="IM10" s="41" t="str">
        <f t="shared" ref="IM10" si="40">IF(IM9="","",EOMONTH(IM9,0))</f>
        <v/>
      </c>
      <c r="IN10" s="41" t="str">
        <f t="shared" ref="IN10" si="41">IF(IN9="","",EOMONTH(IN9,0))</f>
        <v/>
      </c>
      <c r="IO10" s="41" t="str">
        <f t="shared" ref="IO10" si="42">IF(IO9="","",EOMONTH(IO9,0))</f>
        <v/>
      </c>
      <c r="IP10" s="41" t="str">
        <f t="shared" ref="IP10" si="43">IF(IP9="","",EOMONTH(IP9,0))</f>
        <v/>
      </c>
      <c r="IQ10" s="41" t="str">
        <f t="shared" ref="IQ10" si="44">IF(IQ9="","",EOMONTH(IQ9,0))</f>
        <v/>
      </c>
      <c r="IR10" s="41" t="str">
        <f t="shared" ref="IR10" si="45">IF(IR9="","",EOMONTH(IR9,0))</f>
        <v/>
      </c>
      <c r="IS10" s="41" t="str">
        <f t="shared" ref="IS10" si="46">IF(IS9="","",EOMONTH(IS9,0))</f>
        <v/>
      </c>
      <c r="IT10" s="41" t="str">
        <f t="shared" ref="IT10" si="47">IF(IT9="","",EOMONTH(IT9,0))</f>
        <v/>
      </c>
      <c r="IU10" s="41" t="str">
        <f t="shared" ref="IU10" si="48">IF(IU9="","",EOMONTH(IU9,0))</f>
        <v/>
      </c>
      <c r="IV10" s="41" t="str">
        <f t="shared" ref="IV10" si="49">IF(IV9="","",EOMONTH(IV9,0))</f>
        <v/>
      </c>
      <c r="IW10" s="41" t="str">
        <f t="shared" ref="IW10" si="50">IF(IW9="","",EOMONTH(IW9,0))</f>
        <v/>
      </c>
      <c r="IX10" s="41" t="str">
        <f t="shared" ref="IX10" si="51">IF(IX9="","",EOMONTH(IX9,0))</f>
        <v/>
      </c>
      <c r="IY10" s="41" t="str">
        <f t="shared" ref="IY10" si="52">IF(IY9="","",EOMONTH(IY9,0))</f>
        <v/>
      </c>
      <c r="IZ10" s="41" t="str">
        <f t="shared" ref="IZ10" si="53">IF(IZ9="","",EOMONTH(IZ9,0))</f>
        <v/>
      </c>
      <c r="JA10" s="41" t="str">
        <f t="shared" ref="JA10" si="54">IF(JA9="","",EOMONTH(JA9,0))</f>
        <v/>
      </c>
      <c r="JB10" s="41" t="str">
        <f t="shared" ref="JB10" si="55">IF(JB9="","",EOMONTH(JB9,0))</f>
        <v/>
      </c>
      <c r="JC10" s="41" t="str">
        <f t="shared" ref="JC10" si="56">IF(JC9="","",EOMONTH(JC9,0))</f>
        <v/>
      </c>
      <c r="JD10" s="41" t="str">
        <f t="shared" ref="JD10" si="57">IF(JD9="","",EOMONTH(JD9,0))</f>
        <v/>
      </c>
      <c r="JE10" s="41" t="str">
        <f t="shared" ref="JE10" si="58">IF(JE9="","",EOMONTH(JE9,0))</f>
        <v/>
      </c>
      <c r="JF10" s="41" t="str">
        <f t="shared" ref="JF10" si="59">IF(JF9="","",EOMONTH(JF9,0))</f>
        <v/>
      </c>
      <c r="JG10" s="41" t="str">
        <f t="shared" ref="JG10" si="60">IF(JG9="","",EOMONTH(JG9,0))</f>
        <v/>
      </c>
      <c r="JH10" s="41" t="str">
        <f t="shared" ref="JH10" si="61">IF(JH9="","",EOMONTH(JH9,0))</f>
        <v/>
      </c>
      <c r="JI10" s="41" t="str">
        <f t="shared" ref="JI10" si="62">IF(JI9="","",EOMONTH(JI9,0))</f>
        <v/>
      </c>
      <c r="JJ10" s="41" t="str">
        <f t="shared" ref="JJ10" si="63">IF(JJ9="","",EOMONTH(JJ9,0))</f>
        <v/>
      </c>
      <c r="JK10" s="41" t="str">
        <f t="shared" ref="JK10" si="64">IF(JK9="","",EOMONTH(JK9,0))</f>
        <v/>
      </c>
      <c r="JL10" s="41" t="str">
        <f t="shared" ref="JL10" si="65">IF(JL9="","",EOMONTH(JL9,0))</f>
        <v/>
      </c>
      <c r="JM10" s="41" t="str">
        <f t="shared" ref="JM10" si="66">IF(JM9="","",EOMONTH(JM9,0))</f>
        <v/>
      </c>
      <c r="JN10" s="41" t="str">
        <f t="shared" ref="JN10" si="67">IF(JN9="","",EOMONTH(JN9,0))</f>
        <v/>
      </c>
      <c r="JO10" s="41" t="str">
        <f t="shared" ref="JO10" si="68">IF(JO9="","",EOMONTH(JO9,0))</f>
        <v/>
      </c>
      <c r="JP10" s="41" t="str">
        <f t="shared" ref="JP10" si="69">IF(JP9="","",EOMONTH(JP9,0))</f>
        <v/>
      </c>
      <c r="JQ10" s="41" t="str">
        <f t="shared" ref="JQ10" si="70">IF(JQ9="","",EOMONTH(JQ9,0))</f>
        <v/>
      </c>
      <c r="JR10" s="41" t="str">
        <f t="shared" ref="JR10" si="71">IF(JR9="","",EOMONTH(JR9,0))</f>
        <v/>
      </c>
      <c r="JS10" s="41" t="str">
        <f t="shared" ref="JS10" si="72">IF(JS9="","",EOMONTH(JS9,0))</f>
        <v/>
      </c>
      <c r="JT10" s="41" t="str">
        <f t="shared" ref="JT10" si="73">IF(JT9="","",EOMONTH(JT9,0))</f>
        <v/>
      </c>
      <c r="JU10" s="41" t="str">
        <f t="shared" ref="JU10" si="74">IF(JU9="","",EOMONTH(JU9,0))</f>
        <v/>
      </c>
      <c r="JV10" s="41" t="str">
        <f t="shared" ref="JV10" si="75">IF(JV9="","",EOMONTH(JV9,0))</f>
        <v/>
      </c>
      <c r="JW10" s="41" t="str">
        <f t="shared" ref="JW10" si="76">IF(JW9="","",EOMONTH(JW9,0))</f>
        <v/>
      </c>
      <c r="JX10" s="41" t="str">
        <f t="shared" ref="JX10" si="77">IF(JX9="","",EOMONTH(JX9,0))</f>
        <v/>
      </c>
      <c r="JY10" s="41" t="str">
        <f t="shared" ref="JY10" si="78">IF(JY9="","",EOMONTH(JY9,0))</f>
        <v/>
      </c>
      <c r="JZ10" s="41" t="str">
        <f t="shared" ref="JZ10" si="79">IF(JZ9="","",EOMONTH(JZ9,0))</f>
        <v/>
      </c>
      <c r="KA10" s="41" t="str">
        <f t="shared" ref="KA10" si="80">IF(KA9="","",EOMONTH(KA9,0))</f>
        <v/>
      </c>
      <c r="KB10" s="41" t="str">
        <f t="shared" ref="KB10" si="81">IF(KB9="","",EOMONTH(KB9,0))</f>
        <v/>
      </c>
      <c r="KC10" s="41" t="str">
        <f t="shared" ref="KC10" si="82">IF(KC9="","",EOMONTH(KC9,0))</f>
        <v/>
      </c>
      <c r="KD10" s="41" t="str">
        <f t="shared" ref="KD10" si="83">IF(KD9="","",EOMONTH(KD9,0))</f>
        <v/>
      </c>
      <c r="KE10" s="41" t="str">
        <f t="shared" ref="KE10" si="84">IF(KE9="","",EOMONTH(KE9,0))</f>
        <v/>
      </c>
      <c r="KF10" s="41" t="str">
        <f t="shared" ref="KF10" si="85">IF(KF9="","",EOMONTH(KF9,0))</f>
        <v/>
      </c>
      <c r="KG10" s="41" t="str">
        <f t="shared" ref="KG10" si="86">IF(KG9="","",EOMONTH(KG9,0))</f>
        <v/>
      </c>
      <c r="KH10" s="41" t="str">
        <f t="shared" ref="KH10" si="87">IF(KH9="","",EOMONTH(KH9,0))</f>
        <v/>
      </c>
      <c r="KI10" s="41" t="str">
        <f t="shared" ref="KI10" si="88">IF(KI9="","",EOMONTH(KI9,0))</f>
        <v/>
      </c>
      <c r="KJ10" s="41" t="str">
        <f t="shared" ref="KJ10" si="89">IF(KJ9="","",EOMONTH(KJ9,0))</f>
        <v/>
      </c>
      <c r="KK10" s="41" t="str">
        <f t="shared" ref="KK10" si="90">IF(KK9="","",EOMONTH(KK9,0))</f>
        <v/>
      </c>
      <c r="KL10" s="41" t="str">
        <f t="shared" ref="KL10" si="91">IF(KL9="","",EOMONTH(KL9,0))</f>
        <v/>
      </c>
      <c r="KM10" s="41" t="str">
        <f t="shared" ref="KM10" si="92">IF(KM9="","",EOMONTH(KM9,0))</f>
        <v/>
      </c>
      <c r="KN10" s="41" t="str">
        <f t="shared" ref="KN10" si="93">IF(KN9="","",EOMONTH(KN9,0))</f>
        <v/>
      </c>
      <c r="KO10" s="41" t="str">
        <f t="shared" ref="KO10" si="94">IF(KO9="","",EOMONTH(KO9,0))</f>
        <v/>
      </c>
      <c r="KP10" s="41" t="str">
        <f t="shared" ref="KP10" si="95">IF(KP9="","",EOMONTH(KP9,0))</f>
        <v/>
      </c>
      <c r="KQ10" s="41" t="str">
        <f t="shared" ref="KQ10" si="96">IF(KQ9="","",EOMONTH(KQ9,0))</f>
        <v/>
      </c>
      <c r="KR10" s="41" t="str">
        <f t="shared" ref="KR10" si="97">IF(KR9="","",EOMONTH(KR9,0))</f>
        <v/>
      </c>
      <c r="KS10" s="41" t="str">
        <f t="shared" ref="KS10" si="98">IF(KS9="","",EOMONTH(KS9,0))</f>
        <v/>
      </c>
      <c r="KT10" s="41" t="str">
        <f t="shared" ref="KT10" si="99">IF(KT9="","",EOMONTH(KT9,0))</f>
        <v/>
      </c>
      <c r="KU10" s="41" t="str">
        <f t="shared" ref="KU10" si="100">IF(KU9="","",EOMONTH(KU9,0))</f>
        <v/>
      </c>
      <c r="KV10" s="41" t="str">
        <f t="shared" ref="KV10" si="101">IF(KV9="","",EOMONTH(KV9,0))</f>
        <v/>
      </c>
      <c r="KW10" s="41" t="str">
        <f t="shared" ref="KW10" si="102">IF(KW9="","",EOMONTH(KW9,0))</f>
        <v/>
      </c>
      <c r="KX10" s="41" t="str">
        <f t="shared" ref="KX10" si="103">IF(KX9="","",EOMONTH(KX9,0))</f>
        <v/>
      </c>
      <c r="KY10" s="41" t="str">
        <f t="shared" ref="KY10" si="104">IF(KY9="","",EOMONTH(KY9,0))</f>
        <v/>
      </c>
      <c r="KZ10" s="41" t="str">
        <f t="shared" ref="KZ10" si="105">IF(KZ9="","",EOMONTH(KZ9,0))</f>
        <v/>
      </c>
      <c r="LA10" s="41" t="str">
        <f t="shared" ref="LA10" si="106">IF(LA9="","",EOMONTH(LA9,0))</f>
        <v/>
      </c>
      <c r="LB10" s="41" t="str">
        <f t="shared" ref="LB10" si="107">IF(LB9="","",EOMONTH(LB9,0))</f>
        <v/>
      </c>
      <c r="LC10" s="41" t="str">
        <f t="shared" ref="LC10" si="108">IF(LC9="","",EOMONTH(LC9,0))</f>
        <v/>
      </c>
      <c r="LD10" s="41" t="str">
        <f t="shared" ref="LD10" si="109">IF(LD9="","",EOMONTH(LD9,0))</f>
        <v/>
      </c>
      <c r="LE10" s="41" t="str">
        <f t="shared" ref="LE10" si="110">IF(LE9="","",EOMONTH(LE9,0))</f>
        <v/>
      </c>
      <c r="LF10" s="41" t="str">
        <f t="shared" ref="LF10" si="111">IF(LF9="","",EOMONTH(LF9,0))</f>
        <v/>
      </c>
      <c r="LG10" s="41" t="str">
        <f t="shared" ref="LG10" si="112">IF(LG9="","",EOMONTH(LG9,0))</f>
        <v/>
      </c>
      <c r="LH10" s="41" t="str">
        <f t="shared" ref="LH10" si="113">IF(LH9="","",EOMONTH(LH9,0))</f>
        <v/>
      </c>
      <c r="LI10" s="5"/>
      <c r="LJ10" s="5"/>
    </row>
    <row r="11" spans="1:322" ht="4.05" customHeight="1" x14ac:dyDescent="0.25">
      <c r="A11" s="6"/>
      <c r="B11" s="6"/>
      <c r="C11" s="6"/>
      <c r="D11" s="6"/>
      <c r="E11" s="7"/>
      <c r="F11" s="6"/>
      <c r="G11" s="6"/>
      <c r="H11" s="6"/>
      <c r="I11" s="6"/>
      <c r="J11" s="6"/>
      <c r="K11" s="31"/>
      <c r="L11" s="6"/>
      <c r="M11" s="13"/>
      <c r="N11" s="6"/>
      <c r="O11" s="20"/>
      <c r="P11" s="6"/>
      <c r="Q11" s="6"/>
      <c r="R11" s="65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</row>
    <row r="12" spans="1:322" ht="7.0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31"/>
      <c r="L12" s="6"/>
      <c r="M12" s="13"/>
      <c r="N12" s="6"/>
      <c r="O12" s="20"/>
      <c r="P12" s="6"/>
      <c r="Q12" s="6"/>
      <c r="R12" s="65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</row>
    <row r="13" spans="1:322" s="11" customFormat="1" x14ac:dyDescent="0.25">
      <c r="A13" s="10"/>
      <c r="B13" s="10"/>
      <c r="C13" s="10"/>
      <c r="D13" s="10"/>
      <c r="E13" s="30" t="str">
        <f>kpi!$E$39</f>
        <v>база клиентов</v>
      </c>
      <c r="F13" s="10"/>
      <c r="G13" s="10"/>
      <c r="H13" s="30"/>
      <c r="I13" s="10"/>
      <c r="J13" s="10"/>
      <c r="K13" s="79" t="str">
        <f>IF($E13="","",INDEX(kpi!$H:$H,SUMIFS(kpi!$B:$B,kpi!$E:$E,$E13)))</f>
        <v>кол-во чел</v>
      </c>
      <c r="L13" s="10"/>
      <c r="M13" s="13"/>
      <c r="N13" s="10"/>
      <c r="O13" s="20"/>
      <c r="P13" s="10"/>
      <c r="Q13" s="10"/>
      <c r="R13" s="66"/>
      <c r="S13" s="10"/>
      <c r="T13" s="10"/>
      <c r="U13" s="49">
        <f>IF(U$10="",0,IF(U$9&lt;главная!$N$19,0,IF(U$9=главная!$N$19,клиенты!$N$13,T13+клиенты!$N$15)))</f>
        <v>0</v>
      </c>
      <c r="V13" s="49">
        <f>IF(V$10="",0,IF(V$9&lt;главная!$N$19,0,IF(V$9=главная!$N$19,клиенты!$N$13,U13+клиенты!$N$15)))</f>
        <v>0</v>
      </c>
      <c r="W13" s="49">
        <f>IF(W$10="",0,IF(W$9&lt;главная!$N$19,0,IF(W$9=главная!$N$19,клиенты!$N$13,V13+клиенты!$N$15)))</f>
        <v>0</v>
      </c>
      <c r="X13" s="49">
        <f>IF(X$10="",0,IF(X$9&lt;главная!$N$19,0,IF(X$9=главная!$N$19,клиенты!$N$13,W13+клиенты!$N$15)))</f>
        <v>0</v>
      </c>
      <c r="Y13" s="49">
        <f>IF(Y$10="",0,IF(Y$9&lt;главная!$N$19,0,IF(Y$9=главная!$N$19,клиенты!$N$13,X13+клиенты!$N$15)))</f>
        <v>0</v>
      </c>
      <c r="Z13" s="49">
        <f>IF(Z$10="",0,IF(Z$9&lt;главная!$N$19,0,IF(Z$9=главная!$N$19,клиенты!$N$13,Y13+клиенты!$N$15)))</f>
        <v>0</v>
      </c>
      <c r="AA13" s="49">
        <f>IF(AA$10="",0,IF(AA$9&lt;главная!$N$19,0,IF(AA$9=главная!$N$19,клиенты!$N$13,Z13+клиенты!$N$15)))</f>
        <v>0</v>
      </c>
      <c r="AB13" s="49">
        <f>IF(AB$10="",0,IF(AB$9&lt;главная!$N$19,0,IF(AB$9=главная!$N$19,клиенты!$N$13,AA13+клиенты!$N$15)))</f>
        <v>0</v>
      </c>
      <c r="AC13" s="49">
        <f>IF(AC$10="",0,IF(AC$9&lt;главная!$N$19,0,IF(AC$9=главная!$N$19,клиенты!$N$13,AB13+клиенты!$N$15)))</f>
        <v>0</v>
      </c>
      <c r="AD13" s="49">
        <f>IF(AD$10="",0,IF(AD$9&lt;главная!$N$19,0,IF(AD$9=главная!$N$19,клиенты!$N$13,AC13+клиенты!$N$15)))</f>
        <v>0</v>
      </c>
      <c r="AE13" s="49">
        <f>IF(AE$10="",0,IF(AE$9&lt;главная!$N$19,0,IF(AE$9=главная!$N$19,клиенты!$N$13,AD13+клиенты!$N$15)))</f>
        <v>0</v>
      </c>
      <c r="AF13" s="49">
        <f>IF(AF$10="",0,IF(AF$9&lt;главная!$N$19,0,IF(AF$9=главная!$N$19,клиенты!$N$13,AE13+клиенты!$N$15)))</f>
        <v>0</v>
      </c>
      <c r="AG13" s="49">
        <f>IF(AG$10="",0,IF(AG$9&lt;главная!$N$19,0,IF(AG$9=главная!$N$19,клиенты!$N$13,AF13+клиенты!$N$15)))</f>
        <v>0</v>
      </c>
      <c r="AH13" s="49">
        <f>IF(AH$10="",0,IF(AH$9&lt;главная!$N$19,0,IF(AH$9=главная!$N$19,клиенты!$N$13,AG13+клиенты!$N$15)))</f>
        <v>0</v>
      </c>
      <c r="AI13" s="49">
        <f>IF(AI$10="",0,IF(AI$9&lt;главная!$N$19,0,IF(AI$9=главная!$N$19,клиенты!$N$13,AH13+клиенты!$N$15)))</f>
        <v>0</v>
      </c>
      <c r="AJ13" s="49">
        <f>IF(AJ$10="",0,IF(AJ$9&lt;главная!$N$19,0,IF(AJ$9=главная!$N$19,клиенты!$N$13,AI13+клиенты!$N$15)))</f>
        <v>0</v>
      </c>
      <c r="AK13" s="49">
        <f>IF(AK$10="",0,IF(AK$9&lt;главная!$N$19,0,IF(AK$9=главная!$N$19,клиенты!$N$13,AJ13+клиенты!$N$15)))</f>
        <v>0</v>
      </c>
      <c r="AL13" s="49">
        <f>IF(AL$10="",0,IF(AL$9&lt;главная!$N$19,0,IF(AL$9=главная!$N$19,клиенты!$N$13,AK13+клиенты!$N$15)))</f>
        <v>0</v>
      </c>
      <c r="AM13" s="49">
        <f>IF(AM$10="",0,IF(AM$9&lt;главная!$N$19,0,IF(AM$9=главная!$N$19,клиенты!$N$13,AL13+клиенты!$N$15)))</f>
        <v>0</v>
      </c>
      <c r="AN13" s="49">
        <f>IF(AN$10="",0,IF(AN$9&lt;главная!$N$19,0,IF(AN$9=главная!$N$19,клиенты!$N$13,AM13+клиенты!$N$15)))</f>
        <v>0</v>
      </c>
      <c r="AO13" s="49">
        <f>IF(AO$10="",0,IF(AO$9&lt;главная!$N$19,0,IF(AO$9=главная!$N$19,клиенты!$N$13,AN13+клиенты!$N$15)))</f>
        <v>0</v>
      </c>
      <c r="AP13" s="49">
        <f>IF(AP$10="",0,IF(AP$9&lt;главная!$N$19,0,IF(AP$9=главная!$N$19,клиенты!$N$13,AO13+клиенты!$N$15)))</f>
        <v>0</v>
      </c>
      <c r="AQ13" s="49">
        <f>IF(AQ$10="",0,IF(AQ$9&lt;главная!$N$19,0,IF(AQ$9=главная!$N$19,клиенты!$N$13,AP13+клиенты!$N$15)))</f>
        <v>0</v>
      </c>
      <c r="AR13" s="49">
        <f>IF(AR$10="",0,IF(AR$9&lt;главная!$N$19,0,IF(AR$9=главная!$N$19,клиенты!$N$13,AQ13+клиенты!$N$15)))</f>
        <v>0</v>
      </c>
      <c r="AS13" s="49">
        <f>IF(AS$10="",0,IF(AS$9&lt;главная!$N$19,0,IF(AS$9=главная!$N$19,клиенты!$N$13,AR13+клиенты!$N$15)))</f>
        <v>0</v>
      </c>
      <c r="AT13" s="49">
        <f>IF(AT$10="",0,IF(AT$9&lt;главная!$N$19,0,IF(AT$9=главная!$N$19,клиенты!$N$13,AS13+клиенты!$N$15)))</f>
        <v>0</v>
      </c>
      <c r="AU13" s="49">
        <f>IF(AU$10="",0,IF(AU$9&lt;главная!$N$19,0,IF(AU$9=главная!$N$19,клиенты!$N$13,AT13+клиенты!$N$15)))</f>
        <v>0</v>
      </c>
      <c r="AV13" s="49">
        <f>IF(AV$10="",0,IF(AV$9&lt;главная!$N$19,0,IF(AV$9=главная!$N$19,клиенты!$N$13,AU13+клиенты!$N$15)))</f>
        <v>0</v>
      </c>
      <c r="AW13" s="49">
        <f>IF(AW$10="",0,IF(AW$9&lt;главная!$N$19,0,IF(AW$9=главная!$N$19,клиенты!$N$13,AV13+клиенты!$N$15)))</f>
        <v>0</v>
      </c>
      <c r="AX13" s="49">
        <f>IF(AX$10="",0,IF(AX$9&lt;главная!$N$19,0,IF(AX$9=главная!$N$19,клиенты!$N$13,AW13+клиенты!$N$15)))</f>
        <v>0</v>
      </c>
      <c r="AY13" s="49">
        <f>IF(AY$10="",0,IF(AY$9&lt;главная!$N$19,0,IF(AY$9=главная!$N$19,клиенты!$N$13,AX13+клиенты!$N$15)))</f>
        <v>0</v>
      </c>
      <c r="AZ13" s="49">
        <f>IF(AZ$10="",0,IF(AZ$9&lt;главная!$N$19,0,IF(AZ$9=главная!$N$19,клиенты!$N$13,AY13+клиенты!$N$15)))</f>
        <v>0</v>
      </c>
      <c r="BA13" s="49">
        <f>IF(BA$10="",0,IF(BA$9&lt;главная!$N$19,0,IF(BA$9=главная!$N$19,клиенты!$N$13,AZ13+клиенты!$N$15)))</f>
        <v>0</v>
      </c>
      <c r="BB13" s="49">
        <f>IF(BB$10="",0,IF(BB$9&lt;главная!$N$19,0,IF(BB$9=главная!$N$19,клиенты!$N$13,BA13+клиенты!$N$15)))</f>
        <v>0</v>
      </c>
      <c r="BC13" s="49">
        <f>IF(BC$10="",0,IF(BC$9&lt;главная!$N$19,0,IF(BC$9=главная!$N$19,клиенты!$N$13,BB13+клиенты!$N$15)))</f>
        <v>0</v>
      </c>
      <c r="BD13" s="49">
        <f>IF(BD$10="",0,IF(BD$9&lt;главная!$N$19,0,IF(BD$9=главная!$N$19,клиенты!$N$13,BC13+клиенты!$N$15)))</f>
        <v>0</v>
      </c>
      <c r="BE13" s="49">
        <f>IF(BE$10="",0,IF(BE$9&lt;главная!$N$19,0,IF(BE$9=главная!$N$19,клиенты!$N$13,BD13+клиенты!$N$15)))</f>
        <v>0</v>
      </c>
      <c r="BF13" s="49">
        <f>IF(BF$10="",0,IF(BF$9&lt;главная!$N$19,0,IF(BF$9=главная!$N$19,клиенты!$N$13,BE13+клиенты!$N$15)))</f>
        <v>0</v>
      </c>
      <c r="BG13" s="49">
        <f>IF(BG$10="",0,IF(BG$9&lt;главная!$N$19,0,IF(BG$9=главная!$N$19,клиенты!$N$13,BF13+клиенты!$N$15)))</f>
        <v>0</v>
      </c>
      <c r="BH13" s="49">
        <f>IF(BH$10="",0,IF(BH$9&lt;главная!$N$19,0,IF(BH$9=главная!$N$19,клиенты!$N$13,BG13+клиенты!$N$15)))</f>
        <v>0</v>
      </c>
      <c r="BI13" s="49">
        <f>IF(BI$10="",0,IF(BI$9&lt;главная!$N$19,0,IF(BI$9=главная!$N$19,клиенты!$N$13,BH13+клиенты!$N$15)))</f>
        <v>0</v>
      </c>
      <c r="BJ13" s="49">
        <f>IF(BJ$10="",0,IF(BJ$9&lt;главная!$N$19,0,IF(BJ$9=главная!$N$19,клиенты!$N$13,BI13+клиенты!$N$15)))</f>
        <v>0</v>
      </c>
      <c r="BK13" s="49">
        <f>IF(BK$10="",0,IF(BK$9&lt;главная!$N$19,0,IF(BK$9=главная!$N$19,клиенты!$N$13,BJ13+клиенты!$N$15)))</f>
        <v>0</v>
      </c>
      <c r="BL13" s="49">
        <f>IF(BL$10="",0,IF(BL$9&lt;главная!$N$19,0,IF(BL$9=главная!$N$19,клиенты!$N$13,BK13+клиенты!$N$15)))</f>
        <v>0</v>
      </c>
      <c r="BM13" s="49">
        <f>IF(BM$10="",0,IF(BM$9&lt;главная!$N$19,0,IF(BM$9=главная!$N$19,клиенты!$N$13,BL13+клиенты!$N$15)))</f>
        <v>0</v>
      </c>
      <c r="BN13" s="49">
        <f>IF(BN$10="",0,IF(BN$9&lt;главная!$N$19,0,IF(BN$9=главная!$N$19,клиенты!$N$13,BM13+клиенты!$N$15)))</f>
        <v>0</v>
      </c>
      <c r="BO13" s="49">
        <f>IF(BO$10="",0,IF(BO$9&lt;главная!$N$19,0,IF(BO$9=главная!$N$19,клиенты!$N$13,BN13+клиенты!$N$15)))</f>
        <v>0</v>
      </c>
      <c r="BP13" s="49">
        <f>IF(BP$10="",0,IF(BP$9&lt;главная!$N$19,0,IF(BP$9=главная!$N$19,клиенты!$N$13,BO13+клиенты!$N$15)))</f>
        <v>0</v>
      </c>
      <c r="BQ13" s="49">
        <f>IF(BQ$10="",0,IF(BQ$9&lt;главная!$N$19,0,IF(BQ$9=главная!$N$19,клиенты!$N$13,BP13+клиенты!$N$15)))</f>
        <v>0</v>
      </c>
      <c r="BR13" s="49">
        <f>IF(BR$10="",0,IF(BR$9&lt;главная!$N$19,0,IF(BR$9=главная!$N$19,клиенты!$N$13,BQ13+клиенты!$N$15)))</f>
        <v>0</v>
      </c>
      <c r="BS13" s="49">
        <f>IF(BS$10="",0,IF(BS$9&lt;главная!$N$19,0,IF(BS$9=главная!$N$19,клиенты!$N$13,BR13+клиенты!$N$15)))</f>
        <v>0</v>
      </c>
      <c r="BT13" s="49">
        <f>IF(BT$10="",0,IF(BT$9&lt;главная!$N$19,0,IF(BT$9=главная!$N$19,клиенты!$N$13,BS13+клиенты!$N$15)))</f>
        <v>0</v>
      </c>
      <c r="BU13" s="49">
        <f>IF(BU$10="",0,IF(BU$9&lt;главная!$N$19,0,IF(BU$9=главная!$N$19,клиенты!$N$13,BT13+клиенты!$N$15)))</f>
        <v>0</v>
      </c>
      <c r="BV13" s="49">
        <f>IF(BV$10="",0,IF(BV$9&lt;главная!$N$19,0,IF(BV$9=главная!$N$19,клиенты!$N$13,BU13+клиенты!$N$15)))</f>
        <v>0</v>
      </c>
      <c r="BW13" s="49">
        <f>IF(BW$10="",0,IF(BW$9&lt;главная!$N$19,0,IF(BW$9=главная!$N$19,клиенты!$N$13,BV13+клиенты!$N$15)))</f>
        <v>0</v>
      </c>
      <c r="BX13" s="49">
        <f>IF(BX$10="",0,IF(BX$9&lt;главная!$N$19,0,IF(BX$9=главная!$N$19,клиенты!$N$13,BW13+клиенты!$N$15)))</f>
        <v>0</v>
      </c>
      <c r="BY13" s="49">
        <f>IF(BY$10="",0,IF(BY$9&lt;главная!$N$19,0,IF(BY$9=главная!$N$19,клиенты!$N$13,BX13+клиенты!$N$15)))</f>
        <v>0</v>
      </c>
      <c r="BZ13" s="49">
        <f>IF(BZ$10="",0,IF(BZ$9&lt;главная!$N$19,0,IF(BZ$9=главная!$N$19,клиенты!$N$13,BY13+клиенты!$N$15)))</f>
        <v>0</v>
      </c>
      <c r="CA13" s="49">
        <f>IF(CA$10="",0,IF(CA$9&lt;главная!$N$19,0,IF(CA$9=главная!$N$19,клиенты!$N$13,BZ13+клиенты!$N$15)))</f>
        <v>0</v>
      </c>
      <c r="CB13" s="49">
        <f>IF(CB$10="",0,IF(CB$9&lt;главная!$N$19,0,IF(CB$9=главная!$N$19,клиенты!$N$13,CA13+клиенты!$N$15)))</f>
        <v>0</v>
      </c>
      <c r="CC13" s="49">
        <f>IF(CC$10="",0,IF(CC$9&lt;главная!$N$19,0,IF(CC$9=главная!$N$19,клиенты!$N$13,CB13+клиенты!$N$15)))</f>
        <v>0</v>
      </c>
      <c r="CD13" s="49">
        <f>IF(CD$10="",0,IF(CD$9&lt;главная!$N$19,0,IF(CD$9=главная!$N$19,клиенты!$N$13,CC13+клиенты!$N$15)))</f>
        <v>0</v>
      </c>
      <c r="CE13" s="49">
        <f>IF(CE$10="",0,IF(CE$9&lt;главная!$N$19,0,IF(CE$9=главная!$N$19,клиенты!$N$13,CD13+клиенты!$N$15)))</f>
        <v>0</v>
      </c>
      <c r="CF13" s="49">
        <f>IF(CF$10="",0,IF(CF$9&lt;главная!$N$19,0,IF(CF$9=главная!$N$19,клиенты!$N$13,CE13+клиенты!$N$15)))</f>
        <v>0</v>
      </c>
      <c r="CG13" s="49">
        <f>IF(CG$10="",0,IF(CG$9&lt;главная!$N$19,0,IF(CG$9=главная!$N$19,клиенты!$N$13,CF13+клиенты!$N$15)))</f>
        <v>0</v>
      </c>
      <c r="CH13" s="49">
        <f>IF(CH$10="",0,IF(CH$9&lt;главная!$N$19,0,IF(CH$9=главная!$N$19,клиенты!$N$13,CG13+клиенты!$N$15)))</f>
        <v>0</v>
      </c>
      <c r="CI13" s="49">
        <f>IF(CI$10="",0,IF(CI$9&lt;главная!$N$19,0,IF(CI$9=главная!$N$19,клиенты!$N$13,CH13+клиенты!$N$15)))</f>
        <v>0</v>
      </c>
      <c r="CJ13" s="49">
        <f>IF(CJ$10="",0,IF(CJ$9&lt;главная!$N$19,0,IF(CJ$9=главная!$N$19,клиенты!$N$13,CI13+клиенты!$N$15)))</f>
        <v>0</v>
      </c>
      <c r="CK13" s="49">
        <f>IF(CK$10="",0,IF(CK$9&lt;главная!$N$19,0,IF(CK$9=главная!$N$19,клиенты!$N$13,CJ13+клиенты!$N$15)))</f>
        <v>0</v>
      </c>
      <c r="CL13" s="49">
        <f>IF(CL$10="",0,IF(CL$9&lt;главная!$N$19,0,IF(CL$9=главная!$N$19,клиенты!$N$13,CK13+клиенты!$N$15)))</f>
        <v>0</v>
      </c>
      <c r="CM13" s="49">
        <f>IF(CM$10="",0,IF(CM$9&lt;главная!$N$19,0,IF(CM$9=главная!$N$19,клиенты!$N$13,CL13+клиенты!$N$15)))</f>
        <v>0</v>
      </c>
      <c r="CN13" s="49">
        <f>IF(CN$10="",0,IF(CN$9&lt;главная!$N$19,0,IF(CN$9=главная!$N$19,клиенты!$N$13,CM13+клиенты!$N$15)))</f>
        <v>0</v>
      </c>
      <c r="CO13" s="49">
        <f>IF(CO$10="",0,IF(CO$9&lt;главная!$N$19,0,IF(CO$9=главная!$N$19,клиенты!$N$13,CN13+клиенты!$N$15)))</f>
        <v>0</v>
      </c>
      <c r="CP13" s="49">
        <f>IF(CP$10="",0,IF(CP$9&lt;главная!$N$19,0,IF(CP$9=главная!$N$19,клиенты!$N$13,CO13+клиенты!$N$15)))</f>
        <v>0</v>
      </c>
      <c r="CQ13" s="49">
        <f>IF(CQ$10="",0,IF(CQ$9&lt;главная!$N$19,0,IF(CQ$9=главная!$N$19,клиенты!$N$13,CP13+клиенты!$N$15)))</f>
        <v>0</v>
      </c>
      <c r="CR13" s="49">
        <f>IF(CR$10="",0,IF(CR$9&lt;главная!$N$19,0,IF(CR$9=главная!$N$19,клиенты!$N$13,CQ13+клиенты!$N$15)))</f>
        <v>0</v>
      </c>
      <c r="CS13" s="49">
        <f>IF(CS$10="",0,IF(CS$9&lt;главная!$N$19,0,IF(CS$9=главная!$N$19,клиенты!$N$13,CR13+клиенты!$N$15)))</f>
        <v>0</v>
      </c>
      <c r="CT13" s="49">
        <f>IF(CT$10="",0,IF(CT$9&lt;главная!$N$19,0,IF(CT$9=главная!$N$19,клиенты!$N$13,CS13+клиенты!$N$15)))</f>
        <v>0</v>
      </c>
      <c r="CU13" s="49">
        <f>IF(CU$10="",0,IF(CU$9&lt;главная!$N$19,0,IF(CU$9=главная!$N$19,клиенты!$N$13,CT13+клиенты!$N$15)))</f>
        <v>0</v>
      </c>
      <c r="CV13" s="49">
        <f>IF(CV$10="",0,IF(CV$9&lt;главная!$N$19,0,IF(CV$9=главная!$N$19,клиенты!$N$13,CU13+клиенты!$N$15)))</f>
        <v>0</v>
      </c>
      <c r="CW13" s="49">
        <f>IF(CW$10="",0,IF(CW$9&lt;главная!$N$19,0,IF(CW$9=главная!$N$19,клиенты!$N$13,CV13+клиенты!$N$15)))</f>
        <v>0</v>
      </c>
      <c r="CX13" s="49">
        <f>IF(CX$10="",0,IF(CX$9&lt;главная!$N$19,0,IF(CX$9=главная!$N$19,клиенты!$N$13,CW13+клиенты!$N$15)))</f>
        <v>0</v>
      </c>
      <c r="CY13" s="49">
        <f>IF(CY$10="",0,IF(CY$9&lt;главная!$N$19,0,IF(CY$9=главная!$N$19,клиенты!$N$13,CX13+клиенты!$N$15)))</f>
        <v>0</v>
      </c>
      <c r="CZ13" s="49">
        <f>IF(CZ$10="",0,IF(CZ$9&lt;главная!$N$19,0,IF(CZ$9=главная!$N$19,клиенты!$N$13,CY13+клиенты!$N$15)))</f>
        <v>0</v>
      </c>
      <c r="DA13" s="49">
        <f>IF(DA$10="",0,IF(DA$9&lt;главная!$N$19,0,IF(DA$9=главная!$N$19,клиенты!$N$13,CZ13+клиенты!$N$15)))</f>
        <v>0</v>
      </c>
      <c r="DB13" s="49">
        <f>IF(DB$10="",0,IF(DB$9&lt;главная!$N$19,0,IF(DB$9=главная!$N$19,клиенты!$N$13,DA13+клиенты!$N$15)))</f>
        <v>0</v>
      </c>
      <c r="DC13" s="49">
        <f>IF(DC$10="",0,IF(DC$9&lt;главная!$N$19,0,IF(DC$9=главная!$N$19,клиенты!$N$13,DB13+клиенты!$N$15)))</f>
        <v>0</v>
      </c>
      <c r="DD13" s="49">
        <f>IF(DD$10="",0,IF(DD$9&lt;главная!$N$19,0,IF(DD$9=главная!$N$19,клиенты!$N$13,DC13+клиенты!$N$15)))</f>
        <v>0</v>
      </c>
      <c r="DE13" s="49">
        <f>IF(DE$10="",0,IF(DE$9&lt;главная!$N$19,0,IF(DE$9=главная!$N$19,клиенты!$N$13,DD13+клиенты!$N$15)))</f>
        <v>0</v>
      </c>
      <c r="DF13" s="49">
        <f>IF(DF$10="",0,IF(DF$9&lt;главная!$N$19,0,IF(DF$9=главная!$N$19,клиенты!$N$13,DE13+клиенты!$N$15)))</f>
        <v>0</v>
      </c>
      <c r="DG13" s="49">
        <f>IF(DG$10="",0,IF(DG$9&lt;главная!$N$19,0,IF(DG$9=главная!$N$19,клиенты!$N$13,DF13+клиенты!$N$15)))</f>
        <v>0</v>
      </c>
      <c r="DH13" s="49">
        <f>IF(DH$10="",0,IF(DH$9&lt;главная!$N$19,0,IF(DH$9=главная!$N$19,клиенты!$N$13,DG13+клиенты!$N$15)))</f>
        <v>0</v>
      </c>
      <c r="DI13" s="49">
        <f>IF(DI$10="",0,IF(DI$9&lt;главная!$N$19,0,IF(DI$9=главная!$N$19,клиенты!$N$13,DH13+клиенты!$N$15)))</f>
        <v>0</v>
      </c>
      <c r="DJ13" s="49">
        <f>IF(DJ$10="",0,IF(DJ$9&lt;главная!$N$19,0,IF(DJ$9=главная!$N$19,клиенты!$N$13,DI13+клиенты!$N$15)))</f>
        <v>0</v>
      </c>
      <c r="DK13" s="49">
        <f>IF(DK$10="",0,IF(DK$9&lt;главная!$N$19,0,IF(DK$9=главная!$N$19,клиенты!$N$13,DJ13+клиенты!$N$15)))</f>
        <v>0</v>
      </c>
      <c r="DL13" s="49">
        <f>IF(DL$10="",0,IF(DL$9&lt;главная!$N$19,0,IF(DL$9=главная!$N$19,клиенты!$N$13,DK13+клиенты!$N$15)))</f>
        <v>0</v>
      </c>
      <c r="DM13" s="49">
        <f>IF(DM$10="",0,IF(DM$9&lt;главная!$N$19,0,IF(DM$9=главная!$N$19,клиенты!$N$13,DL13+клиенты!$N$15)))</f>
        <v>0</v>
      </c>
      <c r="DN13" s="49">
        <f>IF(DN$10="",0,IF(DN$9&lt;главная!$N$19,0,IF(DN$9=главная!$N$19,клиенты!$N$13,DM13+клиенты!$N$15)))</f>
        <v>0</v>
      </c>
      <c r="DO13" s="49">
        <f>IF(DO$10="",0,IF(DO$9&lt;главная!$N$19,0,IF(DO$9=главная!$N$19,клиенты!$N$13,DN13+клиенты!$N$15)))</f>
        <v>0</v>
      </c>
      <c r="DP13" s="49">
        <f>IF(DP$10="",0,IF(DP$9&lt;главная!$N$19,0,IF(DP$9=главная!$N$19,клиенты!$N$13,DO13+клиенты!$N$15)))</f>
        <v>0</v>
      </c>
      <c r="DQ13" s="49">
        <f>IF(DQ$10="",0,IF(DQ$9&lt;главная!$N$19,0,IF(DQ$9=главная!$N$19,клиенты!$N$13,DP13+клиенты!$N$15)))</f>
        <v>0</v>
      </c>
      <c r="DR13" s="49">
        <f>IF(DR$10="",0,IF(DR$9&lt;главная!$N$19,0,IF(DR$9=главная!$N$19,клиенты!$N$13,DQ13+клиенты!$N$15)))</f>
        <v>0</v>
      </c>
      <c r="DS13" s="49">
        <f>IF(DS$10="",0,IF(DS$9&lt;главная!$N$19,0,IF(DS$9=главная!$N$19,клиенты!$N$13,DR13+клиенты!$N$15)))</f>
        <v>0</v>
      </c>
      <c r="DT13" s="49">
        <f>IF(DT$10="",0,IF(DT$9&lt;главная!$N$19,0,IF(DT$9=главная!$N$19,клиенты!$N$13,DS13+клиенты!$N$15)))</f>
        <v>0</v>
      </c>
      <c r="DU13" s="49">
        <f>IF(DU$10="",0,IF(DU$9&lt;главная!$N$19,0,IF(DU$9=главная!$N$19,клиенты!$N$13,DT13+клиенты!$N$15)))</f>
        <v>0</v>
      </c>
      <c r="DV13" s="49">
        <f>IF(DV$10="",0,IF(DV$9&lt;главная!$N$19,0,IF(DV$9=главная!$N$19,клиенты!$N$13,DU13+клиенты!$N$15)))</f>
        <v>0</v>
      </c>
      <c r="DW13" s="49">
        <f>IF(DW$10="",0,IF(DW$9&lt;главная!$N$19,0,IF(DW$9=главная!$N$19,клиенты!$N$13,DV13+клиенты!$N$15)))</f>
        <v>0</v>
      </c>
      <c r="DX13" s="49">
        <f>IF(DX$10="",0,IF(DX$9&lt;главная!$N$19,0,IF(DX$9=главная!$N$19,клиенты!$N$13,DW13+клиенты!$N$15)))</f>
        <v>0</v>
      </c>
      <c r="DY13" s="49">
        <f>IF(DY$10="",0,IF(DY$9&lt;главная!$N$19,0,IF(DY$9=главная!$N$19,клиенты!$N$13,DX13+клиенты!$N$15)))</f>
        <v>0</v>
      </c>
      <c r="DZ13" s="49">
        <f>IF(DZ$10="",0,IF(DZ$9&lt;главная!$N$19,0,IF(DZ$9=главная!$N$19,клиенты!$N$13,DY13+клиенты!$N$15)))</f>
        <v>0</v>
      </c>
      <c r="EA13" s="49">
        <f>IF(EA$10="",0,IF(EA$9&lt;главная!$N$19,0,IF(EA$9=главная!$N$19,клиенты!$N$13,DZ13+клиенты!$N$15)))</f>
        <v>0</v>
      </c>
      <c r="EB13" s="49">
        <f>IF(EB$10="",0,IF(EB$9&lt;главная!$N$19,0,IF(EB$9=главная!$N$19,клиенты!$N$13,EA13+клиенты!$N$15)))</f>
        <v>0</v>
      </c>
      <c r="EC13" s="49">
        <f>IF(EC$10="",0,IF(EC$9&lt;главная!$N$19,0,IF(EC$9=главная!$N$19,клиенты!$N$13,EB13+клиенты!$N$15)))</f>
        <v>0</v>
      </c>
      <c r="ED13" s="49">
        <f>IF(ED$10="",0,IF(ED$9&lt;главная!$N$19,0,IF(ED$9=главная!$N$19,клиенты!$N$13,EC13+клиенты!$N$15)))</f>
        <v>0</v>
      </c>
      <c r="EE13" s="49">
        <f>IF(EE$10="",0,IF(EE$9&lt;главная!$N$19,0,IF(EE$9=главная!$N$19,клиенты!$N$13,ED13+клиенты!$N$15)))</f>
        <v>0</v>
      </c>
      <c r="EF13" s="49">
        <f>IF(EF$10="",0,IF(EF$9&lt;главная!$N$19,0,IF(EF$9=главная!$N$19,клиенты!$N$13,EE13+клиенты!$N$15)))</f>
        <v>0</v>
      </c>
      <c r="EG13" s="49">
        <f>IF(EG$10="",0,IF(EG$9&lt;главная!$N$19,0,IF(EG$9=главная!$N$19,клиенты!$N$13,EF13+клиенты!$N$15)))</f>
        <v>0</v>
      </c>
      <c r="EH13" s="49">
        <f>IF(EH$10="",0,IF(EH$9&lt;главная!$N$19,0,IF(EH$9=главная!$N$19,клиенты!$N$13,EG13+клиенты!$N$15)))</f>
        <v>0</v>
      </c>
      <c r="EI13" s="49">
        <f>IF(EI$10="",0,IF(EI$9&lt;главная!$N$19,0,IF(EI$9=главная!$N$19,клиенты!$N$13,EH13+клиенты!$N$15)))</f>
        <v>0</v>
      </c>
      <c r="EJ13" s="49">
        <f>IF(EJ$10="",0,IF(EJ$9&lt;главная!$N$19,0,IF(EJ$9=главная!$N$19,клиенты!$N$13,EI13+клиенты!$N$15)))</f>
        <v>0</v>
      </c>
      <c r="EK13" s="49">
        <f>IF(EK$10="",0,IF(EK$9&lt;главная!$N$19,0,IF(EK$9=главная!$N$19,клиенты!$N$13,EJ13+клиенты!$N$15)))</f>
        <v>0</v>
      </c>
      <c r="EL13" s="49">
        <f>IF(EL$10="",0,IF(EL$9&lt;главная!$N$19,0,IF(EL$9=главная!$N$19,клиенты!$N$13,EK13+клиенты!$N$15)))</f>
        <v>0</v>
      </c>
      <c r="EM13" s="49">
        <f>IF(EM$10="",0,IF(EM$9&lt;главная!$N$19,0,IF(EM$9=главная!$N$19,клиенты!$N$13,EL13+клиенты!$N$15)))</f>
        <v>0</v>
      </c>
      <c r="EN13" s="49">
        <f>IF(EN$10="",0,IF(EN$9&lt;главная!$N$19,0,IF(EN$9=главная!$N$19,клиенты!$N$13,EM13+клиенты!$N$15)))</f>
        <v>0</v>
      </c>
      <c r="EO13" s="49">
        <f>IF(EO$10="",0,IF(EO$9&lt;главная!$N$19,0,IF(EO$9=главная!$N$19,клиенты!$N$13,EN13+клиенты!$N$15)))</f>
        <v>0</v>
      </c>
      <c r="EP13" s="49">
        <f>IF(EP$10="",0,IF(EP$9&lt;главная!$N$19,0,IF(EP$9=главная!$N$19,клиенты!$N$13,EO13+клиенты!$N$15)))</f>
        <v>0</v>
      </c>
      <c r="EQ13" s="49">
        <f>IF(EQ$10="",0,IF(EQ$9&lt;главная!$N$19,0,IF(EQ$9=главная!$N$19,клиенты!$N$13,EP13+клиенты!$N$15)))</f>
        <v>0</v>
      </c>
      <c r="ER13" s="49">
        <f>IF(ER$10="",0,IF(ER$9&lt;главная!$N$19,0,IF(ER$9=главная!$N$19,клиенты!$N$13,EQ13+клиенты!$N$15)))</f>
        <v>0</v>
      </c>
      <c r="ES13" s="49">
        <f>IF(ES$10="",0,IF(ES$9&lt;главная!$N$19,0,IF(ES$9=главная!$N$19,клиенты!$N$13,ER13+клиенты!$N$15)))</f>
        <v>0</v>
      </c>
      <c r="ET13" s="49">
        <f>IF(ET$10="",0,IF(ET$9&lt;главная!$N$19,0,IF(ET$9=главная!$N$19,клиенты!$N$13,ES13+клиенты!$N$15)))</f>
        <v>0</v>
      </c>
      <c r="EU13" s="49">
        <f>IF(EU$10="",0,IF(EU$9&lt;главная!$N$19,0,IF(EU$9=главная!$N$19,клиенты!$N$13,ET13+клиенты!$N$15)))</f>
        <v>0</v>
      </c>
      <c r="EV13" s="49">
        <f>IF(EV$10="",0,IF(EV$9&lt;главная!$N$19,0,IF(EV$9=главная!$N$19,клиенты!$N$13,EU13+клиенты!$N$15)))</f>
        <v>0</v>
      </c>
      <c r="EW13" s="49">
        <f>IF(EW$10="",0,IF(EW$9&lt;главная!$N$19,0,IF(EW$9=главная!$N$19,клиенты!$N$13,EV13+клиенты!$N$15)))</f>
        <v>0</v>
      </c>
      <c r="EX13" s="49">
        <f>IF(EX$10="",0,IF(EX$9&lt;главная!$N$19,0,IF(EX$9=главная!$N$19,клиенты!$N$13,EW13+клиенты!$N$15)))</f>
        <v>0</v>
      </c>
      <c r="EY13" s="49">
        <f>IF(EY$10="",0,IF(EY$9&lt;главная!$N$19,0,IF(EY$9=главная!$N$19,клиенты!$N$13,EX13+клиенты!$N$15)))</f>
        <v>0</v>
      </c>
      <c r="EZ13" s="49">
        <f>IF(EZ$10="",0,IF(EZ$9&lt;главная!$N$19,0,IF(EZ$9=главная!$N$19,клиенты!$N$13,EY13+клиенты!$N$15)))</f>
        <v>0</v>
      </c>
      <c r="FA13" s="49">
        <f>IF(FA$10="",0,IF(FA$9&lt;главная!$N$19,0,IF(FA$9=главная!$N$19,клиенты!$N$13,EZ13+клиенты!$N$15)))</f>
        <v>0</v>
      </c>
      <c r="FB13" s="49">
        <f>IF(FB$10="",0,IF(FB$9&lt;главная!$N$19,0,IF(FB$9=главная!$N$19,клиенты!$N$13,FA13+клиенты!$N$15)))</f>
        <v>0</v>
      </c>
      <c r="FC13" s="49">
        <f>IF(FC$10="",0,IF(FC$9&lt;главная!$N$19,0,IF(FC$9=главная!$N$19,клиенты!$N$13,FB13+клиенты!$N$15)))</f>
        <v>0</v>
      </c>
      <c r="FD13" s="49">
        <f>IF(FD$10="",0,IF(FD$9&lt;главная!$N$19,0,IF(FD$9=главная!$N$19,клиенты!$N$13,FC13+клиенты!$N$15)))</f>
        <v>0</v>
      </c>
      <c r="FE13" s="49">
        <f>IF(FE$10="",0,IF(FE$9&lt;главная!$N$19,0,IF(FE$9=главная!$N$19,клиенты!$N$13,FD13+клиенты!$N$15)))</f>
        <v>0</v>
      </c>
      <c r="FF13" s="49">
        <f>IF(FF$10="",0,IF(FF$9&lt;главная!$N$19,0,IF(FF$9=главная!$N$19,клиенты!$N$13,FE13+клиенты!$N$15)))</f>
        <v>0</v>
      </c>
      <c r="FG13" s="49">
        <f>IF(FG$10="",0,IF(FG$9&lt;главная!$N$19,0,IF(FG$9=главная!$N$19,клиенты!$N$13,FF13+клиенты!$N$15)))</f>
        <v>0</v>
      </c>
      <c r="FH13" s="49">
        <f>IF(FH$10="",0,IF(FH$9&lt;главная!$N$19,0,IF(FH$9=главная!$N$19,клиенты!$N$13,FG13+клиенты!$N$15)))</f>
        <v>0</v>
      </c>
      <c r="FI13" s="49">
        <f>IF(FI$10="",0,IF(FI$9&lt;главная!$N$19,0,IF(FI$9=главная!$N$19,клиенты!$N$13,FH13+клиенты!$N$15)))</f>
        <v>0</v>
      </c>
      <c r="FJ13" s="49">
        <f>IF(FJ$10="",0,IF(FJ$9&lt;главная!$N$19,0,IF(FJ$9=главная!$N$19,клиенты!$N$13,FI13+клиенты!$N$15)))</f>
        <v>0</v>
      </c>
      <c r="FK13" s="49">
        <f>IF(FK$10="",0,IF(FK$9&lt;главная!$N$19,0,IF(FK$9=главная!$N$19,клиенты!$N$13,FJ13+клиенты!$N$15)))</f>
        <v>0</v>
      </c>
      <c r="FL13" s="49">
        <f>IF(FL$10="",0,IF(FL$9&lt;главная!$N$19,0,IF(FL$9=главная!$N$19,клиенты!$N$13,FK13+клиенты!$N$15)))</f>
        <v>0</v>
      </c>
      <c r="FM13" s="49">
        <f>IF(FM$10="",0,IF(FM$9&lt;главная!$N$19,0,IF(FM$9=главная!$N$19,клиенты!$N$13,FL13+клиенты!$N$15)))</f>
        <v>0</v>
      </c>
      <c r="FN13" s="49">
        <f>IF(FN$10="",0,IF(FN$9&lt;главная!$N$19,0,IF(FN$9=главная!$N$19,клиенты!$N$13,FM13+клиенты!$N$15)))</f>
        <v>0</v>
      </c>
      <c r="FO13" s="49">
        <f>IF(FO$10="",0,IF(FO$9&lt;главная!$N$19,0,IF(FO$9=главная!$N$19,клиенты!$N$13,FN13+клиенты!$N$15)))</f>
        <v>0</v>
      </c>
      <c r="FP13" s="49">
        <f>IF(FP$10="",0,IF(FP$9&lt;главная!$N$19,0,IF(FP$9=главная!$N$19,клиенты!$N$13,FO13+клиенты!$N$15)))</f>
        <v>0</v>
      </c>
      <c r="FQ13" s="49">
        <f>IF(FQ$10="",0,IF(FQ$9&lt;главная!$N$19,0,IF(FQ$9=главная!$N$19,клиенты!$N$13,FP13+клиенты!$N$15)))</f>
        <v>0</v>
      </c>
      <c r="FR13" s="49">
        <f>IF(FR$10="",0,IF(FR$9&lt;главная!$N$19,0,IF(FR$9=главная!$N$19,клиенты!$N$13,FQ13+клиенты!$N$15)))</f>
        <v>0</v>
      </c>
      <c r="FS13" s="49">
        <f>IF(FS$10="",0,IF(FS$9&lt;главная!$N$19,0,IF(FS$9=главная!$N$19,клиенты!$N$13,FR13+клиенты!$N$15)))</f>
        <v>0</v>
      </c>
      <c r="FT13" s="49">
        <f>IF(FT$10="",0,IF(FT$9&lt;главная!$N$19,0,IF(FT$9=главная!$N$19,клиенты!$N$13,FS13+клиенты!$N$15)))</f>
        <v>0</v>
      </c>
      <c r="FU13" s="49">
        <f>IF(FU$10="",0,IF(FU$9&lt;главная!$N$19,0,IF(FU$9=главная!$N$19,клиенты!$N$13,FT13+клиенты!$N$15)))</f>
        <v>0</v>
      </c>
      <c r="FV13" s="49">
        <f>IF(FV$10="",0,IF(FV$9&lt;главная!$N$19,0,IF(FV$9=главная!$N$19,клиенты!$N$13,FU13+клиенты!$N$15)))</f>
        <v>0</v>
      </c>
      <c r="FW13" s="49">
        <f>IF(FW$10="",0,IF(FW$9&lt;главная!$N$19,0,IF(FW$9=главная!$N$19,клиенты!$N$13,FV13+клиенты!$N$15)))</f>
        <v>0</v>
      </c>
      <c r="FX13" s="49">
        <f>IF(FX$10="",0,IF(FX$9&lt;главная!$N$19,0,IF(FX$9=главная!$N$19,клиенты!$N$13,FW13+клиенты!$N$15)))</f>
        <v>0</v>
      </c>
      <c r="FY13" s="49">
        <f>IF(FY$10="",0,IF(FY$9&lt;главная!$N$19,0,IF(FY$9=главная!$N$19,клиенты!$N$13,FX13+клиенты!$N$15)))</f>
        <v>0</v>
      </c>
      <c r="FZ13" s="49">
        <f>IF(FZ$10="",0,IF(FZ$9&lt;главная!$N$19,0,IF(FZ$9=главная!$N$19,клиенты!$N$13,FY13+клиенты!$N$15)))</f>
        <v>0</v>
      </c>
      <c r="GA13" s="49">
        <f>IF(GA$10="",0,IF(GA$9&lt;главная!$N$19,0,IF(GA$9=главная!$N$19,клиенты!$N$13,FZ13+клиенты!$N$15)))</f>
        <v>0</v>
      </c>
      <c r="GB13" s="49">
        <f>IF(GB$10="",0,IF(GB$9&lt;главная!$N$19,0,IF(GB$9=главная!$N$19,клиенты!$N$13,GA13+клиенты!$N$15)))</f>
        <v>0</v>
      </c>
      <c r="GC13" s="49">
        <f>IF(GC$10="",0,IF(GC$9&lt;главная!$N$19,0,IF(GC$9=главная!$N$19,клиенты!$N$13,GB13+клиенты!$N$15)))</f>
        <v>0</v>
      </c>
      <c r="GD13" s="49">
        <f>IF(GD$10="",0,IF(GD$9&lt;главная!$N$19,0,IF(GD$9=главная!$N$19,клиенты!$N$13,GC13+клиенты!$N$15)))</f>
        <v>0</v>
      </c>
      <c r="GE13" s="49">
        <f>IF(GE$10="",0,IF(GE$9&lt;главная!$N$19,0,IF(GE$9=главная!$N$19,клиенты!$N$13,GD13+клиенты!$N$15)))</f>
        <v>0</v>
      </c>
      <c r="GF13" s="49">
        <f>IF(GF$10="",0,IF(GF$9&lt;главная!$N$19,0,IF(GF$9=главная!$N$19,клиенты!$N$13,GE13+клиенты!$N$15)))</f>
        <v>0</v>
      </c>
      <c r="GG13" s="49">
        <f>IF(GG$10="",0,IF(GG$9&lt;главная!$N$19,0,IF(GG$9=главная!$N$19,клиенты!$N$13,GF13+клиенты!$N$15)))</f>
        <v>0</v>
      </c>
      <c r="GH13" s="49">
        <f>IF(GH$10="",0,IF(GH$9&lt;главная!$N$19,0,IF(GH$9=главная!$N$19,клиенты!$N$13,GG13+клиенты!$N$15)))</f>
        <v>0</v>
      </c>
      <c r="GI13" s="49">
        <f>IF(GI$10="",0,IF(GI$9&lt;главная!$N$19,0,IF(GI$9=главная!$N$19,клиенты!$N$13,GH13+клиенты!$N$15)))</f>
        <v>0</v>
      </c>
      <c r="GJ13" s="49">
        <f>IF(GJ$10="",0,IF(GJ$9&lt;главная!$N$19,0,IF(GJ$9=главная!$N$19,клиенты!$N$13,GI13+клиенты!$N$15)))</f>
        <v>0</v>
      </c>
      <c r="GK13" s="49">
        <f>IF(GK$10="",0,IF(GK$9&lt;главная!$N$19,0,IF(GK$9=главная!$N$19,клиенты!$N$13,GJ13+клиенты!$N$15)))</f>
        <v>0</v>
      </c>
      <c r="GL13" s="49">
        <f>IF(GL$10="",0,IF(GL$9&lt;главная!$N$19,0,IF(GL$9=главная!$N$19,клиенты!$N$13,GK13+клиенты!$N$15)))</f>
        <v>0</v>
      </c>
      <c r="GM13" s="49">
        <f>IF(GM$10="",0,IF(GM$9&lt;главная!$N$19,0,IF(GM$9=главная!$N$19,клиенты!$N$13,GL13+клиенты!$N$15)))</f>
        <v>0</v>
      </c>
      <c r="GN13" s="49">
        <f>IF(GN$10="",0,IF(GN$9&lt;главная!$N$19,0,IF(GN$9=главная!$N$19,клиенты!$N$13,GM13+клиенты!$N$15)))</f>
        <v>0</v>
      </c>
      <c r="GO13" s="49">
        <f>IF(GO$10="",0,IF(GO$9&lt;главная!$N$19,0,IF(GO$9=главная!$N$19,клиенты!$N$13,GN13+клиенты!$N$15)))</f>
        <v>0</v>
      </c>
      <c r="GP13" s="49">
        <f>IF(GP$10="",0,IF(GP$9&lt;главная!$N$19,0,IF(GP$9=главная!$N$19,клиенты!$N$13,GO13+клиенты!$N$15)))</f>
        <v>0</v>
      </c>
      <c r="GQ13" s="49">
        <f>IF(GQ$10="",0,IF(GQ$9&lt;главная!$N$19,0,IF(GQ$9=главная!$N$19,клиенты!$N$13,GP13+клиенты!$N$15)))</f>
        <v>0</v>
      </c>
      <c r="GR13" s="49">
        <f>IF(GR$10="",0,IF(GR$9&lt;главная!$N$19,0,IF(GR$9=главная!$N$19,клиенты!$N$13,GQ13+клиенты!$N$15)))</f>
        <v>0</v>
      </c>
      <c r="GS13" s="49">
        <f>IF(GS$10="",0,IF(GS$9&lt;главная!$N$19,0,IF(GS$9=главная!$N$19,клиенты!$N$13,GR13+клиенты!$N$15)))</f>
        <v>0</v>
      </c>
      <c r="GT13" s="49">
        <f>IF(GT$10="",0,IF(GT$9&lt;главная!$N$19,0,IF(GT$9=главная!$N$19,клиенты!$N$13,GS13+клиенты!$N$15)))</f>
        <v>0</v>
      </c>
      <c r="GU13" s="49">
        <f>IF(GU$10="",0,IF(GU$9&lt;главная!$N$19,0,IF(GU$9=главная!$N$19,клиенты!$N$13,GT13+клиенты!$N$15)))</f>
        <v>0</v>
      </c>
      <c r="GV13" s="49">
        <f>IF(GV$10="",0,IF(GV$9&lt;главная!$N$19,0,IF(GV$9=главная!$N$19,клиенты!$N$13,GU13+клиенты!$N$15)))</f>
        <v>0</v>
      </c>
      <c r="GW13" s="49">
        <f>IF(GW$10="",0,IF(GW$9&lt;главная!$N$19,0,IF(GW$9=главная!$N$19,клиенты!$N$13,GV13+клиенты!$N$15)))</f>
        <v>0</v>
      </c>
      <c r="GX13" s="49">
        <f>IF(GX$10="",0,IF(GX$9&lt;главная!$N$19,0,IF(GX$9=главная!$N$19,клиенты!$N$13,GW13+клиенты!$N$15)))</f>
        <v>0</v>
      </c>
      <c r="GY13" s="49">
        <f>IF(GY$10="",0,IF(GY$9&lt;главная!$N$19,0,IF(GY$9=главная!$N$19,клиенты!$N$13,GX13+клиенты!$N$15)))</f>
        <v>0</v>
      </c>
      <c r="GZ13" s="49">
        <f>IF(GZ$10="",0,IF(GZ$9&lt;главная!$N$19,0,IF(GZ$9=главная!$N$19,клиенты!$N$13,GY13+клиенты!$N$15)))</f>
        <v>0</v>
      </c>
      <c r="HA13" s="49">
        <f>IF(HA$10="",0,IF(HA$9&lt;главная!$N$19,0,IF(HA$9=главная!$N$19,клиенты!$N$13,GZ13+клиенты!$N$15)))</f>
        <v>0</v>
      </c>
      <c r="HB13" s="49">
        <f>IF(HB$10="",0,IF(HB$9&lt;главная!$N$19,0,IF(HB$9=главная!$N$19,клиенты!$N$13,HA13+клиенты!$N$15)))</f>
        <v>0</v>
      </c>
      <c r="HC13" s="49">
        <f>IF(HC$10="",0,IF(HC$9&lt;главная!$N$19,0,IF(HC$9=главная!$N$19,клиенты!$N$13,HB13+клиенты!$N$15)))</f>
        <v>0</v>
      </c>
      <c r="HD13" s="49">
        <f>IF(HD$10="",0,IF(HD$9&lt;главная!$N$19,0,IF(HD$9=главная!$N$19,клиенты!$N$13,HC13+клиенты!$N$15)))</f>
        <v>0</v>
      </c>
      <c r="HE13" s="49">
        <f>IF(HE$10="",0,IF(HE$9&lt;главная!$N$19,0,IF(HE$9=главная!$N$19,клиенты!$N$13,HD13+клиенты!$N$15)))</f>
        <v>0</v>
      </c>
      <c r="HF13" s="49">
        <f>IF(HF$10="",0,IF(HF$9&lt;главная!$N$19,0,IF(HF$9=главная!$N$19,клиенты!$N$13,HE13+клиенты!$N$15)))</f>
        <v>0</v>
      </c>
      <c r="HG13" s="49">
        <f>IF(HG$10="",0,IF(HG$9&lt;главная!$N$19,0,IF(HG$9=главная!$N$19,клиенты!$N$13,HF13+клиенты!$N$15)))</f>
        <v>0</v>
      </c>
      <c r="HH13" s="49">
        <f>IF(HH$10="",0,IF(HH$9&lt;главная!$N$19,0,IF(HH$9=главная!$N$19,клиенты!$N$13,HG13+клиенты!$N$15)))</f>
        <v>0</v>
      </c>
      <c r="HI13" s="49">
        <f>IF(HI$10="",0,IF(HI$9&lt;главная!$N$19,0,IF(HI$9=главная!$N$19,клиенты!$N$13,HH13+клиенты!$N$15)))</f>
        <v>0</v>
      </c>
      <c r="HJ13" s="49">
        <f>IF(HJ$10="",0,IF(HJ$9&lt;главная!$N$19,0,IF(HJ$9=главная!$N$19,клиенты!$N$13,HI13+клиенты!$N$15)))</f>
        <v>0</v>
      </c>
      <c r="HK13" s="49">
        <f>IF(HK$10="",0,IF(HK$9&lt;главная!$N$19,0,IF(HK$9=главная!$N$19,клиенты!$N$13,HJ13+клиенты!$N$15)))</f>
        <v>0</v>
      </c>
      <c r="HL13" s="49">
        <f>IF(HL$10="",0,IF(HL$9&lt;главная!$N$19,0,IF(HL$9=главная!$N$19,клиенты!$N$13,HK13+клиенты!$N$15)))</f>
        <v>0</v>
      </c>
      <c r="HM13" s="49">
        <f>IF(HM$10="",0,IF(HM$9&lt;главная!$N$19,0,IF(HM$9=главная!$N$19,клиенты!$N$13,HL13+клиенты!$N$15)))</f>
        <v>0</v>
      </c>
      <c r="HN13" s="49">
        <f>IF(HN$10="",0,IF(HN$9&lt;главная!$N$19,0,IF(HN$9=главная!$N$19,клиенты!$N$13,HM13+клиенты!$N$15)))</f>
        <v>0</v>
      </c>
      <c r="HO13" s="49">
        <f>IF(HO$10="",0,IF(HO$9&lt;главная!$N$19,0,IF(HO$9=главная!$N$19,клиенты!$N$13,HN13+клиенты!$N$15)))</f>
        <v>0</v>
      </c>
      <c r="HP13" s="49">
        <f>IF(HP$10="",0,IF(HP$9&lt;главная!$N$19,0,IF(HP$9=главная!$N$19,клиенты!$N$13,HO13+клиенты!$N$15)))</f>
        <v>0</v>
      </c>
      <c r="HQ13" s="49">
        <f>IF(HQ$10="",0,IF(HQ$9&lt;главная!$N$19,0,IF(HQ$9=главная!$N$19,клиенты!$N$13,HP13+клиенты!$N$15)))</f>
        <v>0</v>
      </c>
      <c r="HR13" s="49">
        <f>IF(HR$10="",0,IF(HR$9&lt;главная!$N$19,0,IF(HR$9=главная!$N$19,клиенты!$N$13,HQ13+клиенты!$N$15)))</f>
        <v>0</v>
      </c>
      <c r="HS13" s="49">
        <f>IF(HS$10="",0,IF(HS$9&lt;главная!$N$19,0,IF(HS$9=главная!$N$19,клиенты!$N$13,HR13+клиенты!$N$15)))</f>
        <v>0</v>
      </c>
      <c r="HT13" s="49">
        <f>IF(HT$10="",0,IF(HT$9&lt;главная!$N$19,0,IF(HT$9=главная!$N$19,клиенты!$N$13,HS13+клиенты!$N$15)))</f>
        <v>0</v>
      </c>
      <c r="HU13" s="49">
        <f>IF(HU$10="",0,IF(HU$9&lt;главная!$N$19,0,IF(HU$9=главная!$N$19,клиенты!$N$13,HT13+клиенты!$N$15)))</f>
        <v>0</v>
      </c>
      <c r="HV13" s="49">
        <f>IF(HV$10="",0,IF(HV$9&lt;главная!$N$19,0,IF(HV$9=главная!$N$19,клиенты!$N$13,HU13+клиенты!$N$15)))</f>
        <v>0</v>
      </c>
      <c r="HW13" s="49">
        <f>IF(HW$10="",0,IF(HW$9&lt;главная!$N$19,0,IF(HW$9=главная!$N$19,клиенты!$N$13,HV13+клиенты!$N$15)))</f>
        <v>0</v>
      </c>
      <c r="HX13" s="49">
        <f>IF(HX$10="",0,IF(HX$9&lt;главная!$N$19,0,IF(HX$9=главная!$N$19,клиенты!$N$13,HW13+клиенты!$N$15)))</f>
        <v>0</v>
      </c>
      <c r="HY13" s="49">
        <f>IF(HY$10="",0,IF(HY$9&lt;главная!$N$19,0,IF(HY$9=главная!$N$19,клиенты!$N$13,HX13+клиенты!$N$15)))</f>
        <v>0</v>
      </c>
      <c r="HZ13" s="49">
        <f>IF(HZ$10="",0,IF(HZ$9&lt;главная!$N$19,0,IF(HZ$9=главная!$N$19,клиенты!$N$13,HY13+клиенты!$N$15)))</f>
        <v>0</v>
      </c>
      <c r="IA13" s="49">
        <f>IF(IA$10="",0,IF(IA$9&lt;главная!$N$19,0,IF(IA$9=главная!$N$19,клиенты!$N$13,HZ13+клиенты!$N$15)))</f>
        <v>0</v>
      </c>
      <c r="IB13" s="49">
        <f>IF(IB$10="",0,IF(IB$9&lt;главная!$N$19,0,IF(IB$9=главная!$N$19,клиенты!$N$13,IA13+клиенты!$N$15)))</f>
        <v>0</v>
      </c>
      <c r="IC13" s="49">
        <f>IF(IC$10="",0,IF(IC$9&lt;главная!$N$19,0,IF(IC$9=главная!$N$19,клиенты!$N$13,IB13+клиенты!$N$15)))</f>
        <v>0</v>
      </c>
      <c r="ID13" s="49">
        <f>IF(ID$10="",0,IF(ID$9&lt;главная!$N$19,0,IF(ID$9=главная!$N$19,клиенты!$N$13,IC13+клиенты!$N$15)))</f>
        <v>0</v>
      </c>
      <c r="IE13" s="49">
        <f>IF(IE$10="",0,IF(IE$9&lt;главная!$N$19,0,IF(IE$9=главная!$N$19,клиенты!$N$13,ID13+клиенты!$N$15)))</f>
        <v>0</v>
      </c>
      <c r="IF13" s="49">
        <f>IF(IF$10="",0,IF(IF$9&lt;главная!$N$19,0,IF(IF$9=главная!$N$19,клиенты!$N$13,IE13+клиенты!$N$15)))</f>
        <v>0</v>
      </c>
      <c r="IG13" s="49">
        <f>IF(IG$10="",0,IF(IG$9&lt;главная!$N$19,0,IF(IG$9=главная!$N$19,клиенты!$N$13,IF13+клиенты!$N$15)))</f>
        <v>0</v>
      </c>
      <c r="IH13" s="49">
        <f>IF(IH$10="",0,IF(IH$9&lt;главная!$N$19,0,IF(IH$9=главная!$N$19,клиенты!$N$13,IG13+клиенты!$N$15)))</f>
        <v>0</v>
      </c>
      <c r="II13" s="49">
        <f>IF(II$10="",0,IF(II$9&lt;главная!$N$19,0,IF(II$9=главная!$N$19,клиенты!$N$13,IH13+клиенты!$N$15)))</f>
        <v>0</v>
      </c>
      <c r="IJ13" s="49">
        <f>IF(IJ$10="",0,IF(IJ$9&lt;главная!$N$19,0,IF(IJ$9=главная!$N$19,клиенты!$N$13,II13+клиенты!$N$15)))</f>
        <v>0</v>
      </c>
      <c r="IK13" s="49">
        <f>IF(IK$10="",0,IF(IK$9&lt;главная!$N$19,0,IF(IK$9=главная!$N$19,клиенты!$N$13,IJ13+клиенты!$N$15)))</f>
        <v>0</v>
      </c>
      <c r="IL13" s="49">
        <f>IF(IL$10="",0,IF(IL$9&lt;главная!$N$19,0,IF(IL$9=главная!$N$19,клиенты!$N$13,IK13+клиенты!$N$15)))</f>
        <v>0</v>
      </c>
      <c r="IM13" s="49">
        <f>IF(IM$10="",0,IF(IM$9&lt;главная!$N$19,0,IF(IM$9=главная!$N$19,клиенты!$N$13,IL13+клиенты!$N$15)))</f>
        <v>0</v>
      </c>
      <c r="IN13" s="49">
        <f>IF(IN$10="",0,IF(IN$9&lt;главная!$N$19,0,IF(IN$9=главная!$N$19,клиенты!$N$13,IM13+клиенты!$N$15)))</f>
        <v>0</v>
      </c>
      <c r="IO13" s="49">
        <f>IF(IO$10="",0,IF(IO$9&lt;главная!$N$19,0,IF(IO$9=главная!$N$19,клиенты!$N$13,IN13+клиенты!$N$15)))</f>
        <v>0</v>
      </c>
      <c r="IP13" s="49">
        <f>IF(IP$10="",0,IF(IP$9&lt;главная!$N$19,0,IF(IP$9=главная!$N$19,клиенты!$N$13,IO13+клиенты!$N$15)))</f>
        <v>0</v>
      </c>
      <c r="IQ13" s="49">
        <f>IF(IQ$10="",0,IF(IQ$9&lt;главная!$N$19,0,IF(IQ$9=главная!$N$19,клиенты!$N$13,IP13+клиенты!$N$15)))</f>
        <v>0</v>
      </c>
      <c r="IR13" s="49">
        <f>IF(IR$10="",0,IF(IR$9&lt;главная!$N$19,0,IF(IR$9=главная!$N$19,клиенты!$N$13,IQ13+клиенты!$N$15)))</f>
        <v>0</v>
      </c>
      <c r="IS13" s="49">
        <f>IF(IS$10="",0,IF(IS$9&lt;главная!$N$19,0,IF(IS$9=главная!$N$19,клиенты!$N$13,IR13+клиенты!$N$15)))</f>
        <v>0</v>
      </c>
      <c r="IT13" s="49">
        <f>IF(IT$10="",0,IF(IT$9&lt;главная!$N$19,0,IF(IT$9=главная!$N$19,клиенты!$N$13,IS13+клиенты!$N$15)))</f>
        <v>0</v>
      </c>
      <c r="IU13" s="49">
        <f>IF(IU$10="",0,IF(IU$9&lt;главная!$N$19,0,IF(IU$9=главная!$N$19,клиенты!$N$13,IT13+клиенты!$N$15)))</f>
        <v>0</v>
      </c>
      <c r="IV13" s="49">
        <f>IF(IV$10="",0,IF(IV$9&lt;главная!$N$19,0,IF(IV$9=главная!$N$19,клиенты!$N$13,IU13+клиенты!$N$15)))</f>
        <v>0</v>
      </c>
      <c r="IW13" s="49">
        <f>IF(IW$10="",0,IF(IW$9&lt;главная!$N$19,0,IF(IW$9=главная!$N$19,клиенты!$N$13,IV13+клиенты!$N$15)))</f>
        <v>0</v>
      </c>
      <c r="IX13" s="49">
        <f>IF(IX$10="",0,IF(IX$9&lt;главная!$N$19,0,IF(IX$9=главная!$N$19,клиенты!$N$13,IW13+клиенты!$N$15)))</f>
        <v>0</v>
      </c>
      <c r="IY13" s="49">
        <f>IF(IY$10="",0,IF(IY$9&lt;главная!$N$19,0,IF(IY$9=главная!$N$19,клиенты!$N$13,IX13+клиенты!$N$15)))</f>
        <v>0</v>
      </c>
      <c r="IZ13" s="49">
        <f>IF(IZ$10="",0,IF(IZ$9&lt;главная!$N$19,0,IF(IZ$9=главная!$N$19,клиенты!$N$13,IY13+клиенты!$N$15)))</f>
        <v>0</v>
      </c>
      <c r="JA13" s="49">
        <f>IF(JA$10="",0,IF(JA$9&lt;главная!$N$19,0,IF(JA$9=главная!$N$19,клиенты!$N$13,IZ13+клиенты!$N$15)))</f>
        <v>0</v>
      </c>
      <c r="JB13" s="49">
        <f>IF(JB$10="",0,IF(JB$9&lt;главная!$N$19,0,IF(JB$9=главная!$N$19,клиенты!$N$13,JA13+клиенты!$N$15)))</f>
        <v>0</v>
      </c>
      <c r="JC13" s="49">
        <f>IF(JC$10="",0,IF(JC$9&lt;главная!$N$19,0,IF(JC$9=главная!$N$19,клиенты!$N$13,JB13+клиенты!$N$15)))</f>
        <v>0</v>
      </c>
      <c r="JD13" s="49">
        <f>IF(JD$10="",0,IF(JD$9&lt;главная!$N$19,0,IF(JD$9=главная!$N$19,клиенты!$N$13,JC13+клиенты!$N$15)))</f>
        <v>0</v>
      </c>
      <c r="JE13" s="49">
        <f>IF(JE$10="",0,IF(JE$9&lt;главная!$N$19,0,IF(JE$9=главная!$N$19,клиенты!$N$13,JD13+клиенты!$N$15)))</f>
        <v>0</v>
      </c>
      <c r="JF13" s="49">
        <f>IF(JF$10="",0,IF(JF$9&lt;главная!$N$19,0,IF(JF$9=главная!$N$19,клиенты!$N$13,JE13+клиенты!$N$15)))</f>
        <v>0</v>
      </c>
      <c r="JG13" s="49">
        <f>IF(JG$10="",0,IF(JG$9&lt;главная!$N$19,0,IF(JG$9=главная!$N$19,клиенты!$N$13,JF13+клиенты!$N$15)))</f>
        <v>0</v>
      </c>
      <c r="JH13" s="49">
        <f>IF(JH$10="",0,IF(JH$9&lt;главная!$N$19,0,IF(JH$9=главная!$N$19,клиенты!$N$13,JG13+клиенты!$N$15)))</f>
        <v>0</v>
      </c>
      <c r="JI13" s="49">
        <f>IF(JI$10="",0,IF(JI$9&lt;главная!$N$19,0,IF(JI$9=главная!$N$19,клиенты!$N$13,JH13+клиенты!$N$15)))</f>
        <v>0</v>
      </c>
      <c r="JJ13" s="49">
        <f>IF(JJ$10="",0,IF(JJ$9&lt;главная!$N$19,0,IF(JJ$9=главная!$N$19,клиенты!$N$13,JI13+клиенты!$N$15)))</f>
        <v>0</v>
      </c>
      <c r="JK13" s="49">
        <f>IF(JK$10="",0,IF(JK$9&lt;главная!$N$19,0,IF(JK$9=главная!$N$19,клиенты!$N$13,JJ13+клиенты!$N$15)))</f>
        <v>0</v>
      </c>
      <c r="JL13" s="49">
        <f>IF(JL$10="",0,IF(JL$9&lt;главная!$N$19,0,IF(JL$9=главная!$N$19,клиенты!$N$13,JK13+клиенты!$N$15)))</f>
        <v>0</v>
      </c>
      <c r="JM13" s="49">
        <f>IF(JM$10="",0,IF(JM$9&lt;главная!$N$19,0,IF(JM$9=главная!$N$19,клиенты!$N$13,JL13+клиенты!$N$15)))</f>
        <v>0</v>
      </c>
      <c r="JN13" s="49">
        <f>IF(JN$10="",0,IF(JN$9&lt;главная!$N$19,0,IF(JN$9=главная!$N$19,клиенты!$N$13,JM13+клиенты!$N$15)))</f>
        <v>0</v>
      </c>
      <c r="JO13" s="49">
        <f>IF(JO$10="",0,IF(JO$9&lt;главная!$N$19,0,IF(JO$9=главная!$N$19,клиенты!$N$13,JN13+клиенты!$N$15)))</f>
        <v>0</v>
      </c>
      <c r="JP13" s="49">
        <f>IF(JP$10="",0,IF(JP$9&lt;главная!$N$19,0,IF(JP$9=главная!$N$19,клиенты!$N$13,JO13+клиенты!$N$15)))</f>
        <v>0</v>
      </c>
      <c r="JQ13" s="49">
        <f>IF(JQ$10="",0,IF(JQ$9&lt;главная!$N$19,0,IF(JQ$9=главная!$N$19,клиенты!$N$13,JP13+клиенты!$N$15)))</f>
        <v>0</v>
      </c>
      <c r="JR13" s="49">
        <f>IF(JR$10="",0,IF(JR$9&lt;главная!$N$19,0,IF(JR$9=главная!$N$19,клиенты!$N$13,JQ13+клиенты!$N$15)))</f>
        <v>0</v>
      </c>
      <c r="JS13" s="49">
        <f>IF(JS$10="",0,IF(JS$9&lt;главная!$N$19,0,IF(JS$9=главная!$N$19,клиенты!$N$13,JR13+клиенты!$N$15)))</f>
        <v>0</v>
      </c>
      <c r="JT13" s="49">
        <f>IF(JT$10="",0,IF(JT$9&lt;главная!$N$19,0,IF(JT$9=главная!$N$19,клиенты!$N$13,JS13+клиенты!$N$15)))</f>
        <v>0</v>
      </c>
      <c r="JU13" s="49">
        <f>IF(JU$10="",0,IF(JU$9&lt;главная!$N$19,0,IF(JU$9=главная!$N$19,клиенты!$N$13,JT13+клиенты!$N$15)))</f>
        <v>0</v>
      </c>
      <c r="JV13" s="49">
        <f>IF(JV$10="",0,IF(JV$9&lt;главная!$N$19,0,IF(JV$9=главная!$N$19,клиенты!$N$13,JU13+клиенты!$N$15)))</f>
        <v>0</v>
      </c>
      <c r="JW13" s="49">
        <f>IF(JW$10="",0,IF(JW$9&lt;главная!$N$19,0,IF(JW$9=главная!$N$19,клиенты!$N$13,JV13+клиенты!$N$15)))</f>
        <v>0</v>
      </c>
      <c r="JX13" s="49">
        <f>IF(JX$10="",0,IF(JX$9&lt;главная!$N$19,0,IF(JX$9=главная!$N$19,клиенты!$N$13,JW13+клиенты!$N$15)))</f>
        <v>0</v>
      </c>
      <c r="JY13" s="49">
        <f>IF(JY$10="",0,IF(JY$9&lt;главная!$N$19,0,IF(JY$9=главная!$N$19,клиенты!$N$13,JX13+клиенты!$N$15)))</f>
        <v>0</v>
      </c>
      <c r="JZ13" s="49">
        <f>IF(JZ$10="",0,IF(JZ$9&lt;главная!$N$19,0,IF(JZ$9=главная!$N$19,клиенты!$N$13,JY13+клиенты!$N$15)))</f>
        <v>0</v>
      </c>
      <c r="KA13" s="49">
        <f>IF(KA$10="",0,IF(KA$9&lt;главная!$N$19,0,IF(KA$9=главная!$N$19,клиенты!$N$13,JZ13+клиенты!$N$15)))</f>
        <v>0</v>
      </c>
      <c r="KB13" s="49">
        <f>IF(KB$10="",0,IF(KB$9&lt;главная!$N$19,0,IF(KB$9=главная!$N$19,клиенты!$N$13,KA13+клиенты!$N$15)))</f>
        <v>0</v>
      </c>
      <c r="KC13" s="49">
        <f>IF(KC$10="",0,IF(KC$9&lt;главная!$N$19,0,IF(KC$9=главная!$N$19,клиенты!$N$13,KB13+клиенты!$N$15)))</f>
        <v>0</v>
      </c>
      <c r="KD13" s="49">
        <f>IF(KD$10="",0,IF(KD$9&lt;главная!$N$19,0,IF(KD$9=главная!$N$19,клиенты!$N$13,KC13+клиенты!$N$15)))</f>
        <v>0</v>
      </c>
      <c r="KE13" s="49">
        <f>IF(KE$10="",0,IF(KE$9&lt;главная!$N$19,0,IF(KE$9=главная!$N$19,клиенты!$N$13,KD13+клиенты!$N$15)))</f>
        <v>0</v>
      </c>
      <c r="KF13" s="49">
        <f>IF(KF$10="",0,IF(KF$9&lt;главная!$N$19,0,IF(KF$9=главная!$N$19,клиенты!$N$13,KE13+клиенты!$N$15)))</f>
        <v>0</v>
      </c>
      <c r="KG13" s="49">
        <f>IF(KG$10="",0,IF(KG$9&lt;главная!$N$19,0,IF(KG$9=главная!$N$19,клиенты!$N$13,KF13+клиенты!$N$15)))</f>
        <v>0</v>
      </c>
      <c r="KH13" s="49">
        <f>IF(KH$10="",0,IF(KH$9&lt;главная!$N$19,0,IF(KH$9=главная!$N$19,клиенты!$N$13,KG13+клиенты!$N$15)))</f>
        <v>0</v>
      </c>
      <c r="KI13" s="49">
        <f>IF(KI$10="",0,IF(KI$9&lt;главная!$N$19,0,IF(KI$9=главная!$N$19,клиенты!$N$13,KH13+клиенты!$N$15)))</f>
        <v>0</v>
      </c>
      <c r="KJ13" s="49">
        <f>IF(KJ$10="",0,IF(KJ$9&lt;главная!$N$19,0,IF(KJ$9=главная!$N$19,клиенты!$N$13,KI13+клиенты!$N$15)))</f>
        <v>0</v>
      </c>
      <c r="KK13" s="49">
        <f>IF(KK$10="",0,IF(KK$9&lt;главная!$N$19,0,IF(KK$9=главная!$N$19,клиенты!$N$13,KJ13+клиенты!$N$15)))</f>
        <v>0</v>
      </c>
      <c r="KL13" s="49">
        <f>IF(KL$10="",0,IF(KL$9&lt;главная!$N$19,0,IF(KL$9=главная!$N$19,клиенты!$N$13,KK13+клиенты!$N$15)))</f>
        <v>0</v>
      </c>
      <c r="KM13" s="49">
        <f>IF(KM$10="",0,IF(KM$9&lt;главная!$N$19,0,IF(KM$9=главная!$N$19,клиенты!$N$13,KL13+клиенты!$N$15)))</f>
        <v>0</v>
      </c>
      <c r="KN13" s="49">
        <f>IF(KN$10="",0,IF(KN$9&lt;главная!$N$19,0,IF(KN$9=главная!$N$19,клиенты!$N$13,KM13+клиенты!$N$15)))</f>
        <v>0</v>
      </c>
      <c r="KO13" s="49">
        <f>IF(KO$10="",0,IF(KO$9&lt;главная!$N$19,0,IF(KO$9=главная!$N$19,клиенты!$N$13,KN13+клиенты!$N$15)))</f>
        <v>0</v>
      </c>
      <c r="KP13" s="49">
        <f>IF(KP$10="",0,IF(KP$9&lt;главная!$N$19,0,IF(KP$9=главная!$N$19,клиенты!$N$13,KO13+клиенты!$N$15)))</f>
        <v>0</v>
      </c>
      <c r="KQ13" s="49">
        <f>IF(KQ$10="",0,IF(KQ$9&lt;главная!$N$19,0,IF(KQ$9=главная!$N$19,клиенты!$N$13,KP13+клиенты!$N$15)))</f>
        <v>0</v>
      </c>
      <c r="KR13" s="49">
        <f>IF(KR$10="",0,IF(KR$9&lt;главная!$N$19,0,IF(KR$9=главная!$N$19,клиенты!$N$13,KQ13+клиенты!$N$15)))</f>
        <v>0</v>
      </c>
      <c r="KS13" s="49">
        <f>IF(KS$10="",0,IF(KS$9&lt;главная!$N$19,0,IF(KS$9=главная!$N$19,клиенты!$N$13,KR13+клиенты!$N$15)))</f>
        <v>0</v>
      </c>
      <c r="KT13" s="49">
        <f>IF(KT$10="",0,IF(KT$9&lt;главная!$N$19,0,IF(KT$9=главная!$N$19,клиенты!$N$13,KS13+клиенты!$N$15)))</f>
        <v>0</v>
      </c>
      <c r="KU13" s="49">
        <f>IF(KU$10="",0,IF(KU$9&lt;главная!$N$19,0,IF(KU$9=главная!$N$19,клиенты!$N$13,KT13+клиенты!$N$15)))</f>
        <v>0</v>
      </c>
      <c r="KV13" s="49">
        <f>IF(KV$10="",0,IF(KV$9&lt;главная!$N$19,0,IF(KV$9=главная!$N$19,клиенты!$N$13,KU13+клиенты!$N$15)))</f>
        <v>0</v>
      </c>
      <c r="KW13" s="49">
        <f>IF(KW$10="",0,IF(KW$9&lt;главная!$N$19,0,IF(KW$9=главная!$N$19,клиенты!$N$13,KV13+клиенты!$N$15)))</f>
        <v>0</v>
      </c>
      <c r="KX13" s="49">
        <f>IF(KX$10="",0,IF(KX$9&lt;главная!$N$19,0,IF(KX$9=главная!$N$19,клиенты!$N$13,KW13+клиенты!$N$15)))</f>
        <v>0</v>
      </c>
      <c r="KY13" s="49">
        <f>IF(KY$10="",0,IF(KY$9&lt;главная!$N$19,0,IF(KY$9=главная!$N$19,клиенты!$N$13,KX13+клиенты!$N$15)))</f>
        <v>0</v>
      </c>
      <c r="KZ13" s="49">
        <f>IF(KZ$10="",0,IF(KZ$9&lt;главная!$N$19,0,IF(KZ$9=главная!$N$19,клиенты!$N$13,KY13+клиенты!$N$15)))</f>
        <v>0</v>
      </c>
      <c r="LA13" s="49">
        <f>IF(LA$10="",0,IF(LA$9&lt;главная!$N$19,0,IF(LA$9=главная!$N$19,клиенты!$N$13,KZ13+клиенты!$N$15)))</f>
        <v>0</v>
      </c>
      <c r="LB13" s="49">
        <f>IF(LB$10="",0,IF(LB$9&lt;главная!$N$19,0,IF(LB$9=главная!$N$19,клиенты!$N$13,LA13+клиенты!$N$15)))</f>
        <v>0</v>
      </c>
      <c r="LC13" s="49">
        <f>IF(LC$10="",0,IF(LC$9&lt;главная!$N$19,0,IF(LC$9=главная!$N$19,клиенты!$N$13,LB13+клиенты!$N$15)))</f>
        <v>0</v>
      </c>
      <c r="LD13" s="49">
        <f>IF(LD$10="",0,IF(LD$9&lt;главная!$N$19,0,IF(LD$9=главная!$N$19,клиенты!$N$13,LC13+клиенты!$N$15)))</f>
        <v>0</v>
      </c>
      <c r="LE13" s="49">
        <f>IF(LE$10="",0,IF(LE$9&lt;главная!$N$19,0,IF(LE$9=главная!$N$19,клиенты!$N$13,LD13+клиенты!$N$15)))</f>
        <v>0</v>
      </c>
      <c r="LF13" s="49">
        <f>IF(LF$10="",0,IF(LF$9&lt;главная!$N$19,0,IF(LF$9=главная!$N$19,клиенты!$N$13,LE13+клиенты!$N$15)))</f>
        <v>0</v>
      </c>
      <c r="LG13" s="49">
        <f>IF(LG$10="",0,IF(LG$9&lt;главная!$N$19,0,IF(LG$9=главная!$N$19,клиенты!$N$13,LF13+клиенты!$N$15)))</f>
        <v>0</v>
      </c>
      <c r="LH13" s="49">
        <f>IF(LH$10="",0,IF(LH$9&lt;главная!$N$19,0,IF(LH$9=главная!$N$19,клиенты!$N$13,LG13+клиенты!$N$15)))</f>
        <v>0</v>
      </c>
      <c r="LI13" s="10"/>
      <c r="LJ13" s="10"/>
    </row>
    <row r="14" spans="1:322" ht="7.0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31"/>
      <c r="L14" s="6"/>
      <c r="M14" s="13"/>
      <c r="N14" s="6"/>
      <c r="O14" s="20"/>
      <c r="P14" s="6"/>
      <c r="Q14" s="6"/>
      <c r="R14" s="65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</row>
    <row r="15" spans="1:322" s="11" customFormat="1" x14ac:dyDescent="0.25">
      <c r="A15" s="10"/>
      <c r="B15" s="10"/>
      <c r="C15" s="10"/>
      <c r="D15" s="10"/>
      <c r="E15" s="30" t="str">
        <f>kpi!$E$41</f>
        <v>кол-во клиентов по типам</v>
      </c>
      <c r="F15" s="10"/>
      <c r="G15" s="10"/>
      <c r="H15" s="30"/>
      <c r="I15" s="10"/>
      <c r="J15" s="10"/>
      <c r="K15" s="79"/>
      <c r="L15" s="10"/>
      <c r="M15" s="13"/>
      <c r="N15" s="10"/>
      <c r="O15" s="20"/>
      <c r="P15" s="10"/>
      <c r="Q15" s="38" t="s">
        <v>12</v>
      </c>
      <c r="R15" s="68">
        <f>SUMIFS($T15:$LI15,$T$1:$LI$1,"&lt;="&amp;MAX($1:$1),$T$1:$LI$1,"&gt;="&amp;1)</f>
        <v>0</v>
      </c>
      <c r="S15" s="10"/>
      <c r="T15" s="10"/>
      <c r="U15" s="49">
        <f>U13-SUM(U16:U25)</f>
        <v>0</v>
      </c>
      <c r="V15" s="49">
        <f t="shared" ref="V15:AE15" si="114">V13-SUM(V16:V25)</f>
        <v>0</v>
      </c>
      <c r="W15" s="49">
        <f t="shared" si="114"/>
        <v>0</v>
      </c>
      <c r="X15" s="49">
        <f t="shared" si="114"/>
        <v>0</v>
      </c>
      <c r="Y15" s="49">
        <f t="shared" si="114"/>
        <v>0</v>
      </c>
      <c r="Z15" s="49">
        <f t="shared" si="114"/>
        <v>0</v>
      </c>
      <c r="AA15" s="49">
        <f t="shared" si="114"/>
        <v>0</v>
      </c>
      <c r="AB15" s="49">
        <f t="shared" si="114"/>
        <v>0</v>
      </c>
      <c r="AC15" s="49">
        <f t="shared" si="114"/>
        <v>0</v>
      </c>
      <c r="AD15" s="49">
        <f t="shared" si="114"/>
        <v>0</v>
      </c>
      <c r="AE15" s="49">
        <f t="shared" si="114"/>
        <v>0</v>
      </c>
      <c r="AF15" s="49">
        <f t="shared" ref="AF15" si="115">AF13-SUM(AF16:AF25)</f>
        <v>0</v>
      </c>
      <c r="AG15" s="49">
        <f t="shared" ref="AG15" si="116">AG13-SUM(AG16:AG25)</f>
        <v>0</v>
      </c>
      <c r="AH15" s="49">
        <f t="shared" ref="AH15" si="117">AH13-SUM(AH16:AH25)</f>
        <v>0</v>
      </c>
      <c r="AI15" s="49">
        <f t="shared" ref="AI15" si="118">AI13-SUM(AI16:AI25)</f>
        <v>0</v>
      </c>
      <c r="AJ15" s="49">
        <f t="shared" ref="AJ15" si="119">AJ13-SUM(AJ16:AJ25)</f>
        <v>0</v>
      </c>
      <c r="AK15" s="49">
        <f t="shared" ref="AK15" si="120">AK13-SUM(AK16:AK25)</f>
        <v>0</v>
      </c>
      <c r="AL15" s="49">
        <f t="shared" ref="AL15" si="121">AL13-SUM(AL16:AL25)</f>
        <v>0</v>
      </c>
      <c r="AM15" s="49">
        <f t="shared" ref="AM15" si="122">AM13-SUM(AM16:AM25)</f>
        <v>0</v>
      </c>
      <c r="AN15" s="49">
        <f t="shared" ref="AN15:AO15" si="123">AN13-SUM(AN16:AN25)</f>
        <v>0</v>
      </c>
      <c r="AO15" s="49">
        <f t="shared" si="123"/>
        <v>0</v>
      </c>
      <c r="AP15" s="49">
        <f t="shared" ref="AP15" si="124">AP13-SUM(AP16:AP25)</f>
        <v>0</v>
      </c>
      <c r="AQ15" s="49">
        <f t="shared" ref="AQ15" si="125">AQ13-SUM(AQ16:AQ25)</f>
        <v>0</v>
      </c>
      <c r="AR15" s="49">
        <f t="shared" ref="AR15" si="126">AR13-SUM(AR16:AR25)</f>
        <v>0</v>
      </c>
      <c r="AS15" s="49">
        <f t="shared" ref="AS15" si="127">AS13-SUM(AS16:AS25)</f>
        <v>0</v>
      </c>
      <c r="AT15" s="49">
        <f t="shared" ref="AT15" si="128">AT13-SUM(AT16:AT25)</f>
        <v>0</v>
      </c>
      <c r="AU15" s="49">
        <f t="shared" ref="AU15" si="129">AU13-SUM(AU16:AU25)</f>
        <v>0</v>
      </c>
      <c r="AV15" s="49">
        <f t="shared" ref="AV15" si="130">AV13-SUM(AV16:AV25)</f>
        <v>0</v>
      </c>
      <c r="AW15" s="49">
        <f t="shared" ref="AW15" si="131">AW13-SUM(AW16:AW25)</f>
        <v>0</v>
      </c>
      <c r="AX15" s="49">
        <f t="shared" ref="AX15:AY15" si="132">AX13-SUM(AX16:AX25)</f>
        <v>0</v>
      </c>
      <c r="AY15" s="49">
        <f t="shared" si="132"/>
        <v>0</v>
      </c>
      <c r="AZ15" s="49">
        <f t="shared" ref="AZ15" si="133">AZ13-SUM(AZ16:AZ25)</f>
        <v>0</v>
      </c>
      <c r="BA15" s="49">
        <f t="shared" ref="BA15" si="134">BA13-SUM(BA16:BA25)</f>
        <v>0</v>
      </c>
      <c r="BB15" s="49">
        <f t="shared" ref="BB15" si="135">BB13-SUM(BB16:BB25)</f>
        <v>0</v>
      </c>
      <c r="BC15" s="49">
        <f t="shared" ref="BC15" si="136">BC13-SUM(BC16:BC25)</f>
        <v>0</v>
      </c>
      <c r="BD15" s="49">
        <f t="shared" ref="BD15" si="137">BD13-SUM(BD16:BD25)</f>
        <v>0</v>
      </c>
      <c r="BE15" s="49">
        <f t="shared" ref="BE15" si="138">BE13-SUM(BE16:BE25)</f>
        <v>0</v>
      </c>
      <c r="BF15" s="49">
        <f t="shared" ref="BF15" si="139">BF13-SUM(BF16:BF25)</f>
        <v>0</v>
      </c>
      <c r="BG15" s="49">
        <f t="shared" ref="BG15" si="140">BG13-SUM(BG16:BG25)</f>
        <v>0</v>
      </c>
      <c r="BH15" s="49">
        <f t="shared" ref="BH15:BI15" si="141">BH13-SUM(BH16:BH25)</f>
        <v>0</v>
      </c>
      <c r="BI15" s="49">
        <f t="shared" si="141"/>
        <v>0</v>
      </c>
      <c r="BJ15" s="49">
        <f t="shared" ref="BJ15" si="142">BJ13-SUM(BJ16:BJ25)</f>
        <v>0</v>
      </c>
      <c r="BK15" s="49">
        <f t="shared" ref="BK15" si="143">BK13-SUM(BK16:BK25)</f>
        <v>0</v>
      </c>
      <c r="BL15" s="49">
        <f t="shared" ref="BL15" si="144">BL13-SUM(BL16:BL25)</f>
        <v>0</v>
      </c>
      <c r="BM15" s="49">
        <f t="shared" ref="BM15" si="145">BM13-SUM(BM16:BM25)</f>
        <v>0</v>
      </c>
      <c r="BN15" s="49">
        <f t="shared" ref="BN15" si="146">BN13-SUM(BN16:BN25)</f>
        <v>0</v>
      </c>
      <c r="BO15" s="49">
        <f t="shared" ref="BO15" si="147">BO13-SUM(BO16:BO25)</f>
        <v>0</v>
      </c>
      <c r="BP15" s="49">
        <f t="shared" ref="BP15" si="148">BP13-SUM(BP16:BP25)</f>
        <v>0</v>
      </c>
      <c r="BQ15" s="49">
        <f t="shared" ref="BQ15" si="149">BQ13-SUM(BQ16:BQ25)</f>
        <v>0</v>
      </c>
      <c r="BR15" s="49">
        <f t="shared" ref="BR15:BS15" si="150">BR13-SUM(BR16:BR25)</f>
        <v>0</v>
      </c>
      <c r="BS15" s="49">
        <f t="shared" si="150"/>
        <v>0</v>
      </c>
      <c r="BT15" s="49">
        <f t="shared" ref="BT15" si="151">BT13-SUM(BT16:BT25)</f>
        <v>0</v>
      </c>
      <c r="BU15" s="49">
        <f t="shared" ref="BU15" si="152">BU13-SUM(BU16:BU25)</f>
        <v>0</v>
      </c>
      <c r="BV15" s="49">
        <f t="shared" ref="BV15" si="153">BV13-SUM(BV16:BV25)</f>
        <v>0</v>
      </c>
      <c r="BW15" s="49">
        <f t="shared" ref="BW15" si="154">BW13-SUM(BW16:BW25)</f>
        <v>0</v>
      </c>
      <c r="BX15" s="49">
        <f t="shared" ref="BX15" si="155">BX13-SUM(BX16:BX25)</f>
        <v>0</v>
      </c>
      <c r="BY15" s="49">
        <f t="shared" ref="BY15" si="156">BY13-SUM(BY16:BY25)</f>
        <v>0</v>
      </c>
      <c r="BZ15" s="49">
        <f t="shared" ref="BZ15" si="157">BZ13-SUM(BZ16:BZ25)</f>
        <v>0</v>
      </c>
      <c r="CA15" s="49">
        <f t="shared" ref="CA15" si="158">CA13-SUM(CA16:CA25)</f>
        <v>0</v>
      </c>
      <c r="CB15" s="49">
        <f t="shared" ref="CB15:CC15" si="159">CB13-SUM(CB16:CB25)</f>
        <v>0</v>
      </c>
      <c r="CC15" s="49">
        <f t="shared" si="159"/>
        <v>0</v>
      </c>
      <c r="CD15" s="49">
        <f t="shared" ref="CD15" si="160">CD13-SUM(CD16:CD25)</f>
        <v>0</v>
      </c>
      <c r="CE15" s="49">
        <f t="shared" ref="CE15" si="161">CE13-SUM(CE16:CE25)</f>
        <v>0</v>
      </c>
      <c r="CF15" s="49">
        <f t="shared" ref="CF15" si="162">CF13-SUM(CF16:CF25)</f>
        <v>0</v>
      </c>
      <c r="CG15" s="49">
        <f t="shared" ref="CG15" si="163">CG13-SUM(CG16:CG25)</f>
        <v>0</v>
      </c>
      <c r="CH15" s="49">
        <f t="shared" ref="CH15" si="164">CH13-SUM(CH16:CH25)</f>
        <v>0</v>
      </c>
      <c r="CI15" s="49">
        <f t="shared" ref="CI15" si="165">CI13-SUM(CI16:CI25)</f>
        <v>0</v>
      </c>
      <c r="CJ15" s="49">
        <f t="shared" ref="CJ15" si="166">CJ13-SUM(CJ16:CJ25)</f>
        <v>0</v>
      </c>
      <c r="CK15" s="49">
        <f t="shared" ref="CK15" si="167">CK13-SUM(CK16:CK25)</f>
        <v>0</v>
      </c>
      <c r="CL15" s="49">
        <f t="shared" ref="CL15:CM15" si="168">CL13-SUM(CL16:CL25)</f>
        <v>0</v>
      </c>
      <c r="CM15" s="49">
        <f t="shared" si="168"/>
        <v>0</v>
      </c>
      <c r="CN15" s="49">
        <f t="shared" ref="CN15" si="169">CN13-SUM(CN16:CN25)</f>
        <v>0</v>
      </c>
      <c r="CO15" s="49">
        <f t="shared" ref="CO15" si="170">CO13-SUM(CO16:CO25)</f>
        <v>0</v>
      </c>
      <c r="CP15" s="49">
        <f t="shared" ref="CP15" si="171">CP13-SUM(CP16:CP25)</f>
        <v>0</v>
      </c>
      <c r="CQ15" s="49">
        <f t="shared" ref="CQ15" si="172">CQ13-SUM(CQ16:CQ25)</f>
        <v>0</v>
      </c>
      <c r="CR15" s="49">
        <f t="shared" ref="CR15" si="173">CR13-SUM(CR16:CR25)</f>
        <v>0</v>
      </c>
      <c r="CS15" s="49">
        <f t="shared" ref="CS15" si="174">CS13-SUM(CS16:CS25)</f>
        <v>0</v>
      </c>
      <c r="CT15" s="49">
        <f t="shared" ref="CT15" si="175">CT13-SUM(CT16:CT25)</f>
        <v>0</v>
      </c>
      <c r="CU15" s="49">
        <f t="shared" ref="CU15" si="176">CU13-SUM(CU16:CU25)</f>
        <v>0</v>
      </c>
      <c r="CV15" s="49">
        <f t="shared" ref="CV15:CW15" si="177">CV13-SUM(CV16:CV25)</f>
        <v>0</v>
      </c>
      <c r="CW15" s="49">
        <f t="shared" si="177"/>
        <v>0</v>
      </c>
      <c r="CX15" s="49">
        <f t="shared" ref="CX15" si="178">CX13-SUM(CX16:CX25)</f>
        <v>0</v>
      </c>
      <c r="CY15" s="49">
        <f t="shared" ref="CY15" si="179">CY13-SUM(CY16:CY25)</f>
        <v>0</v>
      </c>
      <c r="CZ15" s="49">
        <f t="shared" ref="CZ15" si="180">CZ13-SUM(CZ16:CZ25)</f>
        <v>0</v>
      </c>
      <c r="DA15" s="49">
        <f t="shared" ref="DA15" si="181">DA13-SUM(DA16:DA25)</f>
        <v>0</v>
      </c>
      <c r="DB15" s="49">
        <f t="shared" ref="DB15" si="182">DB13-SUM(DB16:DB25)</f>
        <v>0</v>
      </c>
      <c r="DC15" s="49">
        <f t="shared" ref="DC15" si="183">DC13-SUM(DC16:DC25)</f>
        <v>0</v>
      </c>
      <c r="DD15" s="49">
        <f t="shared" ref="DD15" si="184">DD13-SUM(DD16:DD25)</f>
        <v>0</v>
      </c>
      <c r="DE15" s="49">
        <f t="shared" ref="DE15" si="185">DE13-SUM(DE16:DE25)</f>
        <v>0</v>
      </c>
      <c r="DF15" s="49">
        <f t="shared" ref="DF15:DG15" si="186">DF13-SUM(DF16:DF25)</f>
        <v>0</v>
      </c>
      <c r="DG15" s="49">
        <f t="shared" si="186"/>
        <v>0</v>
      </c>
      <c r="DH15" s="49">
        <f t="shared" ref="DH15" si="187">DH13-SUM(DH16:DH25)</f>
        <v>0</v>
      </c>
      <c r="DI15" s="49">
        <f t="shared" ref="DI15" si="188">DI13-SUM(DI16:DI25)</f>
        <v>0</v>
      </c>
      <c r="DJ15" s="49">
        <f t="shared" ref="DJ15" si="189">DJ13-SUM(DJ16:DJ25)</f>
        <v>0</v>
      </c>
      <c r="DK15" s="49">
        <f t="shared" ref="DK15" si="190">DK13-SUM(DK16:DK25)</f>
        <v>0</v>
      </c>
      <c r="DL15" s="49">
        <f t="shared" ref="DL15" si="191">DL13-SUM(DL16:DL25)</f>
        <v>0</v>
      </c>
      <c r="DM15" s="49">
        <f t="shared" ref="DM15" si="192">DM13-SUM(DM16:DM25)</f>
        <v>0</v>
      </c>
      <c r="DN15" s="49">
        <f t="shared" ref="DN15" si="193">DN13-SUM(DN16:DN25)</f>
        <v>0</v>
      </c>
      <c r="DO15" s="49">
        <f t="shared" ref="DO15" si="194">DO13-SUM(DO16:DO25)</f>
        <v>0</v>
      </c>
      <c r="DP15" s="49">
        <f t="shared" ref="DP15:DQ15" si="195">DP13-SUM(DP16:DP25)</f>
        <v>0</v>
      </c>
      <c r="DQ15" s="49">
        <f t="shared" si="195"/>
        <v>0</v>
      </c>
      <c r="DR15" s="49">
        <f t="shared" ref="DR15" si="196">DR13-SUM(DR16:DR25)</f>
        <v>0</v>
      </c>
      <c r="DS15" s="49">
        <f t="shared" ref="DS15" si="197">DS13-SUM(DS16:DS25)</f>
        <v>0</v>
      </c>
      <c r="DT15" s="49">
        <f t="shared" ref="DT15" si="198">DT13-SUM(DT16:DT25)</f>
        <v>0</v>
      </c>
      <c r="DU15" s="49">
        <f t="shared" ref="DU15" si="199">DU13-SUM(DU16:DU25)</f>
        <v>0</v>
      </c>
      <c r="DV15" s="49">
        <f t="shared" ref="DV15" si="200">DV13-SUM(DV16:DV25)</f>
        <v>0</v>
      </c>
      <c r="DW15" s="49">
        <f t="shared" ref="DW15" si="201">DW13-SUM(DW16:DW25)</f>
        <v>0</v>
      </c>
      <c r="DX15" s="49">
        <f t="shared" ref="DX15" si="202">DX13-SUM(DX16:DX25)</f>
        <v>0</v>
      </c>
      <c r="DY15" s="49">
        <f t="shared" ref="DY15" si="203">DY13-SUM(DY16:DY25)</f>
        <v>0</v>
      </c>
      <c r="DZ15" s="49">
        <f t="shared" ref="DZ15:EA15" si="204">DZ13-SUM(DZ16:DZ25)</f>
        <v>0</v>
      </c>
      <c r="EA15" s="49">
        <f t="shared" si="204"/>
        <v>0</v>
      </c>
      <c r="EB15" s="49">
        <f t="shared" ref="EB15" si="205">EB13-SUM(EB16:EB25)</f>
        <v>0</v>
      </c>
      <c r="EC15" s="49">
        <f t="shared" ref="EC15" si="206">EC13-SUM(EC16:EC25)</f>
        <v>0</v>
      </c>
      <c r="ED15" s="49">
        <f t="shared" ref="ED15" si="207">ED13-SUM(ED16:ED25)</f>
        <v>0</v>
      </c>
      <c r="EE15" s="49">
        <f t="shared" ref="EE15" si="208">EE13-SUM(EE16:EE25)</f>
        <v>0</v>
      </c>
      <c r="EF15" s="49">
        <f t="shared" ref="EF15" si="209">EF13-SUM(EF16:EF25)</f>
        <v>0</v>
      </c>
      <c r="EG15" s="49">
        <f t="shared" ref="EG15" si="210">EG13-SUM(EG16:EG25)</f>
        <v>0</v>
      </c>
      <c r="EH15" s="49">
        <f t="shared" ref="EH15" si="211">EH13-SUM(EH16:EH25)</f>
        <v>0</v>
      </c>
      <c r="EI15" s="49">
        <f t="shared" ref="EI15" si="212">EI13-SUM(EI16:EI25)</f>
        <v>0</v>
      </c>
      <c r="EJ15" s="49">
        <f t="shared" ref="EJ15:EK15" si="213">EJ13-SUM(EJ16:EJ25)</f>
        <v>0</v>
      </c>
      <c r="EK15" s="49">
        <f t="shared" si="213"/>
        <v>0</v>
      </c>
      <c r="EL15" s="49">
        <f t="shared" ref="EL15" si="214">EL13-SUM(EL16:EL25)</f>
        <v>0</v>
      </c>
      <c r="EM15" s="49">
        <f t="shared" ref="EM15" si="215">EM13-SUM(EM16:EM25)</f>
        <v>0</v>
      </c>
      <c r="EN15" s="49">
        <f t="shared" ref="EN15" si="216">EN13-SUM(EN16:EN25)</f>
        <v>0</v>
      </c>
      <c r="EO15" s="49">
        <f t="shared" ref="EO15" si="217">EO13-SUM(EO16:EO25)</f>
        <v>0</v>
      </c>
      <c r="EP15" s="49">
        <f t="shared" ref="EP15" si="218">EP13-SUM(EP16:EP25)</f>
        <v>0</v>
      </c>
      <c r="EQ15" s="49">
        <f t="shared" ref="EQ15" si="219">EQ13-SUM(EQ16:EQ25)</f>
        <v>0</v>
      </c>
      <c r="ER15" s="49">
        <f t="shared" ref="ER15" si="220">ER13-SUM(ER16:ER25)</f>
        <v>0</v>
      </c>
      <c r="ES15" s="49">
        <f t="shared" ref="ES15" si="221">ES13-SUM(ES16:ES25)</f>
        <v>0</v>
      </c>
      <c r="ET15" s="49">
        <f t="shared" ref="ET15:EU15" si="222">ET13-SUM(ET16:ET25)</f>
        <v>0</v>
      </c>
      <c r="EU15" s="49">
        <f t="shared" si="222"/>
        <v>0</v>
      </c>
      <c r="EV15" s="49">
        <f t="shared" ref="EV15" si="223">EV13-SUM(EV16:EV25)</f>
        <v>0</v>
      </c>
      <c r="EW15" s="49">
        <f t="shared" ref="EW15" si="224">EW13-SUM(EW16:EW25)</f>
        <v>0</v>
      </c>
      <c r="EX15" s="49">
        <f t="shared" ref="EX15" si="225">EX13-SUM(EX16:EX25)</f>
        <v>0</v>
      </c>
      <c r="EY15" s="49">
        <f t="shared" ref="EY15" si="226">EY13-SUM(EY16:EY25)</f>
        <v>0</v>
      </c>
      <c r="EZ15" s="49">
        <f t="shared" ref="EZ15" si="227">EZ13-SUM(EZ16:EZ25)</f>
        <v>0</v>
      </c>
      <c r="FA15" s="49">
        <f t="shared" ref="FA15" si="228">FA13-SUM(FA16:FA25)</f>
        <v>0</v>
      </c>
      <c r="FB15" s="49">
        <f t="shared" ref="FB15" si="229">FB13-SUM(FB16:FB25)</f>
        <v>0</v>
      </c>
      <c r="FC15" s="49">
        <f t="shared" ref="FC15" si="230">FC13-SUM(FC16:FC25)</f>
        <v>0</v>
      </c>
      <c r="FD15" s="49">
        <f t="shared" ref="FD15:FE15" si="231">FD13-SUM(FD16:FD25)</f>
        <v>0</v>
      </c>
      <c r="FE15" s="49">
        <f t="shared" si="231"/>
        <v>0</v>
      </c>
      <c r="FF15" s="49">
        <f t="shared" ref="FF15" si="232">FF13-SUM(FF16:FF25)</f>
        <v>0</v>
      </c>
      <c r="FG15" s="49">
        <f t="shared" ref="FG15" si="233">FG13-SUM(FG16:FG25)</f>
        <v>0</v>
      </c>
      <c r="FH15" s="49">
        <f t="shared" ref="FH15" si="234">FH13-SUM(FH16:FH25)</f>
        <v>0</v>
      </c>
      <c r="FI15" s="49">
        <f t="shared" ref="FI15" si="235">FI13-SUM(FI16:FI25)</f>
        <v>0</v>
      </c>
      <c r="FJ15" s="49">
        <f t="shared" ref="FJ15" si="236">FJ13-SUM(FJ16:FJ25)</f>
        <v>0</v>
      </c>
      <c r="FK15" s="49">
        <f t="shared" ref="FK15" si="237">FK13-SUM(FK16:FK25)</f>
        <v>0</v>
      </c>
      <c r="FL15" s="49">
        <f t="shared" ref="FL15" si="238">FL13-SUM(FL16:FL25)</f>
        <v>0</v>
      </c>
      <c r="FM15" s="49">
        <f t="shared" ref="FM15" si="239">FM13-SUM(FM16:FM25)</f>
        <v>0</v>
      </c>
      <c r="FN15" s="49">
        <f t="shared" ref="FN15:FO15" si="240">FN13-SUM(FN16:FN25)</f>
        <v>0</v>
      </c>
      <c r="FO15" s="49">
        <f t="shared" si="240"/>
        <v>0</v>
      </c>
      <c r="FP15" s="49">
        <f t="shared" ref="FP15" si="241">FP13-SUM(FP16:FP25)</f>
        <v>0</v>
      </c>
      <c r="FQ15" s="49">
        <f t="shared" ref="FQ15" si="242">FQ13-SUM(FQ16:FQ25)</f>
        <v>0</v>
      </c>
      <c r="FR15" s="49">
        <f t="shared" ref="FR15" si="243">FR13-SUM(FR16:FR25)</f>
        <v>0</v>
      </c>
      <c r="FS15" s="49">
        <f t="shared" ref="FS15" si="244">FS13-SUM(FS16:FS25)</f>
        <v>0</v>
      </c>
      <c r="FT15" s="49">
        <f t="shared" ref="FT15" si="245">FT13-SUM(FT16:FT25)</f>
        <v>0</v>
      </c>
      <c r="FU15" s="49">
        <f t="shared" ref="FU15" si="246">FU13-SUM(FU16:FU25)</f>
        <v>0</v>
      </c>
      <c r="FV15" s="49">
        <f t="shared" ref="FV15" si="247">FV13-SUM(FV16:FV25)</f>
        <v>0</v>
      </c>
      <c r="FW15" s="49">
        <f t="shared" ref="FW15" si="248">FW13-SUM(FW16:FW25)</f>
        <v>0</v>
      </c>
      <c r="FX15" s="49">
        <f t="shared" ref="FX15:FY15" si="249">FX13-SUM(FX16:FX25)</f>
        <v>0</v>
      </c>
      <c r="FY15" s="49">
        <f t="shared" si="249"/>
        <v>0</v>
      </c>
      <c r="FZ15" s="49">
        <f t="shared" ref="FZ15" si="250">FZ13-SUM(FZ16:FZ25)</f>
        <v>0</v>
      </c>
      <c r="GA15" s="49">
        <f t="shared" ref="GA15" si="251">GA13-SUM(GA16:GA25)</f>
        <v>0</v>
      </c>
      <c r="GB15" s="49">
        <f t="shared" ref="GB15" si="252">GB13-SUM(GB16:GB25)</f>
        <v>0</v>
      </c>
      <c r="GC15" s="49">
        <f t="shared" ref="GC15" si="253">GC13-SUM(GC16:GC25)</f>
        <v>0</v>
      </c>
      <c r="GD15" s="49">
        <f t="shared" ref="GD15" si="254">GD13-SUM(GD16:GD25)</f>
        <v>0</v>
      </c>
      <c r="GE15" s="49">
        <f t="shared" ref="GE15" si="255">GE13-SUM(GE16:GE25)</f>
        <v>0</v>
      </c>
      <c r="GF15" s="49">
        <f t="shared" ref="GF15" si="256">GF13-SUM(GF16:GF25)</f>
        <v>0</v>
      </c>
      <c r="GG15" s="49">
        <f t="shared" ref="GG15" si="257">GG13-SUM(GG16:GG25)</f>
        <v>0</v>
      </c>
      <c r="GH15" s="49">
        <f t="shared" ref="GH15:GI15" si="258">GH13-SUM(GH16:GH25)</f>
        <v>0</v>
      </c>
      <c r="GI15" s="49">
        <f t="shared" si="258"/>
        <v>0</v>
      </c>
      <c r="GJ15" s="49">
        <f t="shared" ref="GJ15" si="259">GJ13-SUM(GJ16:GJ25)</f>
        <v>0</v>
      </c>
      <c r="GK15" s="49">
        <f t="shared" ref="GK15" si="260">GK13-SUM(GK16:GK25)</f>
        <v>0</v>
      </c>
      <c r="GL15" s="49">
        <f t="shared" ref="GL15" si="261">GL13-SUM(GL16:GL25)</f>
        <v>0</v>
      </c>
      <c r="GM15" s="49">
        <f t="shared" ref="GM15" si="262">GM13-SUM(GM16:GM25)</f>
        <v>0</v>
      </c>
      <c r="GN15" s="49">
        <f t="shared" ref="GN15" si="263">GN13-SUM(GN16:GN25)</f>
        <v>0</v>
      </c>
      <c r="GO15" s="49">
        <f t="shared" ref="GO15" si="264">GO13-SUM(GO16:GO25)</f>
        <v>0</v>
      </c>
      <c r="GP15" s="49">
        <f t="shared" ref="GP15" si="265">GP13-SUM(GP16:GP25)</f>
        <v>0</v>
      </c>
      <c r="GQ15" s="49">
        <f t="shared" ref="GQ15" si="266">GQ13-SUM(GQ16:GQ25)</f>
        <v>0</v>
      </c>
      <c r="GR15" s="49">
        <f t="shared" ref="GR15:GS15" si="267">GR13-SUM(GR16:GR25)</f>
        <v>0</v>
      </c>
      <c r="GS15" s="49">
        <f t="shared" si="267"/>
        <v>0</v>
      </c>
      <c r="GT15" s="49">
        <f t="shared" ref="GT15" si="268">GT13-SUM(GT16:GT25)</f>
        <v>0</v>
      </c>
      <c r="GU15" s="49">
        <f t="shared" ref="GU15" si="269">GU13-SUM(GU16:GU25)</f>
        <v>0</v>
      </c>
      <c r="GV15" s="49">
        <f t="shared" ref="GV15" si="270">GV13-SUM(GV16:GV25)</f>
        <v>0</v>
      </c>
      <c r="GW15" s="49">
        <f t="shared" ref="GW15" si="271">GW13-SUM(GW16:GW25)</f>
        <v>0</v>
      </c>
      <c r="GX15" s="49">
        <f t="shared" ref="GX15" si="272">GX13-SUM(GX16:GX25)</f>
        <v>0</v>
      </c>
      <c r="GY15" s="49">
        <f t="shared" ref="GY15" si="273">GY13-SUM(GY16:GY25)</f>
        <v>0</v>
      </c>
      <c r="GZ15" s="49">
        <f t="shared" ref="GZ15" si="274">GZ13-SUM(GZ16:GZ25)</f>
        <v>0</v>
      </c>
      <c r="HA15" s="49">
        <f t="shared" ref="HA15" si="275">HA13-SUM(HA16:HA25)</f>
        <v>0</v>
      </c>
      <c r="HB15" s="49">
        <f t="shared" ref="HB15:HC15" si="276">HB13-SUM(HB16:HB25)</f>
        <v>0</v>
      </c>
      <c r="HC15" s="49">
        <f t="shared" si="276"/>
        <v>0</v>
      </c>
      <c r="HD15" s="49">
        <f t="shared" ref="HD15" si="277">HD13-SUM(HD16:HD25)</f>
        <v>0</v>
      </c>
      <c r="HE15" s="49">
        <f t="shared" ref="HE15" si="278">HE13-SUM(HE16:HE25)</f>
        <v>0</v>
      </c>
      <c r="HF15" s="49">
        <f t="shared" ref="HF15" si="279">HF13-SUM(HF16:HF25)</f>
        <v>0</v>
      </c>
      <c r="HG15" s="49">
        <f t="shared" ref="HG15" si="280">HG13-SUM(HG16:HG25)</f>
        <v>0</v>
      </c>
      <c r="HH15" s="49">
        <f t="shared" ref="HH15" si="281">HH13-SUM(HH16:HH25)</f>
        <v>0</v>
      </c>
      <c r="HI15" s="49">
        <f t="shared" ref="HI15" si="282">HI13-SUM(HI16:HI25)</f>
        <v>0</v>
      </c>
      <c r="HJ15" s="49">
        <f t="shared" ref="HJ15" si="283">HJ13-SUM(HJ16:HJ25)</f>
        <v>0</v>
      </c>
      <c r="HK15" s="49">
        <f t="shared" ref="HK15" si="284">HK13-SUM(HK16:HK25)</f>
        <v>0</v>
      </c>
      <c r="HL15" s="49">
        <f t="shared" ref="HL15:HM15" si="285">HL13-SUM(HL16:HL25)</f>
        <v>0</v>
      </c>
      <c r="HM15" s="49">
        <f t="shared" si="285"/>
        <v>0</v>
      </c>
      <c r="HN15" s="49">
        <f t="shared" ref="HN15" si="286">HN13-SUM(HN16:HN25)</f>
        <v>0</v>
      </c>
      <c r="HO15" s="49">
        <f t="shared" ref="HO15" si="287">HO13-SUM(HO16:HO25)</f>
        <v>0</v>
      </c>
      <c r="HP15" s="49">
        <f t="shared" ref="HP15" si="288">HP13-SUM(HP16:HP25)</f>
        <v>0</v>
      </c>
      <c r="HQ15" s="49">
        <f t="shared" ref="HQ15" si="289">HQ13-SUM(HQ16:HQ25)</f>
        <v>0</v>
      </c>
      <c r="HR15" s="49">
        <f t="shared" ref="HR15" si="290">HR13-SUM(HR16:HR25)</f>
        <v>0</v>
      </c>
      <c r="HS15" s="49">
        <f t="shared" ref="HS15" si="291">HS13-SUM(HS16:HS25)</f>
        <v>0</v>
      </c>
      <c r="HT15" s="49">
        <f t="shared" ref="HT15" si="292">HT13-SUM(HT16:HT25)</f>
        <v>0</v>
      </c>
      <c r="HU15" s="49">
        <f t="shared" ref="HU15" si="293">HU13-SUM(HU16:HU25)</f>
        <v>0</v>
      </c>
      <c r="HV15" s="49">
        <f t="shared" ref="HV15:HW15" si="294">HV13-SUM(HV16:HV25)</f>
        <v>0</v>
      </c>
      <c r="HW15" s="49">
        <f t="shared" si="294"/>
        <v>0</v>
      </c>
      <c r="HX15" s="49">
        <f t="shared" ref="HX15" si="295">HX13-SUM(HX16:HX25)</f>
        <v>0</v>
      </c>
      <c r="HY15" s="49">
        <f t="shared" ref="HY15" si="296">HY13-SUM(HY16:HY25)</f>
        <v>0</v>
      </c>
      <c r="HZ15" s="49">
        <f t="shared" ref="HZ15" si="297">HZ13-SUM(HZ16:HZ25)</f>
        <v>0</v>
      </c>
      <c r="IA15" s="49">
        <f t="shared" ref="IA15" si="298">IA13-SUM(IA16:IA25)</f>
        <v>0</v>
      </c>
      <c r="IB15" s="49">
        <f t="shared" ref="IB15" si="299">IB13-SUM(IB16:IB25)</f>
        <v>0</v>
      </c>
      <c r="IC15" s="49">
        <f t="shared" ref="IC15" si="300">IC13-SUM(IC16:IC25)</f>
        <v>0</v>
      </c>
      <c r="ID15" s="49">
        <f t="shared" ref="ID15" si="301">ID13-SUM(ID16:ID25)</f>
        <v>0</v>
      </c>
      <c r="IE15" s="49">
        <f t="shared" ref="IE15" si="302">IE13-SUM(IE16:IE25)</f>
        <v>0</v>
      </c>
      <c r="IF15" s="49">
        <f t="shared" ref="IF15:IG15" si="303">IF13-SUM(IF16:IF25)</f>
        <v>0</v>
      </c>
      <c r="IG15" s="49">
        <f t="shared" si="303"/>
        <v>0</v>
      </c>
      <c r="IH15" s="49">
        <f t="shared" ref="IH15" si="304">IH13-SUM(IH16:IH25)</f>
        <v>0</v>
      </c>
      <c r="II15" s="49">
        <f t="shared" ref="II15" si="305">II13-SUM(II16:II25)</f>
        <v>0</v>
      </c>
      <c r="IJ15" s="49">
        <f t="shared" ref="IJ15" si="306">IJ13-SUM(IJ16:IJ25)</f>
        <v>0</v>
      </c>
      <c r="IK15" s="49">
        <f t="shared" ref="IK15" si="307">IK13-SUM(IK16:IK25)</f>
        <v>0</v>
      </c>
      <c r="IL15" s="49">
        <f t="shared" ref="IL15" si="308">IL13-SUM(IL16:IL25)</f>
        <v>0</v>
      </c>
      <c r="IM15" s="49">
        <f t="shared" ref="IM15" si="309">IM13-SUM(IM16:IM25)</f>
        <v>0</v>
      </c>
      <c r="IN15" s="49">
        <f t="shared" ref="IN15" si="310">IN13-SUM(IN16:IN25)</f>
        <v>0</v>
      </c>
      <c r="IO15" s="49">
        <f t="shared" ref="IO15" si="311">IO13-SUM(IO16:IO25)</f>
        <v>0</v>
      </c>
      <c r="IP15" s="49">
        <f t="shared" ref="IP15:IQ15" si="312">IP13-SUM(IP16:IP25)</f>
        <v>0</v>
      </c>
      <c r="IQ15" s="49">
        <f t="shared" si="312"/>
        <v>0</v>
      </c>
      <c r="IR15" s="49">
        <f t="shared" ref="IR15" si="313">IR13-SUM(IR16:IR25)</f>
        <v>0</v>
      </c>
      <c r="IS15" s="49">
        <f t="shared" ref="IS15" si="314">IS13-SUM(IS16:IS25)</f>
        <v>0</v>
      </c>
      <c r="IT15" s="49">
        <f t="shared" ref="IT15" si="315">IT13-SUM(IT16:IT25)</f>
        <v>0</v>
      </c>
      <c r="IU15" s="49">
        <f t="shared" ref="IU15" si="316">IU13-SUM(IU16:IU25)</f>
        <v>0</v>
      </c>
      <c r="IV15" s="49">
        <f t="shared" ref="IV15" si="317">IV13-SUM(IV16:IV25)</f>
        <v>0</v>
      </c>
      <c r="IW15" s="49">
        <f t="shared" ref="IW15" si="318">IW13-SUM(IW16:IW25)</f>
        <v>0</v>
      </c>
      <c r="IX15" s="49">
        <f t="shared" ref="IX15" si="319">IX13-SUM(IX16:IX25)</f>
        <v>0</v>
      </c>
      <c r="IY15" s="49">
        <f t="shared" ref="IY15" si="320">IY13-SUM(IY16:IY25)</f>
        <v>0</v>
      </c>
      <c r="IZ15" s="49">
        <f t="shared" ref="IZ15:JA15" si="321">IZ13-SUM(IZ16:IZ25)</f>
        <v>0</v>
      </c>
      <c r="JA15" s="49">
        <f t="shared" si="321"/>
        <v>0</v>
      </c>
      <c r="JB15" s="49">
        <f t="shared" ref="JB15" si="322">JB13-SUM(JB16:JB25)</f>
        <v>0</v>
      </c>
      <c r="JC15" s="49">
        <f t="shared" ref="JC15" si="323">JC13-SUM(JC16:JC25)</f>
        <v>0</v>
      </c>
      <c r="JD15" s="49">
        <f t="shared" ref="JD15" si="324">JD13-SUM(JD16:JD25)</f>
        <v>0</v>
      </c>
      <c r="JE15" s="49">
        <f t="shared" ref="JE15" si="325">JE13-SUM(JE16:JE25)</f>
        <v>0</v>
      </c>
      <c r="JF15" s="49">
        <f t="shared" ref="JF15" si="326">JF13-SUM(JF16:JF25)</f>
        <v>0</v>
      </c>
      <c r="JG15" s="49">
        <f t="shared" ref="JG15" si="327">JG13-SUM(JG16:JG25)</f>
        <v>0</v>
      </c>
      <c r="JH15" s="49">
        <f t="shared" ref="JH15" si="328">JH13-SUM(JH16:JH25)</f>
        <v>0</v>
      </c>
      <c r="JI15" s="49">
        <f t="shared" ref="JI15" si="329">JI13-SUM(JI16:JI25)</f>
        <v>0</v>
      </c>
      <c r="JJ15" s="49">
        <f t="shared" ref="JJ15:JK15" si="330">JJ13-SUM(JJ16:JJ25)</f>
        <v>0</v>
      </c>
      <c r="JK15" s="49">
        <f t="shared" si="330"/>
        <v>0</v>
      </c>
      <c r="JL15" s="49">
        <f t="shared" ref="JL15" si="331">JL13-SUM(JL16:JL25)</f>
        <v>0</v>
      </c>
      <c r="JM15" s="49">
        <f t="shared" ref="JM15" si="332">JM13-SUM(JM16:JM25)</f>
        <v>0</v>
      </c>
      <c r="JN15" s="49">
        <f t="shared" ref="JN15" si="333">JN13-SUM(JN16:JN25)</f>
        <v>0</v>
      </c>
      <c r="JO15" s="49">
        <f t="shared" ref="JO15" si="334">JO13-SUM(JO16:JO25)</f>
        <v>0</v>
      </c>
      <c r="JP15" s="49">
        <f t="shared" ref="JP15" si="335">JP13-SUM(JP16:JP25)</f>
        <v>0</v>
      </c>
      <c r="JQ15" s="49">
        <f t="shared" ref="JQ15" si="336">JQ13-SUM(JQ16:JQ25)</f>
        <v>0</v>
      </c>
      <c r="JR15" s="49">
        <f t="shared" ref="JR15" si="337">JR13-SUM(JR16:JR25)</f>
        <v>0</v>
      </c>
      <c r="JS15" s="49">
        <f t="shared" ref="JS15" si="338">JS13-SUM(JS16:JS25)</f>
        <v>0</v>
      </c>
      <c r="JT15" s="49">
        <f t="shared" ref="JT15:JU15" si="339">JT13-SUM(JT16:JT25)</f>
        <v>0</v>
      </c>
      <c r="JU15" s="49">
        <f t="shared" si="339"/>
        <v>0</v>
      </c>
      <c r="JV15" s="49">
        <f t="shared" ref="JV15" si="340">JV13-SUM(JV16:JV25)</f>
        <v>0</v>
      </c>
      <c r="JW15" s="49">
        <f t="shared" ref="JW15" si="341">JW13-SUM(JW16:JW25)</f>
        <v>0</v>
      </c>
      <c r="JX15" s="49">
        <f t="shared" ref="JX15" si="342">JX13-SUM(JX16:JX25)</f>
        <v>0</v>
      </c>
      <c r="JY15" s="49">
        <f t="shared" ref="JY15" si="343">JY13-SUM(JY16:JY25)</f>
        <v>0</v>
      </c>
      <c r="JZ15" s="49">
        <f t="shared" ref="JZ15" si="344">JZ13-SUM(JZ16:JZ25)</f>
        <v>0</v>
      </c>
      <c r="KA15" s="49">
        <f t="shared" ref="KA15" si="345">KA13-SUM(KA16:KA25)</f>
        <v>0</v>
      </c>
      <c r="KB15" s="49">
        <f t="shared" ref="KB15" si="346">KB13-SUM(KB16:KB25)</f>
        <v>0</v>
      </c>
      <c r="KC15" s="49">
        <f t="shared" ref="KC15" si="347">KC13-SUM(KC16:KC25)</f>
        <v>0</v>
      </c>
      <c r="KD15" s="49">
        <f t="shared" ref="KD15:KE15" si="348">KD13-SUM(KD16:KD25)</f>
        <v>0</v>
      </c>
      <c r="KE15" s="49">
        <f t="shared" si="348"/>
        <v>0</v>
      </c>
      <c r="KF15" s="49">
        <f t="shared" ref="KF15" si="349">KF13-SUM(KF16:KF25)</f>
        <v>0</v>
      </c>
      <c r="KG15" s="49">
        <f t="shared" ref="KG15" si="350">KG13-SUM(KG16:KG25)</f>
        <v>0</v>
      </c>
      <c r="KH15" s="49">
        <f t="shared" ref="KH15" si="351">KH13-SUM(KH16:KH25)</f>
        <v>0</v>
      </c>
      <c r="KI15" s="49">
        <f t="shared" ref="KI15" si="352">KI13-SUM(KI16:KI25)</f>
        <v>0</v>
      </c>
      <c r="KJ15" s="49">
        <f t="shared" ref="KJ15" si="353">KJ13-SUM(KJ16:KJ25)</f>
        <v>0</v>
      </c>
      <c r="KK15" s="49">
        <f t="shared" ref="KK15" si="354">KK13-SUM(KK16:KK25)</f>
        <v>0</v>
      </c>
      <c r="KL15" s="49">
        <f t="shared" ref="KL15" si="355">KL13-SUM(KL16:KL25)</f>
        <v>0</v>
      </c>
      <c r="KM15" s="49">
        <f t="shared" ref="KM15" si="356">KM13-SUM(KM16:KM25)</f>
        <v>0</v>
      </c>
      <c r="KN15" s="49">
        <f t="shared" ref="KN15:KO15" si="357">KN13-SUM(KN16:KN25)</f>
        <v>0</v>
      </c>
      <c r="KO15" s="49">
        <f t="shared" si="357"/>
        <v>0</v>
      </c>
      <c r="KP15" s="49">
        <f t="shared" ref="KP15" si="358">KP13-SUM(KP16:KP25)</f>
        <v>0</v>
      </c>
      <c r="KQ15" s="49">
        <f t="shared" ref="KQ15" si="359">KQ13-SUM(KQ16:KQ25)</f>
        <v>0</v>
      </c>
      <c r="KR15" s="49">
        <f t="shared" ref="KR15" si="360">KR13-SUM(KR16:KR25)</f>
        <v>0</v>
      </c>
      <c r="KS15" s="49">
        <f t="shared" ref="KS15" si="361">KS13-SUM(KS16:KS25)</f>
        <v>0</v>
      </c>
      <c r="KT15" s="49">
        <f t="shared" ref="KT15" si="362">KT13-SUM(KT16:KT25)</f>
        <v>0</v>
      </c>
      <c r="KU15" s="49">
        <f t="shared" ref="KU15" si="363">KU13-SUM(KU16:KU25)</f>
        <v>0</v>
      </c>
      <c r="KV15" s="49">
        <f t="shared" ref="KV15" si="364">KV13-SUM(KV16:KV25)</f>
        <v>0</v>
      </c>
      <c r="KW15" s="49">
        <f t="shared" ref="KW15" si="365">KW13-SUM(KW16:KW25)</f>
        <v>0</v>
      </c>
      <c r="KX15" s="49">
        <f t="shared" ref="KX15:KY15" si="366">KX13-SUM(KX16:KX25)</f>
        <v>0</v>
      </c>
      <c r="KY15" s="49">
        <f t="shared" si="366"/>
        <v>0</v>
      </c>
      <c r="KZ15" s="49">
        <f t="shared" ref="KZ15" si="367">KZ13-SUM(KZ16:KZ25)</f>
        <v>0</v>
      </c>
      <c r="LA15" s="49">
        <f t="shared" ref="LA15" si="368">LA13-SUM(LA16:LA25)</f>
        <v>0</v>
      </c>
      <c r="LB15" s="49">
        <f t="shared" ref="LB15" si="369">LB13-SUM(LB16:LB25)</f>
        <v>0</v>
      </c>
      <c r="LC15" s="49">
        <f t="shared" ref="LC15" si="370">LC13-SUM(LC16:LC25)</f>
        <v>0</v>
      </c>
      <c r="LD15" s="49">
        <f t="shared" ref="LD15" si="371">LD13-SUM(LD16:LD25)</f>
        <v>0</v>
      </c>
      <c r="LE15" s="49">
        <f t="shared" ref="LE15" si="372">LE13-SUM(LE16:LE25)</f>
        <v>0</v>
      </c>
      <c r="LF15" s="49">
        <f t="shared" ref="LF15" si="373">LF13-SUM(LF16:LF25)</f>
        <v>0</v>
      </c>
      <c r="LG15" s="49">
        <f t="shared" ref="LG15" si="374">LG13-SUM(LG16:LG25)</f>
        <v>0</v>
      </c>
      <c r="LH15" s="49">
        <f t="shared" ref="LH15" si="375">LH13-SUM(LH16:LH25)</f>
        <v>0</v>
      </c>
      <c r="LI15" s="10"/>
      <c r="LJ15" s="10"/>
    </row>
    <row r="16" spans="1:322" s="60" customFormat="1" ht="10.199999999999999" x14ac:dyDescent="0.2">
      <c r="A16" s="52"/>
      <c r="B16" s="52"/>
      <c r="C16" s="52"/>
      <c r="D16" s="52"/>
      <c r="E16" s="101" t="str">
        <f>E15</f>
        <v>кол-во клиентов по типам</v>
      </c>
      <c r="F16" s="52"/>
      <c r="G16" s="52"/>
      <c r="H16" s="42" t="str">
        <f>списки!$H$13</f>
        <v>активные без тарифа</v>
      </c>
      <c r="I16" s="52"/>
      <c r="J16" s="52"/>
      <c r="K16" s="56" t="str">
        <f>IF($E16="","",INDEX(kpi!$H:$H,SUMIFS(kpi!$B:$B,kpi!$E:$E,$E16)))</f>
        <v>кол-во чел</v>
      </c>
      <c r="L16" s="52"/>
      <c r="M16" s="59"/>
      <c r="N16" s="52"/>
      <c r="O16" s="62"/>
      <c r="P16" s="52"/>
      <c r="Q16" s="52"/>
      <c r="R16" s="102"/>
      <c r="S16" s="52"/>
      <c r="T16" s="52"/>
      <c r="U16" s="63">
        <f>IF(U$10="",0,IF(U$9&lt;главная!$N$19,0,U$13*клиенты!$N18))</f>
        <v>0</v>
      </c>
      <c r="V16" s="63">
        <f>IF(V$10="",0,IF(V$9&lt;главная!$N$19,0,V$13*клиенты!$N18))</f>
        <v>0</v>
      </c>
      <c r="W16" s="63">
        <f>IF(W$10="",0,IF(W$9&lt;главная!$N$19,0,W$13*клиенты!$N18))</f>
        <v>0</v>
      </c>
      <c r="X16" s="63">
        <f>IF(X$10="",0,IF(X$9&lt;главная!$N$19,0,X$13*клиенты!$N18))</f>
        <v>0</v>
      </c>
      <c r="Y16" s="63">
        <f>IF(Y$10="",0,IF(Y$9&lt;главная!$N$19,0,Y$13*клиенты!$N18))</f>
        <v>0</v>
      </c>
      <c r="Z16" s="63">
        <f>IF(Z$10="",0,IF(Z$9&lt;главная!$N$19,0,Z$13*клиенты!$N18))</f>
        <v>0</v>
      </c>
      <c r="AA16" s="63">
        <f>IF(AA$10="",0,IF(AA$9&lt;главная!$N$19,0,AA$13*клиенты!$N18))</f>
        <v>0</v>
      </c>
      <c r="AB16" s="63">
        <f>IF(AB$10="",0,IF(AB$9&lt;главная!$N$19,0,AB$13*клиенты!$N18))</f>
        <v>0</v>
      </c>
      <c r="AC16" s="63">
        <f>IF(AC$10="",0,IF(AC$9&lt;главная!$N$19,0,AC$13*клиенты!$N18))</f>
        <v>0</v>
      </c>
      <c r="AD16" s="63">
        <f>IF(AD$10="",0,IF(AD$9&lt;главная!$N$19,0,AD$13*клиенты!$N18))</f>
        <v>0</v>
      </c>
      <c r="AE16" s="63">
        <f>IF(AE$10="",0,IF(AE$9&lt;главная!$N$19,0,AE$13*клиенты!$N18))</f>
        <v>0</v>
      </c>
      <c r="AF16" s="63">
        <f>IF(AF$10="",0,IF(AF$9&lt;главная!$N$19,0,AF$13*клиенты!$N18))</f>
        <v>0</v>
      </c>
      <c r="AG16" s="63">
        <f>IF(AG$10="",0,IF(AG$9&lt;главная!$N$19,0,AG$13*клиенты!$N18))</f>
        <v>0</v>
      </c>
      <c r="AH16" s="63">
        <f>IF(AH$10="",0,IF(AH$9&lt;главная!$N$19,0,AH$13*клиенты!$N18))</f>
        <v>0</v>
      </c>
      <c r="AI16" s="63">
        <f>IF(AI$10="",0,IF(AI$9&lt;главная!$N$19,0,AI$13*клиенты!$N18))</f>
        <v>0</v>
      </c>
      <c r="AJ16" s="63">
        <f>IF(AJ$10="",0,IF(AJ$9&lt;главная!$N$19,0,AJ$13*клиенты!$N18))</f>
        <v>0</v>
      </c>
      <c r="AK16" s="63">
        <f>IF(AK$10="",0,IF(AK$9&lt;главная!$N$19,0,AK$13*клиенты!$N18))</f>
        <v>0</v>
      </c>
      <c r="AL16" s="63">
        <f>IF(AL$10="",0,IF(AL$9&lt;главная!$N$19,0,AL$13*клиенты!$N18))</f>
        <v>0</v>
      </c>
      <c r="AM16" s="63">
        <f>IF(AM$10="",0,IF(AM$9&lt;главная!$N$19,0,AM$13*клиенты!$N18))</f>
        <v>0</v>
      </c>
      <c r="AN16" s="63">
        <f>IF(AN$10="",0,IF(AN$9&lt;главная!$N$19,0,AN$13*клиенты!$N18))</f>
        <v>0</v>
      </c>
      <c r="AO16" s="63">
        <f>IF(AO$10="",0,IF(AO$9&lt;главная!$N$19,0,AO$13*клиенты!$N18))</f>
        <v>0</v>
      </c>
      <c r="AP16" s="63">
        <f>IF(AP$10="",0,IF(AP$9&lt;главная!$N$19,0,AP$13*клиенты!$N18))</f>
        <v>0</v>
      </c>
      <c r="AQ16" s="63">
        <f>IF(AQ$10="",0,IF(AQ$9&lt;главная!$N$19,0,AQ$13*клиенты!$N18))</f>
        <v>0</v>
      </c>
      <c r="AR16" s="63">
        <f>IF(AR$10="",0,IF(AR$9&lt;главная!$N$19,0,AR$13*клиенты!$N18))</f>
        <v>0</v>
      </c>
      <c r="AS16" s="63">
        <f>IF(AS$10="",0,IF(AS$9&lt;главная!$N$19,0,AS$13*клиенты!$N18))</f>
        <v>0</v>
      </c>
      <c r="AT16" s="63">
        <f>IF(AT$10="",0,IF(AT$9&lt;главная!$N$19,0,AT$13*клиенты!$N18))</f>
        <v>0</v>
      </c>
      <c r="AU16" s="63">
        <f>IF(AU$10="",0,IF(AU$9&lt;главная!$N$19,0,AU$13*клиенты!$N18))</f>
        <v>0</v>
      </c>
      <c r="AV16" s="63">
        <f>IF(AV$10="",0,IF(AV$9&lt;главная!$N$19,0,AV$13*клиенты!$N18))</f>
        <v>0</v>
      </c>
      <c r="AW16" s="63">
        <f>IF(AW$10="",0,IF(AW$9&lt;главная!$N$19,0,AW$13*клиенты!$N18))</f>
        <v>0</v>
      </c>
      <c r="AX16" s="63">
        <f>IF(AX$10="",0,IF(AX$9&lt;главная!$N$19,0,AX$13*клиенты!$N18))</f>
        <v>0</v>
      </c>
      <c r="AY16" s="63">
        <f>IF(AY$10="",0,IF(AY$9&lt;главная!$N$19,0,AY$13*клиенты!$N18))</f>
        <v>0</v>
      </c>
      <c r="AZ16" s="63">
        <f>IF(AZ$10="",0,IF(AZ$9&lt;главная!$N$19,0,AZ$13*клиенты!$N18))</f>
        <v>0</v>
      </c>
      <c r="BA16" s="63">
        <f>IF(BA$10="",0,IF(BA$9&lt;главная!$N$19,0,BA$13*клиенты!$N18))</f>
        <v>0</v>
      </c>
      <c r="BB16" s="63">
        <f>IF(BB$10="",0,IF(BB$9&lt;главная!$N$19,0,BB$13*клиенты!$N18))</f>
        <v>0</v>
      </c>
      <c r="BC16" s="63">
        <f>IF(BC$10="",0,IF(BC$9&lt;главная!$N$19,0,BC$13*клиенты!$N18))</f>
        <v>0</v>
      </c>
      <c r="BD16" s="63">
        <f>IF(BD$10="",0,IF(BD$9&lt;главная!$N$19,0,BD$13*клиенты!$N18))</f>
        <v>0</v>
      </c>
      <c r="BE16" s="63">
        <f>IF(BE$10="",0,IF(BE$9&lt;главная!$N$19,0,BE$13*клиенты!$N18))</f>
        <v>0</v>
      </c>
      <c r="BF16" s="63">
        <f>IF(BF$10="",0,IF(BF$9&lt;главная!$N$19,0,BF$13*клиенты!$N18))</f>
        <v>0</v>
      </c>
      <c r="BG16" s="63">
        <f>IF(BG$10="",0,IF(BG$9&lt;главная!$N$19,0,BG$13*клиенты!$N18))</f>
        <v>0</v>
      </c>
      <c r="BH16" s="63">
        <f>IF(BH$10="",0,IF(BH$9&lt;главная!$N$19,0,BH$13*клиенты!$N18))</f>
        <v>0</v>
      </c>
      <c r="BI16" s="63">
        <f>IF(BI$10="",0,IF(BI$9&lt;главная!$N$19,0,BI$13*клиенты!$N18))</f>
        <v>0</v>
      </c>
      <c r="BJ16" s="63">
        <f>IF(BJ$10="",0,IF(BJ$9&lt;главная!$N$19,0,BJ$13*клиенты!$N18))</f>
        <v>0</v>
      </c>
      <c r="BK16" s="63">
        <f>IF(BK$10="",0,IF(BK$9&lt;главная!$N$19,0,BK$13*клиенты!$N18))</f>
        <v>0</v>
      </c>
      <c r="BL16" s="63">
        <f>IF(BL$10="",0,IF(BL$9&lt;главная!$N$19,0,BL$13*клиенты!$N18))</f>
        <v>0</v>
      </c>
      <c r="BM16" s="63">
        <f>IF(BM$10="",0,IF(BM$9&lt;главная!$N$19,0,BM$13*клиенты!$N18))</f>
        <v>0</v>
      </c>
      <c r="BN16" s="63">
        <f>IF(BN$10="",0,IF(BN$9&lt;главная!$N$19,0,BN$13*клиенты!$N18))</f>
        <v>0</v>
      </c>
      <c r="BO16" s="63">
        <f>IF(BO$10="",0,IF(BO$9&lt;главная!$N$19,0,BO$13*клиенты!$N18))</f>
        <v>0</v>
      </c>
      <c r="BP16" s="63">
        <f>IF(BP$10="",0,IF(BP$9&lt;главная!$N$19,0,BP$13*клиенты!$N18))</f>
        <v>0</v>
      </c>
      <c r="BQ16" s="63">
        <f>IF(BQ$10="",0,IF(BQ$9&lt;главная!$N$19,0,BQ$13*клиенты!$N18))</f>
        <v>0</v>
      </c>
      <c r="BR16" s="63">
        <f>IF(BR$10="",0,IF(BR$9&lt;главная!$N$19,0,BR$13*клиенты!$N18))</f>
        <v>0</v>
      </c>
      <c r="BS16" s="63">
        <f>IF(BS$10="",0,IF(BS$9&lt;главная!$N$19,0,BS$13*клиенты!$N18))</f>
        <v>0</v>
      </c>
      <c r="BT16" s="63">
        <f>IF(BT$10="",0,IF(BT$9&lt;главная!$N$19,0,BT$13*клиенты!$N18))</f>
        <v>0</v>
      </c>
      <c r="BU16" s="63">
        <f>IF(BU$10="",0,IF(BU$9&lt;главная!$N$19,0,BU$13*клиенты!$N18))</f>
        <v>0</v>
      </c>
      <c r="BV16" s="63">
        <f>IF(BV$10="",0,IF(BV$9&lt;главная!$N$19,0,BV$13*клиенты!$N18))</f>
        <v>0</v>
      </c>
      <c r="BW16" s="63">
        <f>IF(BW$10="",0,IF(BW$9&lt;главная!$N$19,0,BW$13*клиенты!$N18))</f>
        <v>0</v>
      </c>
      <c r="BX16" s="63">
        <f>IF(BX$10="",0,IF(BX$9&lt;главная!$N$19,0,BX$13*клиенты!$N18))</f>
        <v>0</v>
      </c>
      <c r="BY16" s="63">
        <f>IF(BY$10="",0,IF(BY$9&lt;главная!$N$19,0,BY$13*клиенты!$N18))</f>
        <v>0</v>
      </c>
      <c r="BZ16" s="63">
        <f>IF(BZ$10="",0,IF(BZ$9&lt;главная!$N$19,0,BZ$13*клиенты!$N18))</f>
        <v>0</v>
      </c>
      <c r="CA16" s="63">
        <f>IF(CA$10="",0,IF(CA$9&lt;главная!$N$19,0,CA$13*клиенты!$N18))</f>
        <v>0</v>
      </c>
      <c r="CB16" s="63">
        <f>IF(CB$10="",0,IF(CB$9&lt;главная!$N$19,0,CB$13*клиенты!$N18))</f>
        <v>0</v>
      </c>
      <c r="CC16" s="63">
        <f>IF(CC$10="",0,IF(CC$9&lt;главная!$N$19,0,CC$13*клиенты!$N18))</f>
        <v>0</v>
      </c>
      <c r="CD16" s="63">
        <f>IF(CD$10="",0,IF(CD$9&lt;главная!$N$19,0,CD$13*клиенты!$N18))</f>
        <v>0</v>
      </c>
      <c r="CE16" s="63">
        <f>IF(CE$10="",0,IF(CE$9&lt;главная!$N$19,0,CE$13*клиенты!$N18))</f>
        <v>0</v>
      </c>
      <c r="CF16" s="63">
        <f>IF(CF$10="",0,IF(CF$9&lt;главная!$N$19,0,CF$13*клиенты!$N18))</f>
        <v>0</v>
      </c>
      <c r="CG16" s="63">
        <f>IF(CG$10="",0,IF(CG$9&lt;главная!$N$19,0,CG$13*клиенты!$N18))</f>
        <v>0</v>
      </c>
      <c r="CH16" s="63">
        <f>IF(CH$10="",0,IF(CH$9&lt;главная!$N$19,0,CH$13*клиенты!$N18))</f>
        <v>0</v>
      </c>
      <c r="CI16" s="63">
        <f>IF(CI$10="",0,IF(CI$9&lt;главная!$N$19,0,CI$13*клиенты!$N18))</f>
        <v>0</v>
      </c>
      <c r="CJ16" s="63">
        <f>IF(CJ$10="",0,IF(CJ$9&lt;главная!$N$19,0,CJ$13*клиенты!$N18))</f>
        <v>0</v>
      </c>
      <c r="CK16" s="63">
        <f>IF(CK$10="",0,IF(CK$9&lt;главная!$N$19,0,CK$13*клиенты!$N18))</f>
        <v>0</v>
      </c>
      <c r="CL16" s="63">
        <f>IF(CL$10="",0,IF(CL$9&lt;главная!$N$19,0,CL$13*клиенты!$N18))</f>
        <v>0</v>
      </c>
      <c r="CM16" s="63">
        <f>IF(CM$10="",0,IF(CM$9&lt;главная!$N$19,0,CM$13*клиенты!$N18))</f>
        <v>0</v>
      </c>
      <c r="CN16" s="63">
        <f>IF(CN$10="",0,IF(CN$9&lt;главная!$N$19,0,CN$13*клиенты!$N18))</f>
        <v>0</v>
      </c>
      <c r="CO16" s="63">
        <f>IF(CO$10="",0,IF(CO$9&lt;главная!$N$19,0,CO$13*клиенты!$N18))</f>
        <v>0</v>
      </c>
      <c r="CP16" s="63">
        <f>IF(CP$10="",0,IF(CP$9&lt;главная!$N$19,0,CP$13*клиенты!$N18))</f>
        <v>0</v>
      </c>
      <c r="CQ16" s="63">
        <f>IF(CQ$10="",0,IF(CQ$9&lt;главная!$N$19,0,CQ$13*клиенты!$N18))</f>
        <v>0</v>
      </c>
      <c r="CR16" s="63">
        <f>IF(CR$10="",0,IF(CR$9&lt;главная!$N$19,0,CR$13*клиенты!$N18))</f>
        <v>0</v>
      </c>
      <c r="CS16" s="63">
        <f>IF(CS$10="",0,IF(CS$9&lt;главная!$N$19,0,CS$13*клиенты!$N18))</f>
        <v>0</v>
      </c>
      <c r="CT16" s="63">
        <f>IF(CT$10="",0,IF(CT$9&lt;главная!$N$19,0,CT$13*клиенты!$N18))</f>
        <v>0</v>
      </c>
      <c r="CU16" s="63">
        <f>IF(CU$10="",0,IF(CU$9&lt;главная!$N$19,0,CU$13*клиенты!$N18))</f>
        <v>0</v>
      </c>
      <c r="CV16" s="63">
        <f>IF(CV$10="",0,IF(CV$9&lt;главная!$N$19,0,CV$13*клиенты!$N18))</f>
        <v>0</v>
      </c>
      <c r="CW16" s="63">
        <f>IF(CW$10="",0,IF(CW$9&lt;главная!$N$19,0,CW$13*клиенты!$N18))</f>
        <v>0</v>
      </c>
      <c r="CX16" s="63">
        <f>IF(CX$10="",0,IF(CX$9&lt;главная!$N$19,0,CX$13*клиенты!$N18))</f>
        <v>0</v>
      </c>
      <c r="CY16" s="63">
        <f>IF(CY$10="",0,IF(CY$9&lt;главная!$N$19,0,CY$13*клиенты!$N18))</f>
        <v>0</v>
      </c>
      <c r="CZ16" s="63">
        <f>IF(CZ$10="",0,IF(CZ$9&lt;главная!$N$19,0,CZ$13*клиенты!$N18))</f>
        <v>0</v>
      </c>
      <c r="DA16" s="63">
        <f>IF(DA$10="",0,IF(DA$9&lt;главная!$N$19,0,DA$13*клиенты!$N18))</f>
        <v>0</v>
      </c>
      <c r="DB16" s="63">
        <f>IF(DB$10="",0,IF(DB$9&lt;главная!$N$19,0,DB$13*клиенты!$N18))</f>
        <v>0</v>
      </c>
      <c r="DC16" s="63">
        <f>IF(DC$10="",0,IF(DC$9&lt;главная!$N$19,0,DC$13*клиенты!$N18))</f>
        <v>0</v>
      </c>
      <c r="DD16" s="63">
        <f>IF(DD$10="",0,IF(DD$9&lt;главная!$N$19,0,DD$13*клиенты!$N18))</f>
        <v>0</v>
      </c>
      <c r="DE16" s="63">
        <f>IF(DE$10="",0,IF(DE$9&lt;главная!$N$19,0,DE$13*клиенты!$N18))</f>
        <v>0</v>
      </c>
      <c r="DF16" s="63">
        <f>IF(DF$10="",0,IF(DF$9&lt;главная!$N$19,0,DF$13*клиенты!$N18))</f>
        <v>0</v>
      </c>
      <c r="DG16" s="63">
        <f>IF(DG$10="",0,IF(DG$9&lt;главная!$N$19,0,DG$13*клиенты!$N18))</f>
        <v>0</v>
      </c>
      <c r="DH16" s="63">
        <f>IF(DH$10="",0,IF(DH$9&lt;главная!$N$19,0,DH$13*клиенты!$N18))</f>
        <v>0</v>
      </c>
      <c r="DI16" s="63">
        <f>IF(DI$10="",0,IF(DI$9&lt;главная!$N$19,0,DI$13*клиенты!$N18))</f>
        <v>0</v>
      </c>
      <c r="DJ16" s="63">
        <f>IF(DJ$10="",0,IF(DJ$9&lt;главная!$N$19,0,DJ$13*клиенты!$N18))</f>
        <v>0</v>
      </c>
      <c r="DK16" s="63">
        <f>IF(DK$10="",0,IF(DK$9&lt;главная!$N$19,0,DK$13*клиенты!$N18))</f>
        <v>0</v>
      </c>
      <c r="DL16" s="63">
        <f>IF(DL$10="",0,IF(DL$9&lt;главная!$N$19,0,DL$13*клиенты!$N18))</f>
        <v>0</v>
      </c>
      <c r="DM16" s="63">
        <f>IF(DM$10="",0,IF(DM$9&lt;главная!$N$19,0,DM$13*клиенты!$N18))</f>
        <v>0</v>
      </c>
      <c r="DN16" s="63">
        <f>IF(DN$10="",0,IF(DN$9&lt;главная!$N$19,0,DN$13*клиенты!$N18))</f>
        <v>0</v>
      </c>
      <c r="DO16" s="63">
        <f>IF(DO$10="",0,IF(DO$9&lt;главная!$N$19,0,DO$13*клиенты!$N18))</f>
        <v>0</v>
      </c>
      <c r="DP16" s="63">
        <f>IF(DP$10="",0,IF(DP$9&lt;главная!$N$19,0,DP$13*клиенты!$N18))</f>
        <v>0</v>
      </c>
      <c r="DQ16" s="63">
        <f>IF(DQ$10="",0,IF(DQ$9&lt;главная!$N$19,0,DQ$13*клиенты!$N18))</f>
        <v>0</v>
      </c>
      <c r="DR16" s="63">
        <f>IF(DR$10="",0,IF(DR$9&lt;главная!$N$19,0,DR$13*клиенты!$N18))</f>
        <v>0</v>
      </c>
      <c r="DS16" s="63">
        <f>IF(DS$10="",0,IF(DS$9&lt;главная!$N$19,0,DS$13*клиенты!$N18))</f>
        <v>0</v>
      </c>
      <c r="DT16" s="63">
        <f>IF(DT$10="",0,IF(DT$9&lt;главная!$N$19,0,DT$13*клиенты!$N18))</f>
        <v>0</v>
      </c>
      <c r="DU16" s="63">
        <f>IF(DU$10="",0,IF(DU$9&lt;главная!$N$19,0,DU$13*клиенты!$N18))</f>
        <v>0</v>
      </c>
      <c r="DV16" s="63">
        <f>IF(DV$10="",0,IF(DV$9&lt;главная!$N$19,0,DV$13*клиенты!$N18))</f>
        <v>0</v>
      </c>
      <c r="DW16" s="63">
        <f>IF(DW$10="",0,IF(DW$9&lt;главная!$N$19,0,DW$13*клиенты!$N18))</f>
        <v>0</v>
      </c>
      <c r="DX16" s="63">
        <f>IF(DX$10="",0,IF(DX$9&lt;главная!$N$19,0,DX$13*клиенты!$N18))</f>
        <v>0</v>
      </c>
      <c r="DY16" s="63">
        <f>IF(DY$10="",0,IF(DY$9&lt;главная!$N$19,0,DY$13*клиенты!$N18))</f>
        <v>0</v>
      </c>
      <c r="DZ16" s="63">
        <f>IF(DZ$10="",0,IF(DZ$9&lt;главная!$N$19,0,DZ$13*клиенты!$N18))</f>
        <v>0</v>
      </c>
      <c r="EA16" s="63">
        <f>IF(EA$10="",0,IF(EA$9&lt;главная!$N$19,0,EA$13*клиенты!$N18))</f>
        <v>0</v>
      </c>
      <c r="EB16" s="63">
        <f>IF(EB$10="",0,IF(EB$9&lt;главная!$N$19,0,EB$13*клиенты!$N18))</f>
        <v>0</v>
      </c>
      <c r="EC16" s="63">
        <f>IF(EC$10="",0,IF(EC$9&lt;главная!$N$19,0,EC$13*клиенты!$N18))</f>
        <v>0</v>
      </c>
      <c r="ED16" s="63">
        <f>IF(ED$10="",0,IF(ED$9&lt;главная!$N$19,0,ED$13*клиенты!$N18))</f>
        <v>0</v>
      </c>
      <c r="EE16" s="63">
        <f>IF(EE$10="",0,IF(EE$9&lt;главная!$N$19,0,EE$13*клиенты!$N18))</f>
        <v>0</v>
      </c>
      <c r="EF16" s="63">
        <f>IF(EF$10="",0,IF(EF$9&lt;главная!$N$19,0,EF$13*клиенты!$N18))</f>
        <v>0</v>
      </c>
      <c r="EG16" s="63">
        <f>IF(EG$10="",0,IF(EG$9&lt;главная!$N$19,0,EG$13*клиенты!$N18))</f>
        <v>0</v>
      </c>
      <c r="EH16" s="63">
        <f>IF(EH$10="",0,IF(EH$9&lt;главная!$N$19,0,EH$13*клиенты!$N18))</f>
        <v>0</v>
      </c>
      <c r="EI16" s="63">
        <f>IF(EI$10="",0,IF(EI$9&lt;главная!$N$19,0,EI$13*клиенты!$N18))</f>
        <v>0</v>
      </c>
      <c r="EJ16" s="63">
        <f>IF(EJ$10="",0,IF(EJ$9&lt;главная!$N$19,0,EJ$13*клиенты!$N18))</f>
        <v>0</v>
      </c>
      <c r="EK16" s="63">
        <f>IF(EK$10="",0,IF(EK$9&lt;главная!$N$19,0,EK$13*клиенты!$N18))</f>
        <v>0</v>
      </c>
      <c r="EL16" s="63">
        <f>IF(EL$10="",0,IF(EL$9&lt;главная!$N$19,0,EL$13*клиенты!$N18))</f>
        <v>0</v>
      </c>
      <c r="EM16" s="63">
        <f>IF(EM$10="",0,IF(EM$9&lt;главная!$N$19,0,EM$13*клиенты!$N18))</f>
        <v>0</v>
      </c>
      <c r="EN16" s="63">
        <f>IF(EN$10="",0,IF(EN$9&lt;главная!$N$19,0,EN$13*клиенты!$N18))</f>
        <v>0</v>
      </c>
      <c r="EO16" s="63">
        <f>IF(EO$10="",0,IF(EO$9&lt;главная!$N$19,0,EO$13*клиенты!$N18))</f>
        <v>0</v>
      </c>
      <c r="EP16" s="63">
        <f>IF(EP$10="",0,IF(EP$9&lt;главная!$N$19,0,EP$13*клиенты!$N18))</f>
        <v>0</v>
      </c>
      <c r="EQ16" s="63">
        <f>IF(EQ$10="",0,IF(EQ$9&lt;главная!$N$19,0,EQ$13*клиенты!$N18))</f>
        <v>0</v>
      </c>
      <c r="ER16" s="63">
        <f>IF(ER$10="",0,IF(ER$9&lt;главная!$N$19,0,ER$13*клиенты!$N18))</f>
        <v>0</v>
      </c>
      <c r="ES16" s="63">
        <f>IF(ES$10="",0,IF(ES$9&lt;главная!$N$19,0,ES$13*клиенты!$N18))</f>
        <v>0</v>
      </c>
      <c r="ET16" s="63">
        <f>IF(ET$10="",0,IF(ET$9&lt;главная!$N$19,0,ET$13*клиенты!$N18))</f>
        <v>0</v>
      </c>
      <c r="EU16" s="63">
        <f>IF(EU$10="",0,IF(EU$9&lt;главная!$N$19,0,EU$13*клиенты!$N18))</f>
        <v>0</v>
      </c>
      <c r="EV16" s="63">
        <f>IF(EV$10="",0,IF(EV$9&lt;главная!$N$19,0,EV$13*клиенты!$N18))</f>
        <v>0</v>
      </c>
      <c r="EW16" s="63">
        <f>IF(EW$10="",0,IF(EW$9&lt;главная!$N$19,0,EW$13*клиенты!$N18))</f>
        <v>0</v>
      </c>
      <c r="EX16" s="63">
        <f>IF(EX$10="",0,IF(EX$9&lt;главная!$N$19,0,EX$13*клиенты!$N18))</f>
        <v>0</v>
      </c>
      <c r="EY16" s="63">
        <f>IF(EY$10="",0,IF(EY$9&lt;главная!$N$19,0,EY$13*клиенты!$N18))</f>
        <v>0</v>
      </c>
      <c r="EZ16" s="63">
        <f>IF(EZ$10="",0,IF(EZ$9&lt;главная!$N$19,0,EZ$13*клиенты!$N18))</f>
        <v>0</v>
      </c>
      <c r="FA16" s="63">
        <f>IF(FA$10="",0,IF(FA$9&lt;главная!$N$19,0,FA$13*клиенты!$N18))</f>
        <v>0</v>
      </c>
      <c r="FB16" s="63">
        <f>IF(FB$10="",0,IF(FB$9&lt;главная!$N$19,0,FB$13*клиенты!$N18))</f>
        <v>0</v>
      </c>
      <c r="FC16" s="63">
        <f>IF(FC$10="",0,IF(FC$9&lt;главная!$N$19,0,FC$13*клиенты!$N18))</f>
        <v>0</v>
      </c>
      <c r="FD16" s="63">
        <f>IF(FD$10="",0,IF(FD$9&lt;главная!$N$19,0,FD$13*клиенты!$N18))</f>
        <v>0</v>
      </c>
      <c r="FE16" s="63">
        <f>IF(FE$10="",0,IF(FE$9&lt;главная!$N$19,0,FE$13*клиенты!$N18))</f>
        <v>0</v>
      </c>
      <c r="FF16" s="63">
        <f>IF(FF$10="",0,IF(FF$9&lt;главная!$N$19,0,FF$13*клиенты!$N18))</f>
        <v>0</v>
      </c>
      <c r="FG16" s="63">
        <f>IF(FG$10="",0,IF(FG$9&lt;главная!$N$19,0,FG$13*клиенты!$N18))</f>
        <v>0</v>
      </c>
      <c r="FH16" s="63">
        <f>IF(FH$10="",0,IF(FH$9&lt;главная!$N$19,0,FH$13*клиенты!$N18))</f>
        <v>0</v>
      </c>
      <c r="FI16" s="63">
        <f>IF(FI$10="",0,IF(FI$9&lt;главная!$N$19,0,FI$13*клиенты!$N18))</f>
        <v>0</v>
      </c>
      <c r="FJ16" s="63">
        <f>IF(FJ$10="",0,IF(FJ$9&lt;главная!$N$19,0,FJ$13*клиенты!$N18))</f>
        <v>0</v>
      </c>
      <c r="FK16" s="63">
        <f>IF(FK$10="",0,IF(FK$9&lt;главная!$N$19,0,FK$13*клиенты!$N18))</f>
        <v>0</v>
      </c>
      <c r="FL16" s="63">
        <f>IF(FL$10="",0,IF(FL$9&lt;главная!$N$19,0,FL$13*клиенты!$N18))</f>
        <v>0</v>
      </c>
      <c r="FM16" s="63">
        <f>IF(FM$10="",0,IF(FM$9&lt;главная!$N$19,0,FM$13*клиенты!$N18))</f>
        <v>0</v>
      </c>
      <c r="FN16" s="63">
        <f>IF(FN$10="",0,IF(FN$9&lt;главная!$N$19,0,FN$13*клиенты!$N18))</f>
        <v>0</v>
      </c>
      <c r="FO16" s="63">
        <f>IF(FO$10="",0,IF(FO$9&lt;главная!$N$19,0,FO$13*клиенты!$N18))</f>
        <v>0</v>
      </c>
      <c r="FP16" s="63">
        <f>IF(FP$10="",0,IF(FP$9&lt;главная!$N$19,0,FP$13*клиенты!$N18))</f>
        <v>0</v>
      </c>
      <c r="FQ16" s="63">
        <f>IF(FQ$10="",0,IF(FQ$9&lt;главная!$N$19,0,FQ$13*клиенты!$N18))</f>
        <v>0</v>
      </c>
      <c r="FR16" s="63">
        <f>IF(FR$10="",0,IF(FR$9&lt;главная!$N$19,0,FR$13*клиенты!$N18))</f>
        <v>0</v>
      </c>
      <c r="FS16" s="63">
        <f>IF(FS$10="",0,IF(FS$9&lt;главная!$N$19,0,FS$13*клиенты!$N18))</f>
        <v>0</v>
      </c>
      <c r="FT16" s="63">
        <f>IF(FT$10="",0,IF(FT$9&lt;главная!$N$19,0,FT$13*клиенты!$N18))</f>
        <v>0</v>
      </c>
      <c r="FU16" s="63">
        <f>IF(FU$10="",0,IF(FU$9&lt;главная!$N$19,0,FU$13*клиенты!$N18))</f>
        <v>0</v>
      </c>
      <c r="FV16" s="63">
        <f>IF(FV$10="",0,IF(FV$9&lt;главная!$N$19,0,FV$13*клиенты!$N18))</f>
        <v>0</v>
      </c>
      <c r="FW16" s="63">
        <f>IF(FW$10="",0,IF(FW$9&lt;главная!$N$19,0,FW$13*клиенты!$N18))</f>
        <v>0</v>
      </c>
      <c r="FX16" s="63">
        <f>IF(FX$10="",0,IF(FX$9&lt;главная!$N$19,0,FX$13*клиенты!$N18))</f>
        <v>0</v>
      </c>
      <c r="FY16" s="63">
        <f>IF(FY$10="",0,IF(FY$9&lt;главная!$N$19,0,FY$13*клиенты!$N18))</f>
        <v>0</v>
      </c>
      <c r="FZ16" s="63">
        <f>IF(FZ$10="",0,IF(FZ$9&lt;главная!$N$19,0,FZ$13*клиенты!$N18))</f>
        <v>0</v>
      </c>
      <c r="GA16" s="63">
        <f>IF(GA$10="",0,IF(GA$9&lt;главная!$N$19,0,GA$13*клиенты!$N18))</f>
        <v>0</v>
      </c>
      <c r="GB16" s="63">
        <f>IF(GB$10="",0,IF(GB$9&lt;главная!$N$19,0,GB$13*клиенты!$N18))</f>
        <v>0</v>
      </c>
      <c r="GC16" s="63">
        <f>IF(GC$10="",0,IF(GC$9&lt;главная!$N$19,0,GC$13*клиенты!$N18))</f>
        <v>0</v>
      </c>
      <c r="GD16" s="63">
        <f>IF(GD$10="",0,IF(GD$9&lt;главная!$N$19,0,GD$13*клиенты!$N18))</f>
        <v>0</v>
      </c>
      <c r="GE16" s="63">
        <f>IF(GE$10="",0,IF(GE$9&lt;главная!$N$19,0,GE$13*клиенты!$N18))</f>
        <v>0</v>
      </c>
      <c r="GF16" s="63">
        <f>IF(GF$10="",0,IF(GF$9&lt;главная!$N$19,0,GF$13*клиенты!$N18))</f>
        <v>0</v>
      </c>
      <c r="GG16" s="63">
        <f>IF(GG$10="",0,IF(GG$9&lt;главная!$N$19,0,GG$13*клиенты!$N18))</f>
        <v>0</v>
      </c>
      <c r="GH16" s="63">
        <f>IF(GH$10="",0,IF(GH$9&lt;главная!$N$19,0,GH$13*клиенты!$N18))</f>
        <v>0</v>
      </c>
      <c r="GI16" s="63">
        <f>IF(GI$10="",0,IF(GI$9&lt;главная!$N$19,0,GI$13*клиенты!$N18))</f>
        <v>0</v>
      </c>
      <c r="GJ16" s="63">
        <f>IF(GJ$10="",0,IF(GJ$9&lt;главная!$N$19,0,GJ$13*клиенты!$N18))</f>
        <v>0</v>
      </c>
      <c r="GK16" s="63">
        <f>IF(GK$10="",0,IF(GK$9&lt;главная!$N$19,0,GK$13*клиенты!$N18))</f>
        <v>0</v>
      </c>
      <c r="GL16" s="63">
        <f>IF(GL$10="",0,IF(GL$9&lt;главная!$N$19,0,GL$13*клиенты!$N18))</f>
        <v>0</v>
      </c>
      <c r="GM16" s="63">
        <f>IF(GM$10="",0,IF(GM$9&lt;главная!$N$19,0,GM$13*клиенты!$N18))</f>
        <v>0</v>
      </c>
      <c r="GN16" s="63">
        <f>IF(GN$10="",0,IF(GN$9&lt;главная!$N$19,0,GN$13*клиенты!$N18))</f>
        <v>0</v>
      </c>
      <c r="GO16" s="63">
        <f>IF(GO$10="",0,IF(GO$9&lt;главная!$N$19,0,GO$13*клиенты!$N18))</f>
        <v>0</v>
      </c>
      <c r="GP16" s="63">
        <f>IF(GP$10="",0,IF(GP$9&lt;главная!$N$19,0,GP$13*клиенты!$N18))</f>
        <v>0</v>
      </c>
      <c r="GQ16" s="63">
        <f>IF(GQ$10="",0,IF(GQ$9&lt;главная!$N$19,0,GQ$13*клиенты!$N18))</f>
        <v>0</v>
      </c>
      <c r="GR16" s="63">
        <f>IF(GR$10="",0,IF(GR$9&lt;главная!$N$19,0,GR$13*клиенты!$N18))</f>
        <v>0</v>
      </c>
      <c r="GS16" s="63">
        <f>IF(GS$10="",0,IF(GS$9&lt;главная!$N$19,0,GS$13*клиенты!$N18))</f>
        <v>0</v>
      </c>
      <c r="GT16" s="63">
        <f>IF(GT$10="",0,IF(GT$9&lt;главная!$N$19,0,GT$13*клиенты!$N18))</f>
        <v>0</v>
      </c>
      <c r="GU16" s="63">
        <f>IF(GU$10="",0,IF(GU$9&lt;главная!$N$19,0,GU$13*клиенты!$N18))</f>
        <v>0</v>
      </c>
      <c r="GV16" s="63">
        <f>IF(GV$10="",0,IF(GV$9&lt;главная!$N$19,0,GV$13*клиенты!$N18))</f>
        <v>0</v>
      </c>
      <c r="GW16" s="63">
        <f>IF(GW$10="",0,IF(GW$9&lt;главная!$N$19,0,GW$13*клиенты!$N18))</f>
        <v>0</v>
      </c>
      <c r="GX16" s="63">
        <f>IF(GX$10="",0,IF(GX$9&lt;главная!$N$19,0,GX$13*клиенты!$N18))</f>
        <v>0</v>
      </c>
      <c r="GY16" s="63">
        <f>IF(GY$10="",0,IF(GY$9&lt;главная!$N$19,0,GY$13*клиенты!$N18))</f>
        <v>0</v>
      </c>
      <c r="GZ16" s="63">
        <f>IF(GZ$10="",0,IF(GZ$9&lt;главная!$N$19,0,GZ$13*клиенты!$N18))</f>
        <v>0</v>
      </c>
      <c r="HA16" s="63">
        <f>IF(HA$10="",0,IF(HA$9&lt;главная!$N$19,0,HA$13*клиенты!$N18))</f>
        <v>0</v>
      </c>
      <c r="HB16" s="63">
        <f>IF(HB$10="",0,IF(HB$9&lt;главная!$N$19,0,HB$13*клиенты!$N18))</f>
        <v>0</v>
      </c>
      <c r="HC16" s="63">
        <f>IF(HC$10="",0,IF(HC$9&lt;главная!$N$19,0,HC$13*клиенты!$N18))</f>
        <v>0</v>
      </c>
      <c r="HD16" s="63">
        <f>IF(HD$10="",0,IF(HD$9&lt;главная!$N$19,0,HD$13*клиенты!$N18))</f>
        <v>0</v>
      </c>
      <c r="HE16" s="63">
        <f>IF(HE$10="",0,IF(HE$9&lt;главная!$N$19,0,HE$13*клиенты!$N18))</f>
        <v>0</v>
      </c>
      <c r="HF16" s="63">
        <f>IF(HF$10="",0,IF(HF$9&lt;главная!$N$19,0,HF$13*клиенты!$N18))</f>
        <v>0</v>
      </c>
      <c r="HG16" s="63">
        <f>IF(HG$10="",0,IF(HG$9&lt;главная!$N$19,0,HG$13*клиенты!$N18))</f>
        <v>0</v>
      </c>
      <c r="HH16" s="63">
        <f>IF(HH$10="",0,IF(HH$9&lt;главная!$N$19,0,HH$13*клиенты!$N18))</f>
        <v>0</v>
      </c>
      <c r="HI16" s="63">
        <f>IF(HI$10="",0,IF(HI$9&lt;главная!$N$19,0,HI$13*клиенты!$N18))</f>
        <v>0</v>
      </c>
      <c r="HJ16" s="63">
        <f>IF(HJ$10="",0,IF(HJ$9&lt;главная!$N$19,0,HJ$13*клиенты!$N18))</f>
        <v>0</v>
      </c>
      <c r="HK16" s="63">
        <f>IF(HK$10="",0,IF(HK$9&lt;главная!$N$19,0,HK$13*клиенты!$N18))</f>
        <v>0</v>
      </c>
      <c r="HL16" s="63">
        <f>IF(HL$10="",0,IF(HL$9&lt;главная!$N$19,0,HL$13*клиенты!$N18))</f>
        <v>0</v>
      </c>
      <c r="HM16" s="63">
        <f>IF(HM$10="",0,IF(HM$9&lt;главная!$N$19,0,HM$13*клиенты!$N18))</f>
        <v>0</v>
      </c>
      <c r="HN16" s="63">
        <f>IF(HN$10="",0,IF(HN$9&lt;главная!$N$19,0,HN$13*клиенты!$N18))</f>
        <v>0</v>
      </c>
      <c r="HO16" s="63">
        <f>IF(HO$10="",0,IF(HO$9&lt;главная!$N$19,0,HO$13*клиенты!$N18))</f>
        <v>0</v>
      </c>
      <c r="HP16" s="63">
        <f>IF(HP$10="",0,IF(HP$9&lt;главная!$N$19,0,HP$13*клиенты!$N18))</f>
        <v>0</v>
      </c>
      <c r="HQ16" s="63">
        <f>IF(HQ$10="",0,IF(HQ$9&lt;главная!$N$19,0,HQ$13*клиенты!$N18))</f>
        <v>0</v>
      </c>
      <c r="HR16" s="63">
        <f>IF(HR$10="",0,IF(HR$9&lt;главная!$N$19,0,HR$13*клиенты!$N18))</f>
        <v>0</v>
      </c>
      <c r="HS16" s="63">
        <f>IF(HS$10="",0,IF(HS$9&lt;главная!$N$19,0,HS$13*клиенты!$N18))</f>
        <v>0</v>
      </c>
      <c r="HT16" s="63">
        <f>IF(HT$10="",0,IF(HT$9&lt;главная!$N$19,0,HT$13*клиенты!$N18))</f>
        <v>0</v>
      </c>
      <c r="HU16" s="63">
        <f>IF(HU$10="",0,IF(HU$9&lt;главная!$N$19,0,HU$13*клиенты!$N18))</f>
        <v>0</v>
      </c>
      <c r="HV16" s="63">
        <f>IF(HV$10="",0,IF(HV$9&lt;главная!$N$19,0,HV$13*клиенты!$N18))</f>
        <v>0</v>
      </c>
      <c r="HW16" s="63">
        <f>IF(HW$10="",0,IF(HW$9&lt;главная!$N$19,0,HW$13*клиенты!$N18))</f>
        <v>0</v>
      </c>
      <c r="HX16" s="63">
        <f>IF(HX$10="",0,IF(HX$9&lt;главная!$N$19,0,HX$13*клиенты!$N18))</f>
        <v>0</v>
      </c>
      <c r="HY16" s="63">
        <f>IF(HY$10="",0,IF(HY$9&lt;главная!$N$19,0,HY$13*клиенты!$N18))</f>
        <v>0</v>
      </c>
      <c r="HZ16" s="63">
        <f>IF(HZ$10="",0,IF(HZ$9&lt;главная!$N$19,0,HZ$13*клиенты!$N18))</f>
        <v>0</v>
      </c>
      <c r="IA16" s="63">
        <f>IF(IA$10="",0,IF(IA$9&lt;главная!$N$19,0,IA$13*клиенты!$N18))</f>
        <v>0</v>
      </c>
      <c r="IB16" s="63">
        <f>IF(IB$10="",0,IF(IB$9&lt;главная!$N$19,0,IB$13*клиенты!$N18))</f>
        <v>0</v>
      </c>
      <c r="IC16" s="63">
        <f>IF(IC$10="",0,IF(IC$9&lt;главная!$N$19,0,IC$13*клиенты!$N18))</f>
        <v>0</v>
      </c>
      <c r="ID16" s="63">
        <f>IF(ID$10="",0,IF(ID$9&lt;главная!$N$19,0,ID$13*клиенты!$N18))</f>
        <v>0</v>
      </c>
      <c r="IE16" s="63">
        <f>IF(IE$10="",0,IF(IE$9&lt;главная!$N$19,0,IE$13*клиенты!$N18))</f>
        <v>0</v>
      </c>
      <c r="IF16" s="63">
        <f>IF(IF$10="",0,IF(IF$9&lt;главная!$N$19,0,IF$13*клиенты!$N18))</f>
        <v>0</v>
      </c>
      <c r="IG16" s="63">
        <f>IF(IG$10="",0,IF(IG$9&lt;главная!$N$19,0,IG$13*клиенты!$N18))</f>
        <v>0</v>
      </c>
      <c r="IH16" s="63">
        <f>IF(IH$10="",0,IF(IH$9&lt;главная!$N$19,0,IH$13*клиенты!$N18))</f>
        <v>0</v>
      </c>
      <c r="II16" s="63">
        <f>IF(II$10="",0,IF(II$9&lt;главная!$N$19,0,II$13*клиенты!$N18))</f>
        <v>0</v>
      </c>
      <c r="IJ16" s="63">
        <f>IF(IJ$10="",0,IF(IJ$9&lt;главная!$N$19,0,IJ$13*клиенты!$N18))</f>
        <v>0</v>
      </c>
      <c r="IK16" s="63">
        <f>IF(IK$10="",0,IF(IK$9&lt;главная!$N$19,0,IK$13*клиенты!$N18))</f>
        <v>0</v>
      </c>
      <c r="IL16" s="63">
        <f>IF(IL$10="",0,IF(IL$9&lt;главная!$N$19,0,IL$13*клиенты!$N18))</f>
        <v>0</v>
      </c>
      <c r="IM16" s="63">
        <f>IF(IM$10="",0,IF(IM$9&lt;главная!$N$19,0,IM$13*клиенты!$N18))</f>
        <v>0</v>
      </c>
      <c r="IN16" s="63">
        <f>IF(IN$10="",0,IF(IN$9&lt;главная!$N$19,0,IN$13*клиенты!$N18))</f>
        <v>0</v>
      </c>
      <c r="IO16" s="63">
        <f>IF(IO$10="",0,IF(IO$9&lt;главная!$N$19,0,IO$13*клиенты!$N18))</f>
        <v>0</v>
      </c>
      <c r="IP16" s="63">
        <f>IF(IP$10="",0,IF(IP$9&lt;главная!$N$19,0,IP$13*клиенты!$N18))</f>
        <v>0</v>
      </c>
      <c r="IQ16" s="63">
        <f>IF(IQ$10="",0,IF(IQ$9&lt;главная!$N$19,0,IQ$13*клиенты!$N18))</f>
        <v>0</v>
      </c>
      <c r="IR16" s="63">
        <f>IF(IR$10="",0,IF(IR$9&lt;главная!$N$19,0,IR$13*клиенты!$N18))</f>
        <v>0</v>
      </c>
      <c r="IS16" s="63">
        <f>IF(IS$10="",0,IF(IS$9&lt;главная!$N$19,0,IS$13*клиенты!$N18))</f>
        <v>0</v>
      </c>
      <c r="IT16" s="63">
        <f>IF(IT$10="",0,IF(IT$9&lt;главная!$N$19,0,IT$13*клиенты!$N18))</f>
        <v>0</v>
      </c>
      <c r="IU16" s="63">
        <f>IF(IU$10="",0,IF(IU$9&lt;главная!$N$19,0,IU$13*клиенты!$N18))</f>
        <v>0</v>
      </c>
      <c r="IV16" s="63">
        <f>IF(IV$10="",0,IF(IV$9&lt;главная!$N$19,0,IV$13*клиенты!$N18))</f>
        <v>0</v>
      </c>
      <c r="IW16" s="63">
        <f>IF(IW$10="",0,IF(IW$9&lt;главная!$N$19,0,IW$13*клиенты!$N18))</f>
        <v>0</v>
      </c>
      <c r="IX16" s="63">
        <f>IF(IX$10="",0,IF(IX$9&lt;главная!$N$19,0,IX$13*клиенты!$N18))</f>
        <v>0</v>
      </c>
      <c r="IY16" s="63">
        <f>IF(IY$10="",0,IF(IY$9&lt;главная!$N$19,0,IY$13*клиенты!$N18))</f>
        <v>0</v>
      </c>
      <c r="IZ16" s="63">
        <f>IF(IZ$10="",0,IF(IZ$9&lt;главная!$N$19,0,IZ$13*клиенты!$N18))</f>
        <v>0</v>
      </c>
      <c r="JA16" s="63">
        <f>IF(JA$10="",0,IF(JA$9&lt;главная!$N$19,0,JA$13*клиенты!$N18))</f>
        <v>0</v>
      </c>
      <c r="JB16" s="63">
        <f>IF(JB$10="",0,IF(JB$9&lt;главная!$N$19,0,JB$13*клиенты!$N18))</f>
        <v>0</v>
      </c>
      <c r="JC16" s="63">
        <f>IF(JC$10="",0,IF(JC$9&lt;главная!$N$19,0,JC$13*клиенты!$N18))</f>
        <v>0</v>
      </c>
      <c r="JD16" s="63">
        <f>IF(JD$10="",0,IF(JD$9&lt;главная!$N$19,0,JD$13*клиенты!$N18))</f>
        <v>0</v>
      </c>
      <c r="JE16" s="63">
        <f>IF(JE$10="",0,IF(JE$9&lt;главная!$N$19,0,JE$13*клиенты!$N18))</f>
        <v>0</v>
      </c>
      <c r="JF16" s="63">
        <f>IF(JF$10="",0,IF(JF$9&lt;главная!$N$19,0,JF$13*клиенты!$N18))</f>
        <v>0</v>
      </c>
      <c r="JG16" s="63">
        <f>IF(JG$10="",0,IF(JG$9&lt;главная!$N$19,0,JG$13*клиенты!$N18))</f>
        <v>0</v>
      </c>
      <c r="JH16" s="63">
        <f>IF(JH$10="",0,IF(JH$9&lt;главная!$N$19,0,JH$13*клиенты!$N18))</f>
        <v>0</v>
      </c>
      <c r="JI16" s="63">
        <f>IF(JI$10="",0,IF(JI$9&lt;главная!$N$19,0,JI$13*клиенты!$N18))</f>
        <v>0</v>
      </c>
      <c r="JJ16" s="63">
        <f>IF(JJ$10="",0,IF(JJ$9&lt;главная!$N$19,0,JJ$13*клиенты!$N18))</f>
        <v>0</v>
      </c>
      <c r="JK16" s="63">
        <f>IF(JK$10="",0,IF(JK$9&lt;главная!$N$19,0,JK$13*клиенты!$N18))</f>
        <v>0</v>
      </c>
      <c r="JL16" s="63">
        <f>IF(JL$10="",0,IF(JL$9&lt;главная!$N$19,0,JL$13*клиенты!$N18))</f>
        <v>0</v>
      </c>
      <c r="JM16" s="63">
        <f>IF(JM$10="",0,IF(JM$9&lt;главная!$N$19,0,JM$13*клиенты!$N18))</f>
        <v>0</v>
      </c>
      <c r="JN16" s="63">
        <f>IF(JN$10="",0,IF(JN$9&lt;главная!$N$19,0,JN$13*клиенты!$N18))</f>
        <v>0</v>
      </c>
      <c r="JO16" s="63">
        <f>IF(JO$10="",0,IF(JO$9&lt;главная!$N$19,0,JO$13*клиенты!$N18))</f>
        <v>0</v>
      </c>
      <c r="JP16" s="63">
        <f>IF(JP$10="",0,IF(JP$9&lt;главная!$N$19,0,JP$13*клиенты!$N18))</f>
        <v>0</v>
      </c>
      <c r="JQ16" s="63">
        <f>IF(JQ$10="",0,IF(JQ$9&lt;главная!$N$19,0,JQ$13*клиенты!$N18))</f>
        <v>0</v>
      </c>
      <c r="JR16" s="63">
        <f>IF(JR$10="",0,IF(JR$9&lt;главная!$N$19,0,JR$13*клиенты!$N18))</f>
        <v>0</v>
      </c>
      <c r="JS16" s="63">
        <f>IF(JS$10="",0,IF(JS$9&lt;главная!$N$19,0,JS$13*клиенты!$N18))</f>
        <v>0</v>
      </c>
      <c r="JT16" s="63">
        <f>IF(JT$10="",0,IF(JT$9&lt;главная!$N$19,0,JT$13*клиенты!$N18))</f>
        <v>0</v>
      </c>
      <c r="JU16" s="63">
        <f>IF(JU$10="",0,IF(JU$9&lt;главная!$N$19,0,JU$13*клиенты!$N18))</f>
        <v>0</v>
      </c>
      <c r="JV16" s="63">
        <f>IF(JV$10="",0,IF(JV$9&lt;главная!$N$19,0,JV$13*клиенты!$N18))</f>
        <v>0</v>
      </c>
      <c r="JW16" s="63">
        <f>IF(JW$10="",0,IF(JW$9&lt;главная!$N$19,0,JW$13*клиенты!$N18))</f>
        <v>0</v>
      </c>
      <c r="JX16" s="63">
        <f>IF(JX$10="",0,IF(JX$9&lt;главная!$N$19,0,JX$13*клиенты!$N18))</f>
        <v>0</v>
      </c>
      <c r="JY16" s="63">
        <f>IF(JY$10="",0,IF(JY$9&lt;главная!$N$19,0,JY$13*клиенты!$N18))</f>
        <v>0</v>
      </c>
      <c r="JZ16" s="63">
        <f>IF(JZ$10="",0,IF(JZ$9&lt;главная!$N$19,0,JZ$13*клиенты!$N18))</f>
        <v>0</v>
      </c>
      <c r="KA16" s="63">
        <f>IF(KA$10="",0,IF(KA$9&lt;главная!$N$19,0,KA$13*клиенты!$N18))</f>
        <v>0</v>
      </c>
      <c r="KB16" s="63">
        <f>IF(KB$10="",0,IF(KB$9&lt;главная!$N$19,0,KB$13*клиенты!$N18))</f>
        <v>0</v>
      </c>
      <c r="KC16" s="63">
        <f>IF(KC$10="",0,IF(KC$9&lt;главная!$N$19,0,KC$13*клиенты!$N18))</f>
        <v>0</v>
      </c>
      <c r="KD16" s="63">
        <f>IF(KD$10="",0,IF(KD$9&lt;главная!$N$19,0,KD$13*клиенты!$N18))</f>
        <v>0</v>
      </c>
      <c r="KE16" s="63">
        <f>IF(KE$10="",0,IF(KE$9&lt;главная!$N$19,0,KE$13*клиенты!$N18))</f>
        <v>0</v>
      </c>
      <c r="KF16" s="63">
        <f>IF(KF$10="",0,IF(KF$9&lt;главная!$N$19,0,KF$13*клиенты!$N18))</f>
        <v>0</v>
      </c>
      <c r="KG16" s="63">
        <f>IF(KG$10="",0,IF(KG$9&lt;главная!$N$19,0,KG$13*клиенты!$N18))</f>
        <v>0</v>
      </c>
      <c r="KH16" s="63">
        <f>IF(KH$10="",0,IF(KH$9&lt;главная!$N$19,0,KH$13*клиенты!$N18))</f>
        <v>0</v>
      </c>
      <c r="KI16" s="63">
        <f>IF(KI$10="",0,IF(KI$9&lt;главная!$N$19,0,KI$13*клиенты!$N18))</f>
        <v>0</v>
      </c>
      <c r="KJ16" s="63">
        <f>IF(KJ$10="",0,IF(KJ$9&lt;главная!$N$19,0,KJ$13*клиенты!$N18))</f>
        <v>0</v>
      </c>
      <c r="KK16" s="63">
        <f>IF(KK$10="",0,IF(KK$9&lt;главная!$N$19,0,KK$13*клиенты!$N18))</f>
        <v>0</v>
      </c>
      <c r="KL16" s="63">
        <f>IF(KL$10="",0,IF(KL$9&lt;главная!$N$19,0,KL$13*клиенты!$N18))</f>
        <v>0</v>
      </c>
      <c r="KM16" s="63">
        <f>IF(KM$10="",0,IF(KM$9&lt;главная!$N$19,0,KM$13*клиенты!$N18))</f>
        <v>0</v>
      </c>
      <c r="KN16" s="63">
        <f>IF(KN$10="",0,IF(KN$9&lt;главная!$N$19,0,KN$13*клиенты!$N18))</f>
        <v>0</v>
      </c>
      <c r="KO16" s="63">
        <f>IF(KO$10="",0,IF(KO$9&lt;главная!$N$19,0,KO$13*клиенты!$N18))</f>
        <v>0</v>
      </c>
      <c r="KP16" s="63">
        <f>IF(KP$10="",0,IF(KP$9&lt;главная!$N$19,0,KP$13*клиенты!$N18))</f>
        <v>0</v>
      </c>
      <c r="KQ16" s="63">
        <f>IF(KQ$10="",0,IF(KQ$9&lt;главная!$N$19,0,KQ$13*клиенты!$N18))</f>
        <v>0</v>
      </c>
      <c r="KR16" s="63">
        <f>IF(KR$10="",0,IF(KR$9&lt;главная!$N$19,0,KR$13*клиенты!$N18))</f>
        <v>0</v>
      </c>
      <c r="KS16" s="63">
        <f>IF(KS$10="",0,IF(KS$9&lt;главная!$N$19,0,KS$13*клиенты!$N18))</f>
        <v>0</v>
      </c>
      <c r="KT16" s="63">
        <f>IF(KT$10="",0,IF(KT$9&lt;главная!$N$19,0,KT$13*клиенты!$N18))</f>
        <v>0</v>
      </c>
      <c r="KU16" s="63">
        <f>IF(KU$10="",0,IF(KU$9&lt;главная!$N$19,0,KU$13*клиенты!$N18))</f>
        <v>0</v>
      </c>
      <c r="KV16" s="63">
        <f>IF(KV$10="",0,IF(KV$9&lt;главная!$N$19,0,KV$13*клиенты!$N18))</f>
        <v>0</v>
      </c>
      <c r="KW16" s="63">
        <f>IF(KW$10="",0,IF(KW$9&lt;главная!$N$19,0,KW$13*клиенты!$N18))</f>
        <v>0</v>
      </c>
      <c r="KX16" s="63">
        <f>IF(KX$10="",0,IF(KX$9&lt;главная!$N$19,0,KX$13*клиенты!$N18))</f>
        <v>0</v>
      </c>
      <c r="KY16" s="63">
        <f>IF(KY$10="",0,IF(KY$9&lt;главная!$N$19,0,KY$13*клиенты!$N18))</f>
        <v>0</v>
      </c>
      <c r="KZ16" s="63">
        <f>IF(KZ$10="",0,IF(KZ$9&lt;главная!$N$19,0,KZ$13*клиенты!$N18))</f>
        <v>0</v>
      </c>
      <c r="LA16" s="63">
        <f>IF(LA$10="",0,IF(LA$9&lt;главная!$N$19,0,LA$13*клиенты!$N18))</f>
        <v>0</v>
      </c>
      <c r="LB16" s="63">
        <f>IF(LB$10="",0,IF(LB$9&lt;главная!$N$19,0,LB$13*клиенты!$N18))</f>
        <v>0</v>
      </c>
      <c r="LC16" s="63">
        <f>IF(LC$10="",0,IF(LC$9&lt;главная!$N$19,0,LC$13*клиенты!$N18))</f>
        <v>0</v>
      </c>
      <c r="LD16" s="63">
        <f>IF(LD$10="",0,IF(LD$9&lt;главная!$N$19,0,LD$13*клиенты!$N18))</f>
        <v>0</v>
      </c>
      <c r="LE16" s="63">
        <f>IF(LE$10="",0,IF(LE$9&lt;главная!$N$19,0,LE$13*клиенты!$N18))</f>
        <v>0</v>
      </c>
      <c r="LF16" s="63">
        <f>IF(LF$10="",0,IF(LF$9&lt;главная!$N$19,0,LF$13*клиенты!$N18))</f>
        <v>0</v>
      </c>
      <c r="LG16" s="63">
        <f>IF(LG$10="",0,IF(LG$9&lt;главная!$N$19,0,LG$13*клиенты!$N18))</f>
        <v>0</v>
      </c>
      <c r="LH16" s="63">
        <f>IF(LH$10="",0,IF(LH$9&lt;главная!$N$19,0,LH$13*клиенты!$N18))</f>
        <v>0</v>
      </c>
      <c r="LI16" s="52"/>
      <c r="LJ16" s="52"/>
    </row>
    <row r="17" spans="1:322" s="60" customFormat="1" ht="10.199999999999999" x14ac:dyDescent="0.2">
      <c r="A17" s="52"/>
      <c r="B17" s="52"/>
      <c r="C17" s="52"/>
      <c r="D17" s="52"/>
      <c r="E17" s="101" t="str">
        <f>E15</f>
        <v>кол-во клиентов по типам</v>
      </c>
      <c r="F17" s="52"/>
      <c r="G17" s="52"/>
      <c r="H17" s="42" t="str">
        <f>списки!$H$14</f>
        <v>активные по тарифу</v>
      </c>
      <c r="I17" s="52"/>
      <c r="J17" s="52"/>
      <c r="K17" s="56" t="str">
        <f>IF($E17="","",INDEX(kpi!$H:$H,SUMIFS(kpi!$B:$B,kpi!$E:$E,$E17)))</f>
        <v>кол-во чел</v>
      </c>
      <c r="L17" s="52"/>
      <c r="M17" s="59"/>
      <c r="N17" s="52"/>
      <c r="O17" s="62"/>
      <c r="P17" s="52"/>
      <c r="Q17" s="52"/>
      <c r="R17" s="102"/>
      <c r="S17" s="52"/>
      <c r="T17" s="52"/>
      <c r="U17" s="63">
        <f>IF(U$10="",0,IF(U$9&lt;главная!$N$19,0,U$13*клиенты!$N19))</f>
        <v>0</v>
      </c>
      <c r="V17" s="63">
        <f>IF(V$10="",0,IF(V$9&lt;главная!$N$19,0,V$13*клиенты!$N19))</f>
        <v>0</v>
      </c>
      <c r="W17" s="63">
        <f>IF(W$10="",0,IF(W$9&lt;главная!$N$19,0,W$13*клиенты!$N19))</f>
        <v>0</v>
      </c>
      <c r="X17" s="63">
        <f>IF(X$10="",0,IF(X$9&lt;главная!$N$19,0,X$13*клиенты!$N19))</f>
        <v>0</v>
      </c>
      <c r="Y17" s="63">
        <f>IF(Y$10="",0,IF(Y$9&lt;главная!$N$19,0,Y$13*клиенты!$N19))</f>
        <v>0</v>
      </c>
      <c r="Z17" s="63">
        <f>IF(Z$10="",0,IF(Z$9&lt;главная!$N$19,0,Z$13*клиенты!$N19))</f>
        <v>0</v>
      </c>
      <c r="AA17" s="63">
        <f>IF(AA$10="",0,IF(AA$9&lt;главная!$N$19,0,AA$13*клиенты!$N19))</f>
        <v>0</v>
      </c>
      <c r="AB17" s="63">
        <f>IF(AB$10="",0,IF(AB$9&lt;главная!$N$19,0,AB$13*клиенты!$N19))</f>
        <v>0</v>
      </c>
      <c r="AC17" s="63">
        <f>IF(AC$10="",0,IF(AC$9&lt;главная!$N$19,0,AC$13*клиенты!$N19))</f>
        <v>0</v>
      </c>
      <c r="AD17" s="63">
        <f>IF(AD$10="",0,IF(AD$9&lt;главная!$N$19,0,AD$13*клиенты!$N19))</f>
        <v>0</v>
      </c>
      <c r="AE17" s="63">
        <f>IF(AE$10="",0,IF(AE$9&lt;главная!$N$19,0,AE$13*клиенты!$N19))</f>
        <v>0</v>
      </c>
      <c r="AF17" s="63">
        <f>IF(AF$10="",0,IF(AF$9&lt;главная!$N$19,0,AF$13*клиенты!$N19))</f>
        <v>0</v>
      </c>
      <c r="AG17" s="63">
        <f>IF(AG$10="",0,IF(AG$9&lt;главная!$N$19,0,AG$13*клиенты!$N19))</f>
        <v>0</v>
      </c>
      <c r="AH17" s="63">
        <f>IF(AH$10="",0,IF(AH$9&lt;главная!$N$19,0,AH$13*клиенты!$N19))</f>
        <v>0</v>
      </c>
      <c r="AI17" s="63">
        <f>IF(AI$10="",0,IF(AI$9&lt;главная!$N$19,0,AI$13*клиенты!$N19))</f>
        <v>0</v>
      </c>
      <c r="AJ17" s="63">
        <f>IF(AJ$10="",0,IF(AJ$9&lt;главная!$N$19,0,AJ$13*клиенты!$N19))</f>
        <v>0</v>
      </c>
      <c r="AK17" s="63">
        <f>IF(AK$10="",0,IF(AK$9&lt;главная!$N$19,0,AK$13*клиенты!$N19))</f>
        <v>0</v>
      </c>
      <c r="AL17" s="63">
        <f>IF(AL$10="",0,IF(AL$9&lt;главная!$N$19,0,AL$13*клиенты!$N19))</f>
        <v>0</v>
      </c>
      <c r="AM17" s="63">
        <f>IF(AM$10="",0,IF(AM$9&lt;главная!$N$19,0,AM$13*клиенты!$N19))</f>
        <v>0</v>
      </c>
      <c r="AN17" s="63">
        <f>IF(AN$10="",0,IF(AN$9&lt;главная!$N$19,0,AN$13*клиенты!$N19))</f>
        <v>0</v>
      </c>
      <c r="AO17" s="63">
        <f>IF(AO$10="",0,IF(AO$9&lt;главная!$N$19,0,AO$13*клиенты!$N19))</f>
        <v>0</v>
      </c>
      <c r="AP17" s="63">
        <f>IF(AP$10="",0,IF(AP$9&lt;главная!$N$19,0,AP$13*клиенты!$N19))</f>
        <v>0</v>
      </c>
      <c r="AQ17" s="63">
        <f>IF(AQ$10="",0,IF(AQ$9&lt;главная!$N$19,0,AQ$13*клиенты!$N19))</f>
        <v>0</v>
      </c>
      <c r="AR17" s="63">
        <f>IF(AR$10="",0,IF(AR$9&lt;главная!$N$19,0,AR$13*клиенты!$N19))</f>
        <v>0</v>
      </c>
      <c r="AS17" s="63">
        <f>IF(AS$10="",0,IF(AS$9&lt;главная!$N$19,0,AS$13*клиенты!$N19))</f>
        <v>0</v>
      </c>
      <c r="AT17" s="63">
        <f>IF(AT$10="",0,IF(AT$9&lt;главная!$N$19,0,AT$13*клиенты!$N19))</f>
        <v>0</v>
      </c>
      <c r="AU17" s="63">
        <f>IF(AU$10="",0,IF(AU$9&lt;главная!$N$19,0,AU$13*клиенты!$N19))</f>
        <v>0</v>
      </c>
      <c r="AV17" s="63">
        <f>IF(AV$10="",0,IF(AV$9&lt;главная!$N$19,0,AV$13*клиенты!$N19))</f>
        <v>0</v>
      </c>
      <c r="AW17" s="63">
        <f>IF(AW$10="",0,IF(AW$9&lt;главная!$N$19,0,AW$13*клиенты!$N19))</f>
        <v>0</v>
      </c>
      <c r="AX17" s="63">
        <f>IF(AX$10="",0,IF(AX$9&lt;главная!$N$19,0,AX$13*клиенты!$N19))</f>
        <v>0</v>
      </c>
      <c r="AY17" s="63">
        <f>IF(AY$10="",0,IF(AY$9&lt;главная!$N$19,0,AY$13*клиенты!$N19))</f>
        <v>0</v>
      </c>
      <c r="AZ17" s="63">
        <f>IF(AZ$10="",0,IF(AZ$9&lt;главная!$N$19,0,AZ$13*клиенты!$N19))</f>
        <v>0</v>
      </c>
      <c r="BA17" s="63">
        <f>IF(BA$10="",0,IF(BA$9&lt;главная!$N$19,0,BA$13*клиенты!$N19))</f>
        <v>0</v>
      </c>
      <c r="BB17" s="63">
        <f>IF(BB$10="",0,IF(BB$9&lt;главная!$N$19,0,BB$13*клиенты!$N19))</f>
        <v>0</v>
      </c>
      <c r="BC17" s="63">
        <f>IF(BC$10="",0,IF(BC$9&lt;главная!$N$19,0,BC$13*клиенты!$N19))</f>
        <v>0</v>
      </c>
      <c r="BD17" s="63">
        <f>IF(BD$10="",0,IF(BD$9&lt;главная!$N$19,0,BD$13*клиенты!$N19))</f>
        <v>0</v>
      </c>
      <c r="BE17" s="63">
        <f>IF(BE$10="",0,IF(BE$9&lt;главная!$N$19,0,BE$13*клиенты!$N19))</f>
        <v>0</v>
      </c>
      <c r="BF17" s="63">
        <f>IF(BF$10="",0,IF(BF$9&lt;главная!$N$19,0,BF$13*клиенты!$N19))</f>
        <v>0</v>
      </c>
      <c r="BG17" s="63">
        <f>IF(BG$10="",0,IF(BG$9&lt;главная!$N$19,0,BG$13*клиенты!$N19))</f>
        <v>0</v>
      </c>
      <c r="BH17" s="63">
        <f>IF(BH$10="",0,IF(BH$9&lt;главная!$N$19,0,BH$13*клиенты!$N19))</f>
        <v>0</v>
      </c>
      <c r="BI17" s="63">
        <f>IF(BI$10="",0,IF(BI$9&lt;главная!$N$19,0,BI$13*клиенты!$N19))</f>
        <v>0</v>
      </c>
      <c r="BJ17" s="63">
        <f>IF(BJ$10="",0,IF(BJ$9&lt;главная!$N$19,0,BJ$13*клиенты!$N19))</f>
        <v>0</v>
      </c>
      <c r="BK17" s="63">
        <f>IF(BK$10="",0,IF(BK$9&lt;главная!$N$19,0,BK$13*клиенты!$N19))</f>
        <v>0</v>
      </c>
      <c r="BL17" s="63">
        <f>IF(BL$10="",0,IF(BL$9&lt;главная!$N$19,0,BL$13*клиенты!$N19))</f>
        <v>0</v>
      </c>
      <c r="BM17" s="63">
        <f>IF(BM$10="",0,IF(BM$9&lt;главная!$N$19,0,BM$13*клиенты!$N19))</f>
        <v>0</v>
      </c>
      <c r="BN17" s="63">
        <f>IF(BN$10="",0,IF(BN$9&lt;главная!$N$19,0,BN$13*клиенты!$N19))</f>
        <v>0</v>
      </c>
      <c r="BO17" s="63">
        <f>IF(BO$10="",0,IF(BO$9&lt;главная!$N$19,0,BO$13*клиенты!$N19))</f>
        <v>0</v>
      </c>
      <c r="BP17" s="63">
        <f>IF(BP$10="",0,IF(BP$9&lt;главная!$N$19,0,BP$13*клиенты!$N19))</f>
        <v>0</v>
      </c>
      <c r="BQ17" s="63">
        <f>IF(BQ$10="",0,IF(BQ$9&lt;главная!$N$19,0,BQ$13*клиенты!$N19))</f>
        <v>0</v>
      </c>
      <c r="BR17" s="63">
        <f>IF(BR$10="",0,IF(BR$9&lt;главная!$N$19,0,BR$13*клиенты!$N19))</f>
        <v>0</v>
      </c>
      <c r="BS17" s="63">
        <f>IF(BS$10="",0,IF(BS$9&lt;главная!$N$19,0,BS$13*клиенты!$N19))</f>
        <v>0</v>
      </c>
      <c r="BT17" s="63">
        <f>IF(BT$10="",0,IF(BT$9&lt;главная!$N$19,0,BT$13*клиенты!$N19))</f>
        <v>0</v>
      </c>
      <c r="BU17" s="63">
        <f>IF(BU$10="",0,IF(BU$9&lt;главная!$N$19,0,BU$13*клиенты!$N19))</f>
        <v>0</v>
      </c>
      <c r="BV17" s="63">
        <f>IF(BV$10="",0,IF(BV$9&lt;главная!$N$19,0,BV$13*клиенты!$N19))</f>
        <v>0</v>
      </c>
      <c r="BW17" s="63">
        <f>IF(BW$10="",0,IF(BW$9&lt;главная!$N$19,0,BW$13*клиенты!$N19))</f>
        <v>0</v>
      </c>
      <c r="BX17" s="63">
        <f>IF(BX$10="",0,IF(BX$9&lt;главная!$N$19,0,BX$13*клиенты!$N19))</f>
        <v>0</v>
      </c>
      <c r="BY17" s="63">
        <f>IF(BY$10="",0,IF(BY$9&lt;главная!$N$19,0,BY$13*клиенты!$N19))</f>
        <v>0</v>
      </c>
      <c r="BZ17" s="63">
        <f>IF(BZ$10="",0,IF(BZ$9&lt;главная!$N$19,0,BZ$13*клиенты!$N19))</f>
        <v>0</v>
      </c>
      <c r="CA17" s="63">
        <f>IF(CA$10="",0,IF(CA$9&lt;главная!$N$19,0,CA$13*клиенты!$N19))</f>
        <v>0</v>
      </c>
      <c r="CB17" s="63">
        <f>IF(CB$10="",0,IF(CB$9&lt;главная!$N$19,0,CB$13*клиенты!$N19))</f>
        <v>0</v>
      </c>
      <c r="CC17" s="63">
        <f>IF(CC$10="",0,IF(CC$9&lt;главная!$N$19,0,CC$13*клиенты!$N19))</f>
        <v>0</v>
      </c>
      <c r="CD17" s="63">
        <f>IF(CD$10="",0,IF(CD$9&lt;главная!$N$19,0,CD$13*клиенты!$N19))</f>
        <v>0</v>
      </c>
      <c r="CE17" s="63">
        <f>IF(CE$10="",0,IF(CE$9&lt;главная!$N$19,0,CE$13*клиенты!$N19))</f>
        <v>0</v>
      </c>
      <c r="CF17" s="63">
        <f>IF(CF$10="",0,IF(CF$9&lt;главная!$N$19,0,CF$13*клиенты!$N19))</f>
        <v>0</v>
      </c>
      <c r="CG17" s="63">
        <f>IF(CG$10="",0,IF(CG$9&lt;главная!$N$19,0,CG$13*клиенты!$N19))</f>
        <v>0</v>
      </c>
      <c r="CH17" s="63">
        <f>IF(CH$10="",0,IF(CH$9&lt;главная!$N$19,0,CH$13*клиенты!$N19))</f>
        <v>0</v>
      </c>
      <c r="CI17" s="63">
        <f>IF(CI$10="",0,IF(CI$9&lt;главная!$N$19,0,CI$13*клиенты!$N19))</f>
        <v>0</v>
      </c>
      <c r="CJ17" s="63">
        <f>IF(CJ$10="",0,IF(CJ$9&lt;главная!$N$19,0,CJ$13*клиенты!$N19))</f>
        <v>0</v>
      </c>
      <c r="CK17" s="63">
        <f>IF(CK$10="",0,IF(CK$9&lt;главная!$N$19,0,CK$13*клиенты!$N19))</f>
        <v>0</v>
      </c>
      <c r="CL17" s="63">
        <f>IF(CL$10="",0,IF(CL$9&lt;главная!$N$19,0,CL$13*клиенты!$N19))</f>
        <v>0</v>
      </c>
      <c r="CM17" s="63">
        <f>IF(CM$10="",0,IF(CM$9&lt;главная!$N$19,0,CM$13*клиенты!$N19))</f>
        <v>0</v>
      </c>
      <c r="CN17" s="63">
        <f>IF(CN$10="",0,IF(CN$9&lt;главная!$N$19,0,CN$13*клиенты!$N19))</f>
        <v>0</v>
      </c>
      <c r="CO17" s="63">
        <f>IF(CO$10="",0,IF(CO$9&lt;главная!$N$19,0,CO$13*клиенты!$N19))</f>
        <v>0</v>
      </c>
      <c r="CP17" s="63">
        <f>IF(CP$10="",0,IF(CP$9&lt;главная!$N$19,0,CP$13*клиенты!$N19))</f>
        <v>0</v>
      </c>
      <c r="CQ17" s="63">
        <f>IF(CQ$10="",0,IF(CQ$9&lt;главная!$N$19,0,CQ$13*клиенты!$N19))</f>
        <v>0</v>
      </c>
      <c r="CR17" s="63">
        <f>IF(CR$10="",0,IF(CR$9&lt;главная!$N$19,0,CR$13*клиенты!$N19))</f>
        <v>0</v>
      </c>
      <c r="CS17" s="63">
        <f>IF(CS$10="",0,IF(CS$9&lt;главная!$N$19,0,CS$13*клиенты!$N19))</f>
        <v>0</v>
      </c>
      <c r="CT17" s="63">
        <f>IF(CT$10="",0,IF(CT$9&lt;главная!$N$19,0,CT$13*клиенты!$N19))</f>
        <v>0</v>
      </c>
      <c r="CU17" s="63">
        <f>IF(CU$10="",0,IF(CU$9&lt;главная!$N$19,0,CU$13*клиенты!$N19))</f>
        <v>0</v>
      </c>
      <c r="CV17" s="63">
        <f>IF(CV$10="",0,IF(CV$9&lt;главная!$N$19,0,CV$13*клиенты!$N19))</f>
        <v>0</v>
      </c>
      <c r="CW17" s="63">
        <f>IF(CW$10="",0,IF(CW$9&lt;главная!$N$19,0,CW$13*клиенты!$N19))</f>
        <v>0</v>
      </c>
      <c r="CX17" s="63">
        <f>IF(CX$10="",0,IF(CX$9&lt;главная!$N$19,0,CX$13*клиенты!$N19))</f>
        <v>0</v>
      </c>
      <c r="CY17" s="63">
        <f>IF(CY$10="",0,IF(CY$9&lt;главная!$N$19,0,CY$13*клиенты!$N19))</f>
        <v>0</v>
      </c>
      <c r="CZ17" s="63">
        <f>IF(CZ$10="",0,IF(CZ$9&lt;главная!$N$19,0,CZ$13*клиенты!$N19))</f>
        <v>0</v>
      </c>
      <c r="DA17" s="63">
        <f>IF(DA$10="",0,IF(DA$9&lt;главная!$N$19,0,DA$13*клиенты!$N19))</f>
        <v>0</v>
      </c>
      <c r="DB17" s="63">
        <f>IF(DB$10="",0,IF(DB$9&lt;главная!$N$19,0,DB$13*клиенты!$N19))</f>
        <v>0</v>
      </c>
      <c r="DC17" s="63">
        <f>IF(DC$10="",0,IF(DC$9&lt;главная!$N$19,0,DC$13*клиенты!$N19))</f>
        <v>0</v>
      </c>
      <c r="DD17" s="63">
        <f>IF(DD$10="",0,IF(DD$9&lt;главная!$N$19,0,DD$13*клиенты!$N19))</f>
        <v>0</v>
      </c>
      <c r="DE17" s="63">
        <f>IF(DE$10="",0,IF(DE$9&lt;главная!$N$19,0,DE$13*клиенты!$N19))</f>
        <v>0</v>
      </c>
      <c r="DF17" s="63">
        <f>IF(DF$10="",0,IF(DF$9&lt;главная!$N$19,0,DF$13*клиенты!$N19))</f>
        <v>0</v>
      </c>
      <c r="DG17" s="63">
        <f>IF(DG$10="",0,IF(DG$9&lt;главная!$N$19,0,DG$13*клиенты!$N19))</f>
        <v>0</v>
      </c>
      <c r="DH17" s="63">
        <f>IF(DH$10="",0,IF(DH$9&lt;главная!$N$19,0,DH$13*клиенты!$N19))</f>
        <v>0</v>
      </c>
      <c r="DI17" s="63">
        <f>IF(DI$10="",0,IF(DI$9&lt;главная!$N$19,0,DI$13*клиенты!$N19))</f>
        <v>0</v>
      </c>
      <c r="DJ17" s="63">
        <f>IF(DJ$10="",0,IF(DJ$9&lt;главная!$N$19,0,DJ$13*клиенты!$N19))</f>
        <v>0</v>
      </c>
      <c r="DK17" s="63">
        <f>IF(DK$10="",0,IF(DK$9&lt;главная!$N$19,0,DK$13*клиенты!$N19))</f>
        <v>0</v>
      </c>
      <c r="DL17" s="63">
        <f>IF(DL$10="",0,IF(DL$9&lt;главная!$N$19,0,DL$13*клиенты!$N19))</f>
        <v>0</v>
      </c>
      <c r="DM17" s="63">
        <f>IF(DM$10="",0,IF(DM$9&lt;главная!$N$19,0,DM$13*клиенты!$N19))</f>
        <v>0</v>
      </c>
      <c r="DN17" s="63">
        <f>IF(DN$10="",0,IF(DN$9&lt;главная!$N$19,0,DN$13*клиенты!$N19))</f>
        <v>0</v>
      </c>
      <c r="DO17" s="63">
        <f>IF(DO$10="",0,IF(DO$9&lt;главная!$N$19,0,DO$13*клиенты!$N19))</f>
        <v>0</v>
      </c>
      <c r="DP17" s="63">
        <f>IF(DP$10="",0,IF(DP$9&lt;главная!$N$19,0,DP$13*клиенты!$N19))</f>
        <v>0</v>
      </c>
      <c r="DQ17" s="63">
        <f>IF(DQ$10="",0,IF(DQ$9&lt;главная!$N$19,0,DQ$13*клиенты!$N19))</f>
        <v>0</v>
      </c>
      <c r="DR17" s="63">
        <f>IF(DR$10="",0,IF(DR$9&lt;главная!$N$19,0,DR$13*клиенты!$N19))</f>
        <v>0</v>
      </c>
      <c r="DS17" s="63">
        <f>IF(DS$10="",0,IF(DS$9&lt;главная!$N$19,0,DS$13*клиенты!$N19))</f>
        <v>0</v>
      </c>
      <c r="DT17" s="63">
        <f>IF(DT$10="",0,IF(DT$9&lt;главная!$N$19,0,DT$13*клиенты!$N19))</f>
        <v>0</v>
      </c>
      <c r="DU17" s="63">
        <f>IF(DU$10="",0,IF(DU$9&lt;главная!$N$19,0,DU$13*клиенты!$N19))</f>
        <v>0</v>
      </c>
      <c r="DV17" s="63">
        <f>IF(DV$10="",0,IF(DV$9&lt;главная!$N$19,0,DV$13*клиенты!$N19))</f>
        <v>0</v>
      </c>
      <c r="DW17" s="63">
        <f>IF(DW$10="",0,IF(DW$9&lt;главная!$N$19,0,DW$13*клиенты!$N19))</f>
        <v>0</v>
      </c>
      <c r="DX17" s="63">
        <f>IF(DX$10="",0,IF(DX$9&lt;главная!$N$19,0,DX$13*клиенты!$N19))</f>
        <v>0</v>
      </c>
      <c r="DY17" s="63">
        <f>IF(DY$10="",0,IF(DY$9&lt;главная!$N$19,0,DY$13*клиенты!$N19))</f>
        <v>0</v>
      </c>
      <c r="DZ17" s="63">
        <f>IF(DZ$10="",0,IF(DZ$9&lt;главная!$N$19,0,DZ$13*клиенты!$N19))</f>
        <v>0</v>
      </c>
      <c r="EA17" s="63">
        <f>IF(EA$10="",0,IF(EA$9&lt;главная!$N$19,0,EA$13*клиенты!$N19))</f>
        <v>0</v>
      </c>
      <c r="EB17" s="63">
        <f>IF(EB$10="",0,IF(EB$9&lt;главная!$N$19,0,EB$13*клиенты!$N19))</f>
        <v>0</v>
      </c>
      <c r="EC17" s="63">
        <f>IF(EC$10="",0,IF(EC$9&lt;главная!$N$19,0,EC$13*клиенты!$N19))</f>
        <v>0</v>
      </c>
      <c r="ED17" s="63">
        <f>IF(ED$10="",0,IF(ED$9&lt;главная!$N$19,0,ED$13*клиенты!$N19))</f>
        <v>0</v>
      </c>
      <c r="EE17" s="63">
        <f>IF(EE$10="",0,IF(EE$9&lt;главная!$N$19,0,EE$13*клиенты!$N19))</f>
        <v>0</v>
      </c>
      <c r="EF17" s="63">
        <f>IF(EF$10="",0,IF(EF$9&lt;главная!$N$19,0,EF$13*клиенты!$N19))</f>
        <v>0</v>
      </c>
      <c r="EG17" s="63">
        <f>IF(EG$10="",0,IF(EG$9&lt;главная!$N$19,0,EG$13*клиенты!$N19))</f>
        <v>0</v>
      </c>
      <c r="EH17" s="63">
        <f>IF(EH$10="",0,IF(EH$9&lt;главная!$N$19,0,EH$13*клиенты!$N19))</f>
        <v>0</v>
      </c>
      <c r="EI17" s="63">
        <f>IF(EI$10="",0,IF(EI$9&lt;главная!$N$19,0,EI$13*клиенты!$N19))</f>
        <v>0</v>
      </c>
      <c r="EJ17" s="63">
        <f>IF(EJ$10="",0,IF(EJ$9&lt;главная!$N$19,0,EJ$13*клиенты!$N19))</f>
        <v>0</v>
      </c>
      <c r="EK17" s="63">
        <f>IF(EK$10="",0,IF(EK$9&lt;главная!$N$19,0,EK$13*клиенты!$N19))</f>
        <v>0</v>
      </c>
      <c r="EL17" s="63">
        <f>IF(EL$10="",0,IF(EL$9&lt;главная!$N$19,0,EL$13*клиенты!$N19))</f>
        <v>0</v>
      </c>
      <c r="EM17" s="63">
        <f>IF(EM$10="",0,IF(EM$9&lt;главная!$N$19,0,EM$13*клиенты!$N19))</f>
        <v>0</v>
      </c>
      <c r="EN17" s="63">
        <f>IF(EN$10="",0,IF(EN$9&lt;главная!$N$19,0,EN$13*клиенты!$N19))</f>
        <v>0</v>
      </c>
      <c r="EO17" s="63">
        <f>IF(EO$10="",0,IF(EO$9&lt;главная!$N$19,0,EO$13*клиенты!$N19))</f>
        <v>0</v>
      </c>
      <c r="EP17" s="63">
        <f>IF(EP$10="",0,IF(EP$9&lt;главная!$N$19,0,EP$13*клиенты!$N19))</f>
        <v>0</v>
      </c>
      <c r="EQ17" s="63">
        <f>IF(EQ$10="",0,IF(EQ$9&lt;главная!$N$19,0,EQ$13*клиенты!$N19))</f>
        <v>0</v>
      </c>
      <c r="ER17" s="63">
        <f>IF(ER$10="",0,IF(ER$9&lt;главная!$N$19,0,ER$13*клиенты!$N19))</f>
        <v>0</v>
      </c>
      <c r="ES17" s="63">
        <f>IF(ES$10="",0,IF(ES$9&lt;главная!$N$19,0,ES$13*клиенты!$N19))</f>
        <v>0</v>
      </c>
      <c r="ET17" s="63">
        <f>IF(ET$10="",0,IF(ET$9&lt;главная!$N$19,0,ET$13*клиенты!$N19))</f>
        <v>0</v>
      </c>
      <c r="EU17" s="63">
        <f>IF(EU$10="",0,IF(EU$9&lt;главная!$N$19,0,EU$13*клиенты!$N19))</f>
        <v>0</v>
      </c>
      <c r="EV17" s="63">
        <f>IF(EV$10="",0,IF(EV$9&lt;главная!$N$19,0,EV$13*клиенты!$N19))</f>
        <v>0</v>
      </c>
      <c r="EW17" s="63">
        <f>IF(EW$10="",0,IF(EW$9&lt;главная!$N$19,0,EW$13*клиенты!$N19))</f>
        <v>0</v>
      </c>
      <c r="EX17" s="63">
        <f>IF(EX$10="",0,IF(EX$9&lt;главная!$N$19,0,EX$13*клиенты!$N19))</f>
        <v>0</v>
      </c>
      <c r="EY17" s="63">
        <f>IF(EY$10="",0,IF(EY$9&lt;главная!$N$19,0,EY$13*клиенты!$N19))</f>
        <v>0</v>
      </c>
      <c r="EZ17" s="63">
        <f>IF(EZ$10="",0,IF(EZ$9&lt;главная!$N$19,0,EZ$13*клиенты!$N19))</f>
        <v>0</v>
      </c>
      <c r="FA17" s="63">
        <f>IF(FA$10="",0,IF(FA$9&lt;главная!$N$19,0,FA$13*клиенты!$N19))</f>
        <v>0</v>
      </c>
      <c r="FB17" s="63">
        <f>IF(FB$10="",0,IF(FB$9&lt;главная!$N$19,0,FB$13*клиенты!$N19))</f>
        <v>0</v>
      </c>
      <c r="FC17" s="63">
        <f>IF(FC$10="",0,IF(FC$9&lt;главная!$N$19,0,FC$13*клиенты!$N19))</f>
        <v>0</v>
      </c>
      <c r="FD17" s="63">
        <f>IF(FD$10="",0,IF(FD$9&lt;главная!$N$19,0,FD$13*клиенты!$N19))</f>
        <v>0</v>
      </c>
      <c r="FE17" s="63">
        <f>IF(FE$10="",0,IF(FE$9&lt;главная!$N$19,0,FE$13*клиенты!$N19))</f>
        <v>0</v>
      </c>
      <c r="FF17" s="63">
        <f>IF(FF$10="",0,IF(FF$9&lt;главная!$N$19,0,FF$13*клиенты!$N19))</f>
        <v>0</v>
      </c>
      <c r="FG17" s="63">
        <f>IF(FG$10="",0,IF(FG$9&lt;главная!$N$19,0,FG$13*клиенты!$N19))</f>
        <v>0</v>
      </c>
      <c r="FH17" s="63">
        <f>IF(FH$10="",0,IF(FH$9&lt;главная!$N$19,0,FH$13*клиенты!$N19))</f>
        <v>0</v>
      </c>
      <c r="FI17" s="63">
        <f>IF(FI$10="",0,IF(FI$9&lt;главная!$N$19,0,FI$13*клиенты!$N19))</f>
        <v>0</v>
      </c>
      <c r="FJ17" s="63">
        <f>IF(FJ$10="",0,IF(FJ$9&lt;главная!$N$19,0,FJ$13*клиенты!$N19))</f>
        <v>0</v>
      </c>
      <c r="FK17" s="63">
        <f>IF(FK$10="",0,IF(FK$9&lt;главная!$N$19,0,FK$13*клиенты!$N19))</f>
        <v>0</v>
      </c>
      <c r="FL17" s="63">
        <f>IF(FL$10="",0,IF(FL$9&lt;главная!$N$19,0,FL$13*клиенты!$N19))</f>
        <v>0</v>
      </c>
      <c r="FM17" s="63">
        <f>IF(FM$10="",0,IF(FM$9&lt;главная!$N$19,0,FM$13*клиенты!$N19))</f>
        <v>0</v>
      </c>
      <c r="FN17" s="63">
        <f>IF(FN$10="",0,IF(FN$9&lt;главная!$N$19,0,FN$13*клиенты!$N19))</f>
        <v>0</v>
      </c>
      <c r="FO17" s="63">
        <f>IF(FO$10="",0,IF(FO$9&lt;главная!$N$19,0,FO$13*клиенты!$N19))</f>
        <v>0</v>
      </c>
      <c r="FP17" s="63">
        <f>IF(FP$10="",0,IF(FP$9&lt;главная!$N$19,0,FP$13*клиенты!$N19))</f>
        <v>0</v>
      </c>
      <c r="FQ17" s="63">
        <f>IF(FQ$10="",0,IF(FQ$9&lt;главная!$N$19,0,FQ$13*клиенты!$N19))</f>
        <v>0</v>
      </c>
      <c r="FR17" s="63">
        <f>IF(FR$10="",0,IF(FR$9&lt;главная!$N$19,0,FR$13*клиенты!$N19))</f>
        <v>0</v>
      </c>
      <c r="FS17" s="63">
        <f>IF(FS$10="",0,IF(FS$9&lt;главная!$N$19,0,FS$13*клиенты!$N19))</f>
        <v>0</v>
      </c>
      <c r="FT17" s="63">
        <f>IF(FT$10="",0,IF(FT$9&lt;главная!$N$19,0,FT$13*клиенты!$N19))</f>
        <v>0</v>
      </c>
      <c r="FU17" s="63">
        <f>IF(FU$10="",0,IF(FU$9&lt;главная!$N$19,0,FU$13*клиенты!$N19))</f>
        <v>0</v>
      </c>
      <c r="FV17" s="63">
        <f>IF(FV$10="",0,IF(FV$9&lt;главная!$N$19,0,FV$13*клиенты!$N19))</f>
        <v>0</v>
      </c>
      <c r="FW17" s="63">
        <f>IF(FW$10="",0,IF(FW$9&lt;главная!$N$19,0,FW$13*клиенты!$N19))</f>
        <v>0</v>
      </c>
      <c r="FX17" s="63">
        <f>IF(FX$10="",0,IF(FX$9&lt;главная!$N$19,0,FX$13*клиенты!$N19))</f>
        <v>0</v>
      </c>
      <c r="FY17" s="63">
        <f>IF(FY$10="",0,IF(FY$9&lt;главная!$N$19,0,FY$13*клиенты!$N19))</f>
        <v>0</v>
      </c>
      <c r="FZ17" s="63">
        <f>IF(FZ$10="",0,IF(FZ$9&lt;главная!$N$19,0,FZ$13*клиенты!$N19))</f>
        <v>0</v>
      </c>
      <c r="GA17" s="63">
        <f>IF(GA$10="",0,IF(GA$9&lt;главная!$N$19,0,GA$13*клиенты!$N19))</f>
        <v>0</v>
      </c>
      <c r="GB17" s="63">
        <f>IF(GB$10="",0,IF(GB$9&lt;главная!$N$19,0,GB$13*клиенты!$N19))</f>
        <v>0</v>
      </c>
      <c r="GC17" s="63">
        <f>IF(GC$10="",0,IF(GC$9&lt;главная!$N$19,0,GC$13*клиенты!$N19))</f>
        <v>0</v>
      </c>
      <c r="GD17" s="63">
        <f>IF(GD$10="",0,IF(GD$9&lt;главная!$N$19,0,GD$13*клиенты!$N19))</f>
        <v>0</v>
      </c>
      <c r="GE17" s="63">
        <f>IF(GE$10="",0,IF(GE$9&lt;главная!$N$19,0,GE$13*клиенты!$N19))</f>
        <v>0</v>
      </c>
      <c r="GF17" s="63">
        <f>IF(GF$10="",0,IF(GF$9&lt;главная!$N$19,0,GF$13*клиенты!$N19))</f>
        <v>0</v>
      </c>
      <c r="GG17" s="63">
        <f>IF(GG$10="",0,IF(GG$9&lt;главная!$N$19,0,GG$13*клиенты!$N19))</f>
        <v>0</v>
      </c>
      <c r="GH17" s="63">
        <f>IF(GH$10="",0,IF(GH$9&lt;главная!$N$19,0,GH$13*клиенты!$N19))</f>
        <v>0</v>
      </c>
      <c r="GI17" s="63">
        <f>IF(GI$10="",0,IF(GI$9&lt;главная!$N$19,0,GI$13*клиенты!$N19))</f>
        <v>0</v>
      </c>
      <c r="GJ17" s="63">
        <f>IF(GJ$10="",0,IF(GJ$9&lt;главная!$N$19,0,GJ$13*клиенты!$N19))</f>
        <v>0</v>
      </c>
      <c r="GK17" s="63">
        <f>IF(GK$10="",0,IF(GK$9&lt;главная!$N$19,0,GK$13*клиенты!$N19))</f>
        <v>0</v>
      </c>
      <c r="GL17" s="63">
        <f>IF(GL$10="",0,IF(GL$9&lt;главная!$N$19,0,GL$13*клиенты!$N19))</f>
        <v>0</v>
      </c>
      <c r="GM17" s="63">
        <f>IF(GM$10="",0,IF(GM$9&lt;главная!$N$19,0,GM$13*клиенты!$N19))</f>
        <v>0</v>
      </c>
      <c r="GN17" s="63">
        <f>IF(GN$10="",0,IF(GN$9&lt;главная!$N$19,0,GN$13*клиенты!$N19))</f>
        <v>0</v>
      </c>
      <c r="GO17" s="63">
        <f>IF(GO$10="",0,IF(GO$9&lt;главная!$N$19,0,GO$13*клиенты!$N19))</f>
        <v>0</v>
      </c>
      <c r="GP17" s="63">
        <f>IF(GP$10="",0,IF(GP$9&lt;главная!$N$19,0,GP$13*клиенты!$N19))</f>
        <v>0</v>
      </c>
      <c r="GQ17" s="63">
        <f>IF(GQ$10="",0,IF(GQ$9&lt;главная!$N$19,0,GQ$13*клиенты!$N19))</f>
        <v>0</v>
      </c>
      <c r="GR17" s="63">
        <f>IF(GR$10="",0,IF(GR$9&lt;главная!$N$19,0,GR$13*клиенты!$N19))</f>
        <v>0</v>
      </c>
      <c r="GS17" s="63">
        <f>IF(GS$10="",0,IF(GS$9&lt;главная!$N$19,0,GS$13*клиенты!$N19))</f>
        <v>0</v>
      </c>
      <c r="GT17" s="63">
        <f>IF(GT$10="",0,IF(GT$9&lt;главная!$N$19,0,GT$13*клиенты!$N19))</f>
        <v>0</v>
      </c>
      <c r="GU17" s="63">
        <f>IF(GU$10="",0,IF(GU$9&lt;главная!$N$19,0,GU$13*клиенты!$N19))</f>
        <v>0</v>
      </c>
      <c r="GV17" s="63">
        <f>IF(GV$10="",0,IF(GV$9&lt;главная!$N$19,0,GV$13*клиенты!$N19))</f>
        <v>0</v>
      </c>
      <c r="GW17" s="63">
        <f>IF(GW$10="",0,IF(GW$9&lt;главная!$N$19,0,GW$13*клиенты!$N19))</f>
        <v>0</v>
      </c>
      <c r="GX17" s="63">
        <f>IF(GX$10="",0,IF(GX$9&lt;главная!$N$19,0,GX$13*клиенты!$N19))</f>
        <v>0</v>
      </c>
      <c r="GY17" s="63">
        <f>IF(GY$10="",0,IF(GY$9&lt;главная!$N$19,0,GY$13*клиенты!$N19))</f>
        <v>0</v>
      </c>
      <c r="GZ17" s="63">
        <f>IF(GZ$10="",0,IF(GZ$9&lt;главная!$N$19,0,GZ$13*клиенты!$N19))</f>
        <v>0</v>
      </c>
      <c r="HA17" s="63">
        <f>IF(HA$10="",0,IF(HA$9&lt;главная!$N$19,0,HA$13*клиенты!$N19))</f>
        <v>0</v>
      </c>
      <c r="HB17" s="63">
        <f>IF(HB$10="",0,IF(HB$9&lt;главная!$N$19,0,HB$13*клиенты!$N19))</f>
        <v>0</v>
      </c>
      <c r="HC17" s="63">
        <f>IF(HC$10="",0,IF(HC$9&lt;главная!$N$19,0,HC$13*клиенты!$N19))</f>
        <v>0</v>
      </c>
      <c r="HD17" s="63">
        <f>IF(HD$10="",0,IF(HD$9&lt;главная!$N$19,0,HD$13*клиенты!$N19))</f>
        <v>0</v>
      </c>
      <c r="HE17" s="63">
        <f>IF(HE$10="",0,IF(HE$9&lt;главная!$N$19,0,HE$13*клиенты!$N19))</f>
        <v>0</v>
      </c>
      <c r="HF17" s="63">
        <f>IF(HF$10="",0,IF(HF$9&lt;главная!$N$19,0,HF$13*клиенты!$N19))</f>
        <v>0</v>
      </c>
      <c r="HG17" s="63">
        <f>IF(HG$10="",0,IF(HG$9&lt;главная!$N$19,0,HG$13*клиенты!$N19))</f>
        <v>0</v>
      </c>
      <c r="HH17" s="63">
        <f>IF(HH$10="",0,IF(HH$9&lt;главная!$N$19,0,HH$13*клиенты!$N19))</f>
        <v>0</v>
      </c>
      <c r="HI17" s="63">
        <f>IF(HI$10="",0,IF(HI$9&lt;главная!$N$19,0,HI$13*клиенты!$N19))</f>
        <v>0</v>
      </c>
      <c r="HJ17" s="63">
        <f>IF(HJ$10="",0,IF(HJ$9&lt;главная!$N$19,0,HJ$13*клиенты!$N19))</f>
        <v>0</v>
      </c>
      <c r="HK17" s="63">
        <f>IF(HK$10="",0,IF(HK$9&lt;главная!$N$19,0,HK$13*клиенты!$N19))</f>
        <v>0</v>
      </c>
      <c r="HL17" s="63">
        <f>IF(HL$10="",0,IF(HL$9&lt;главная!$N$19,0,HL$13*клиенты!$N19))</f>
        <v>0</v>
      </c>
      <c r="HM17" s="63">
        <f>IF(HM$10="",0,IF(HM$9&lt;главная!$N$19,0,HM$13*клиенты!$N19))</f>
        <v>0</v>
      </c>
      <c r="HN17" s="63">
        <f>IF(HN$10="",0,IF(HN$9&lt;главная!$N$19,0,HN$13*клиенты!$N19))</f>
        <v>0</v>
      </c>
      <c r="HO17" s="63">
        <f>IF(HO$10="",0,IF(HO$9&lt;главная!$N$19,0,HO$13*клиенты!$N19))</f>
        <v>0</v>
      </c>
      <c r="HP17" s="63">
        <f>IF(HP$10="",0,IF(HP$9&lt;главная!$N$19,0,HP$13*клиенты!$N19))</f>
        <v>0</v>
      </c>
      <c r="HQ17" s="63">
        <f>IF(HQ$10="",0,IF(HQ$9&lt;главная!$N$19,0,HQ$13*клиенты!$N19))</f>
        <v>0</v>
      </c>
      <c r="HR17" s="63">
        <f>IF(HR$10="",0,IF(HR$9&lt;главная!$N$19,0,HR$13*клиенты!$N19))</f>
        <v>0</v>
      </c>
      <c r="HS17" s="63">
        <f>IF(HS$10="",0,IF(HS$9&lt;главная!$N$19,0,HS$13*клиенты!$N19))</f>
        <v>0</v>
      </c>
      <c r="HT17" s="63">
        <f>IF(HT$10="",0,IF(HT$9&lt;главная!$N$19,0,HT$13*клиенты!$N19))</f>
        <v>0</v>
      </c>
      <c r="HU17" s="63">
        <f>IF(HU$10="",0,IF(HU$9&lt;главная!$N$19,0,HU$13*клиенты!$N19))</f>
        <v>0</v>
      </c>
      <c r="HV17" s="63">
        <f>IF(HV$10="",0,IF(HV$9&lt;главная!$N$19,0,HV$13*клиенты!$N19))</f>
        <v>0</v>
      </c>
      <c r="HW17" s="63">
        <f>IF(HW$10="",0,IF(HW$9&lt;главная!$N$19,0,HW$13*клиенты!$N19))</f>
        <v>0</v>
      </c>
      <c r="HX17" s="63">
        <f>IF(HX$10="",0,IF(HX$9&lt;главная!$N$19,0,HX$13*клиенты!$N19))</f>
        <v>0</v>
      </c>
      <c r="HY17" s="63">
        <f>IF(HY$10="",0,IF(HY$9&lt;главная!$N$19,0,HY$13*клиенты!$N19))</f>
        <v>0</v>
      </c>
      <c r="HZ17" s="63">
        <f>IF(HZ$10="",0,IF(HZ$9&lt;главная!$N$19,0,HZ$13*клиенты!$N19))</f>
        <v>0</v>
      </c>
      <c r="IA17" s="63">
        <f>IF(IA$10="",0,IF(IA$9&lt;главная!$N$19,0,IA$13*клиенты!$N19))</f>
        <v>0</v>
      </c>
      <c r="IB17" s="63">
        <f>IF(IB$10="",0,IF(IB$9&lt;главная!$N$19,0,IB$13*клиенты!$N19))</f>
        <v>0</v>
      </c>
      <c r="IC17" s="63">
        <f>IF(IC$10="",0,IF(IC$9&lt;главная!$N$19,0,IC$13*клиенты!$N19))</f>
        <v>0</v>
      </c>
      <c r="ID17" s="63">
        <f>IF(ID$10="",0,IF(ID$9&lt;главная!$N$19,0,ID$13*клиенты!$N19))</f>
        <v>0</v>
      </c>
      <c r="IE17" s="63">
        <f>IF(IE$10="",0,IF(IE$9&lt;главная!$N$19,0,IE$13*клиенты!$N19))</f>
        <v>0</v>
      </c>
      <c r="IF17" s="63">
        <f>IF(IF$10="",0,IF(IF$9&lt;главная!$N$19,0,IF$13*клиенты!$N19))</f>
        <v>0</v>
      </c>
      <c r="IG17" s="63">
        <f>IF(IG$10="",0,IF(IG$9&lt;главная!$N$19,0,IG$13*клиенты!$N19))</f>
        <v>0</v>
      </c>
      <c r="IH17" s="63">
        <f>IF(IH$10="",0,IF(IH$9&lt;главная!$N$19,0,IH$13*клиенты!$N19))</f>
        <v>0</v>
      </c>
      <c r="II17" s="63">
        <f>IF(II$10="",0,IF(II$9&lt;главная!$N$19,0,II$13*клиенты!$N19))</f>
        <v>0</v>
      </c>
      <c r="IJ17" s="63">
        <f>IF(IJ$10="",0,IF(IJ$9&lt;главная!$N$19,0,IJ$13*клиенты!$N19))</f>
        <v>0</v>
      </c>
      <c r="IK17" s="63">
        <f>IF(IK$10="",0,IF(IK$9&lt;главная!$N$19,0,IK$13*клиенты!$N19))</f>
        <v>0</v>
      </c>
      <c r="IL17" s="63">
        <f>IF(IL$10="",0,IF(IL$9&lt;главная!$N$19,0,IL$13*клиенты!$N19))</f>
        <v>0</v>
      </c>
      <c r="IM17" s="63">
        <f>IF(IM$10="",0,IF(IM$9&lt;главная!$N$19,0,IM$13*клиенты!$N19))</f>
        <v>0</v>
      </c>
      <c r="IN17" s="63">
        <f>IF(IN$10="",0,IF(IN$9&lt;главная!$N$19,0,IN$13*клиенты!$N19))</f>
        <v>0</v>
      </c>
      <c r="IO17" s="63">
        <f>IF(IO$10="",0,IF(IO$9&lt;главная!$N$19,0,IO$13*клиенты!$N19))</f>
        <v>0</v>
      </c>
      <c r="IP17" s="63">
        <f>IF(IP$10="",0,IF(IP$9&lt;главная!$N$19,0,IP$13*клиенты!$N19))</f>
        <v>0</v>
      </c>
      <c r="IQ17" s="63">
        <f>IF(IQ$10="",0,IF(IQ$9&lt;главная!$N$19,0,IQ$13*клиенты!$N19))</f>
        <v>0</v>
      </c>
      <c r="IR17" s="63">
        <f>IF(IR$10="",0,IF(IR$9&lt;главная!$N$19,0,IR$13*клиенты!$N19))</f>
        <v>0</v>
      </c>
      <c r="IS17" s="63">
        <f>IF(IS$10="",0,IF(IS$9&lt;главная!$N$19,0,IS$13*клиенты!$N19))</f>
        <v>0</v>
      </c>
      <c r="IT17" s="63">
        <f>IF(IT$10="",0,IF(IT$9&lt;главная!$N$19,0,IT$13*клиенты!$N19))</f>
        <v>0</v>
      </c>
      <c r="IU17" s="63">
        <f>IF(IU$10="",0,IF(IU$9&lt;главная!$N$19,0,IU$13*клиенты!$N19))</f>
        <v>0</v>
      </c>
      <c r="IV17" s="63">
        <f>IF(IV$10="",0,IF(IV$9&lt;главная!$N$19,0,IV$13*клиенты!$N19))</f>
        <v>0</v>
      </c>
      <c r="IW17" s="63">
        <f>IF(IW$10="",0,IF(IW$9&lt;главная!$N$19,0,IW$13*клиенты!$N19))</f>
        <v>0</v>
      </c>
      <c r="IX17" s="63">
        <f>IF(IX$10="",0,IF(IX$9&lt;главная!$N$19,0,IX$13*клиенты!$N19))</f>
        <v>0</v>
      </c>
      <c r="IY17" s="63">
        <f>IF(IY$10="",0,IF(IY$9&lt;главная!$N$19,0,IY$13*клиенты!$N19))</f>
        <v>0</v>
      </c>
      <c r="IZ17" s="63">
        <f>IF(IZ$10="",0,IF(IZ$9&lt;главная!$N$19,0,IZ$13*клиенты!$N19))</f>
        <v>0</v>
      </c>
      <c r="JA17" s="63">
        <f>IF(JA$10="",0,IF(JA$9&lt;главная!$N$19,0,JA$13*клиенты!$N19))</f>
        <v>0</v>
      </c>
      <c r="JB17" s="63">
        <f>IF(JB$10="",0,IF(JB$9&lt;главная!$N$19,0,JB$13*клиенты!$N19))</f>
        <v>0</v>
      </c>
      <c r="JC17" s="63">
        <f>IF(JC$10="",0,IF(JC$9&lt;главная!$N$19,0,JC$13*клиенты!$N19))</f>
        <v>0</v>
      </c>
      <c r="JD17" s="63">
        <f>IF(JD$10="",0,IF(JD$9&lt;главная!$N$19,0,JD$13*клиенты!$N19))</f>
        <v>0</v>
      </c>
      <c r="JE17" s="63">
        <f>IF(JE$10="",0,IF(JE$9&lt;главная!$N$19,0,JE$13*клиенты!$N19))</f>
        <v>0</v>
      </c>
      <c r="JF17" s="63">
        <f>IF(JF$10="",0,IF(JF$9&lt;главная!$N$19,0,JF$13*клиенты!$N19))</f>
        <v>0</v>
      </c>
      <c r="JG17" s="63">
        <f>IF(JG$10="",0,IF(JG$9&lt;главная!$N$19,0,JG$13*клиенты!$N19))</f>
        <v>0</v>
      </c>
      <c r="JH17" s="63">
        <f>IF(JH$10="",0,IF(JH$9&lt;главная!$N$19,0,JH$13*клиенты!$N19))</f>
        <v>0</v>
      </c>
      <c r="JI17" s="63">
        <f>IF(JI$10="",0,IF(JI$9&lt;главная!$N$19,0,JI$13*клиенты!$N19))</f>
        <v>0</v>
      </c>
      <c r="JJ17" s="63">
        <f>IF(JJ$10="",0,IF(JJ$9&lt;главная!$N$19,0,JJ$13*клиенты!$N19))</f>
        <v>0</v>
      </c>
      <c r="JK17" s="63">
        <f>IF(JK$10="",0,IF(JK$9&lt;главная!$N$19,0,JK$13*клиенты!$N19))</f>
        <v>0</v>
      </c>
      <c r="JL17" s="63">
        <f>IF(JL$10="",0,IF(JL$9&lt;главная!$N$19,0,JL$13*клиенты!$N19))</f>
        <v>0</v>
      </c>
      <c r="JM17" s="63">
        <f>IF(JM$10="",0,IF(JM$9&lt;главная!$N$19,0,JM$13*клиенты!$N19))</f>
        <v>0</v>
      </c>
      <c r="JN17" s="63">
        <f>IF(JN$10="",0,IF(JN$9&lt;главная!$N$19,0,JN$13*клиенты!$N19))</f>
        <v>0</v>
      </c>
      <c r="JO17" s="63">
        <f>IF(JO$10="",0,IF(JO$9&lt;главная!$N$19,0,JO$13*клиенты!$N19))</f>
        <v>0</v>
      </c>
      <c r="JP17" s="63">
        <f>IF(JP$10="",0,IF(JP$9&lt;главная!$N$19,0,JP$13*клиенты!$N19))</f>
        <v>0</v>
      </c>
      <c r="JQ17" s="63">
        <f>IF(JQ$10="",0,IF(JQ$9&lt;главная!$N$19,0,JQ$13*клиенты!$N19))</f>
        <v>0</v>
      </c>
      <c r="JR17" s="63">
        <f>IF(JR$10="",0,IF(JR$9&lt;главная!$N$19,0,JR$13*клиенты!$N19))</f>
        <v>0</v>
      </c>
      <c r="JS17" s="63">
        <f>IF(JS$10="",0,IF(JS$9&lt;главная!$N$19,0,JS$13*клиенты!$N19))</f>
        <v>0</v>
      </c>
      <c r="JT17" s="63">
        <f>IF(JT$10="",0,IF(JT$9&lt;главная!$N$19,0,JT$13*клиенты!$N19))</f>
        <v>0</v>
      </c>
      <c r="JU17" s="63">
        <f>IF(JU$10="",0,IF(JU$9&lt;главная!$N$19,0,JU$13*клиенты!$N19))</f>
        <v>0</v>
      </c>
      <c r="JV17" s="63">
        <f>IF(JV$10="",0,IF(JV$9&lt;главная!$N$19,0,JV$13*клиенты!$N19))</f>
        <v>0</v>
      </c>
      <c r="JW17" s="63">
        <f>IF(JW$10="",0,IF(JW$9&lt;главная!$N$19,0,JW$13*клиенты!$N19))</f>
        <v>0</v>
      </c>
      <c r="JX17" s="63">
        <f>IF(JX$10="",0,IF(JX$9&lt;главная!$N$19,0,JX$13*клиенты!$N19))</f>
        <v>0</v>
      </c>
      <c r="JY17" s="63">
        <f>IF(JY$10="",0,IF(JY$9&lt;главная!$N$19,0,JY$13*клиенты!$N19))</f>
        <v>0</v>
      </c>
      <c r="JZ17" s="63">
        <f>IF(JZ$10="",0,IF(JZ$9&lt;главная!$N$19,0,JZ$13*клиенты!$N19))</f>
        <v>0</v>
      </c>
      <c r="KA17" s="63">
        <f>IF(KA$10="",0,IF(KA$9&lt;главная!$N$19,0,KA$13*клиенты!$N19))</f>
        <v>0</v>
      </c>
      <c r="KB17" s="63">
        <f>IF(KB$10="",0,IF(KB$9&lt;главная!$N$19,0,KB$13*клиенты!$N19))</f>
        <v>0</v>
      </c>
      <c r="KC17" s="63">
        <f>IF(KC$10="",0,IF(KC$9&lt;главная!$N$19,0,KC$13*клиенты!$N19))</f>
        <v>0</v>
      </c>
      <c r="KD17" s="63">
        <f>IF(KD$10="",0,IF(KD$9&lt;главная!$N$19,0,KD$13*клиенты!$N19))</f>
        <v>0</v>
      </c>
      <c r="KE17" s="63">
        <f>IF(KE$10="",0,IF(KE$9&lt;главная!$N$19,0,KE$13*клиенты!$N19))</f>
        <v>0</v>
      </c>
      <c r="KF17" s="63">
        <f>IF(KF$10="",0,IF(KF$9&lt;главная!$N$19,0,KF$13*клиенты!$N19))</f>
        <v>0</v>
      </c>
      <c r="KG17" s="63">
        <f>IF(KG$10="",0,IF(KG$9&lt;главная!$N$19,0,KG$13*клиенты!$N19))</f>
        <v>0</v>
      </c>
      <c r="KH17" s="63">
        <f>IF(KH$10="",0,IF(KH$9&lt;главная!$N$19,0,KH$13*клиенты!$N19))</f>
        <v>0</v>
      </c>
      <c r="KI17" s="63">
        <f>IF(KI$10="",0,IF(KI$9&lt;главная!$N$19,0,KI$13*клиенты!$N19))</f>
        <v>0</v>
      </c>
      <c r="KJ17" s="63">
        <f>IF(KJ$10="",0,IF(KJ$9&lt;главная!$N$19,0,KJ$13*клиенты!$N19))</f>
        <v>0</v>
      </c>
      <c r="KK17" s="63">
        <f>IF(KK$10="",0,IF(KK$9&lt;главная!$N$19,0,KK$13*клиенты!$N19))</f>
        <v>0</v>
      </c>
      <c r="KL17" s="63">
        <f>IF(KL$10="",0,IF(KL$9&lt;главная!$N$19,0,KL$13*клиенты!$N19))</f>
        <v>0</v>
      </c>
      <c r="KM17" s="63">
        <f>IF(KM$10="",0,IF(KM$9&lt;главная!$N$19,0,KM$13*клиенты!$N19))</f>
        <v>0</v>
      </c>
      <c r="KN17" s="63">
        <f>IF(KN$10="",0,IF(KN$9&lt;главная!$N$19,0,KN$13*клиенты!$N19))</f>
        <v>0</v>
      </c>
      <c r="KO17" s="63">
        <f>IF(KO$10="",0,IF(KO$9&lt;главная!$N$19,0,KO$13*клиенты!$N19))</f>
        <v>0</v>
      </c>
      <c r="KP17" s="63">
        <f>IF(KP$10="",0,IF(KP$9&lt;главная!$N$19,0,KP$13*клиенты!$N19))</f>
        <v>0</v>
      </c>
      <c r="KQ17" s="63">
        <f>IF(KQ$10="",0,IF(KQ$9&lt;главная!$N$19,0,KQ$13*клиенты!$N19))</f>
        <v>0</v>
      </c>
      <c r="KR17" s="63">
        <f>IF(KR$10="",0,IF(KR$9&lt;главная!$N$19,0,KR$13*клиенты!$N19))</f>
        <v>0</v>
      </c>
      <c r="KS17" s="63">
        <f>IF(KS$10="",0,IF(KS$9&lt;главная!$N$19,0,KS$13*клиенты!$N19))</f>
        <v>0</v>
      </c>
      <c r="KT17" s="63">
        <f>IF(KT$10="",0,IF(KT$9&lt;главная!$N$19,0,KT$13*клиенты!$N19))</f>
        <v>0</v>
      </c>
      <c r="KU17" s="63">
        <f>IF(KU$10="",0,IF(KU$9&lt;главная!$N$19,0,KU$13*клиенты!$N19))</f>
        <v>0</v>
      </c>
      <c r="KV17" s="63">
        <f>IF(KV$10="",0,IF(KV$9&lt;главная!$N$19,0,KV$13*клиенты!$N19))</f>
        <v>0</v>
      </c>
      <c r="KW17" s="63">
        <f>IF(KW$10="",0,IF(KW$9&lt;главная!$N$19,0,KW$13*клиенты!$N19))</f>
        <v>0</v>
      </c>
      <c r="KX17" s="63">
        <f>IF(KX$10="",0,IF(KX$9&lt;главная!$N$19,0,KX$13*клиенты!$N19))</f>
        <v>0</v>
      </c>
      <c r="KY17" s="63">
        <f>IF(KY$10="",0,IF(KY$9&lt;главная!$N$19,0,KY$13*клиенты!$N19))</f>
        <v>0</v>
      </c>
      <c r="KZ17" s="63">
        <f>IF(KZ$10="",0,IF(KZ$9&lt;главная!$N$19,0,KZ$13*клиенты!$N19))</f>
        <v>0</v>
      </c>
      <c r="LA17" s="63">
        <f>IF(LA$10="",0,IF(LA$9&lt;главная!$N$19,0,LA$13*клиенты!$N19))</f>
        <v>0</v>
      </c>
      <c r="LB17" s="63">
        <f>IF(LB$10="",0,IF(LB$9&lt;главная!$N$19,0,LB$13*клиенты!$N19))</f>
        <v>0</v>
      </c>
      <c r="LC17" s="63">
        <f>IF(LC$10="",0,IF(LC$9&lt;главная!$N$19,0,LC$13*клиенты!$N19))</f>
        <v>0</v>
      </c>
      <c r="LD17" s="63">
        <f>IF(LD$10="",0,IF(LD$9&lt;главная!$N$19,0,LD$13*клиенты!$N19))</f>
        <v>0</v>
      </c>
      <c r="LE17" s="63">
        <f>IF(LE$10="",0,IF(LE$9&lt;главная!$N$19,0,LE$13*клиенты!$N19))</f>
        <v>0</v>
      </c>
      <c r="LF17" s="63">
        <f>IF(LF$10="",0,IF(LF$9&lt;главная!$N$19,0,LF$13*клиенты!$N19))</f>
        <v>0</v>
      </c>
      <c r="LG17" s="63">
        <f>IF(LG$10="",0,IF(LG$9&lt;главная!$N$19,0,LG$13*клиенты!$N19))</f>
        <v>0</v>
      </c>
      <c r="LH17" s="63">
        <f>IF(LH$10="",0,IF(LH$9&lt;главная!$N$19,0,LH$13*клиенты!$N19))</f>
        <v>0</v>
      </c>
      <c r="LI17" s="52"/>
      <c r="LJ17" s="52"/>
    </row>
    <row r="18" spans="1:322" s="60" customFormat="1" ht="10.199999999999999" x14ac:dyDescent="0.2">
      <c r="A18" s="52"/>
      <c r="B18" s="52"/>
      <c r="C18" s="52"/>
      <c r="D18" s="52"/>
      <c r="E18" s="101" t="str">
        <f>E15</f>
        <v>кол-во клиентов по типам</v>
      </c>
      <c r="F18" s="52"/>
      <c r="G18" s="52"/>
      <c r="H18" s="42" t="str">
        <f>списки!$H$15</f>
        <v>пассивные</v>
      </c>
      <c r="I18" s="52"/>
      <c r="J18" s="52"/>
      <c r="K18" s="56" t="str">
        <f>IF($E18="","",INDEX(kpi!$H:$H,SUMIFS(kpi!$B:$B,kpi!$E:$E,$E18)))</f>
        <v>кол-во чел</v>
      </c>
      <c r="L18" s="52"/>
      <c r="M18" s="59"/>
      <c r="N18" s="52"/>
      <c r="O18" s="62"/>
      <c r="P18" s="52"/>
      <c r="Q18" s="52"/>
      <c r="R18" s="102"/>
      <c r="S18" s="52"/>
      <c r="T18" s="52"/>
      <c r="U18" s="63">
        <f>IF(U$10="",0,IF(U$9&lt;главная!$N$19,0,U$13*клиенты!$N20))</f>
        <v>0</v>
      </c>
      <c r="V18" s="63">
        <f>IF(V$10="",0,IF(V$9&lt;главная!$N$19,0,V$13*клиенты!$N20))</f>
        <v>0</v>
      </c>
      <c r="W18" s="63">
        <f>IF(W$10="",0,IF(W$9&lt;главная!$N$19,0,W$13*клиенты!$N20))</f>
        <v>0</v>
      </c>
      <c r="X18" s="63">
        <f>IF(X$10="",0,IF(X$9&lt;главная!$N$19,0,X$13*клиенты!$N20))</f>
        <v>0</v>
      </c>
      <c r="Y18" s="63">
        <f>IF(Y$10="",0,IF(Y$9&lt;главная!$N$19,0,Y$13*клиенты!$N20))</f>
        <v>0</v>
      </c>
      <c r="Z18" s="63">
        <f>IF(Z$10="",0,IF(Z$9&lt;главная!$N$19,0,Z$13*клиенты!$N20))</f>
        <v>0</v>
      </c>
      <c r="AA18" s="63">
        <f>IF(AA$10="",0,IF(AA$9&lt;главная!$N$19,0,AA$13*клиенты!$N20))</f>
        <v>0</v>
      </c>
      <c r="AB18" s="63">
        <f>IF(AB$10="",0,IF(AB$9&lt;главная!$N$19,0,AB$13*клиенты!$N20))</f>
        <v>0</v>
      </c>
      <c r="AC18" s="63">
        <f>IF(AC$10="",0,IF(AC$9&lt;главная!$N$19,0,AC$13*клиенты!$N20))</f>
        <v>0</v>
      </c>
      <c r="AD18" s="63">
        <f>IF(AD$10="",0,IF(AD$9&lt;главная!$N$19,0,AD$13*клиенты!$N20))</f>
        <v>0</v>
      </c>
      <c r="AE18" s="63">
        <f>IF(AE$10="",0,IF(AE$9&lt;главная!$N$19,0,AE$13*клиенты!$N20))</f>
        <v>0</v>
      </c>
      <c r="AF18" s="63">
        <f>IF(AF$10="",0,IF(AF$9&lt;главная!$N$19,0,AF$13*клиенты!$N20))</f>
        <v>0</v>
      </c>
      <c r="AG18" s="63">
        <f>IF(AG$10="",0,IF(AG$9&lt;главная!$N$19,0,AG$13*клиенты!$N20))</f>
        <v>0</v>
      </c>
      <c r="AH18" s="63">
        <f>IF(AH$10="",0,IF(AH$9&lt;главная!$N$19,0,AH$13*клиенты!$N20))</f>
        <v>0</v>
      </c>
      <c r="AI18" s="63">
        <f>IF(AI$10="",0,IF(AI$9&lt;главная!$N$19,0,AI$13*клиенты!$N20))</f>
        <v>0</v>
      </c>
      <c r="AJ18" s="63">
        <f>IF(AJ$10="",0,IF(AJ$9&lt;главная!$N$19,0,AJ$13*клиенты!$N20))</f>
        <v>0</v>
      </c>
      <c r="AK18" s="63">
        <f>IF(AK$10="",0,IF(AK$9&lt;главная!$N$19,0,AK$13*клиенты!$N20))</f>
        <v>0</v>
      </c>
      <c r="AL18" s="63">
        <f>IF(AL$10="",0,IF(AL$9&lt;главная!$N$19,0,AL$13*клиенты!$N20))</f>
        <v>0</v>
      </c>
      <c r="AM18" s="63">
        <f>IF(AM$10="",0,IF(AM$9&lt;главная!$N$19,0,AM$13*клиенты!$N20))</f>
        <v>0</v>
      </c>
      <c r="AN18" s="63">
        <f>IF(AN$10="",0,IF(AN$9&lt;главная!$N$19,0,AN$13*клиенты!$N20))</f>
        <v>0</v>
      </c>
      <c r="AO18" s="63">
        <f>IF(AO$10="",0,IF(AO$9&lt;главная!$N$19,0,AO$13*клиенты!$N20))</f>
        <v>0</v>
      </c>
      <c r="AP18" s="63">
        <f>IF(AP$10="",0,IF(AP$9&lt;главная!$N$19,0,AP$13*клиенты!$N20))</f>
        <v>0</v>
      </c>
      <c r="AQ18" s="63">
        <f>IF(AQ$10="",0,IF(AQ$9&lt;главная!$N$19,0,AQ$13*клиенты!$N20))</f>
        <v>0</v>
      </c>
      <c r="AR18" s="63">
        <f>IF(AR$10="",0,IF(AR$9&lt;главная!$N$19,0,AR$13*клиенты!$N20))</f>
        <v>0</v>
      </c>
      <c r="AS18" s="63">
        <f>IF(AS$10="",0,IF(AS$9&lt;главная!$N$19,0,AS$13*клиенты!$N20))</f>
        <v>0</v>
      </c>
      <c r="AT18" s="63">
        <f>IF(AT$10="",0,IF(AT$9&lt;главная!$N$19,0,AT$13*клиенты!$N20))</f>
        <v>0</v>
      </c>
      <c r="AU18" s="63">
        <f>IF(AU$10="",0,IF(AU$9&lt;главная!$N$19,0,AU$13*клиенты!$N20))</f>
        <v>0</v>
      </c>
      <c r="AV18" s="63">
        <f>IF(AV$10="",0,IF(AV$9&lt;главная!$N$19,0,AV$13*клиенты!$N20))</f>
        <v>0</v>
      </c>
      <c r="AW18" s="63">
        <f>IF(AW$10="",0,IF(AW$9&lt;главная!$N$19,0,AW$13*клиенты!$N20))</f>
        <v>0</v>
      </c>
      <c r="AX18" s="63">
        <f>IF(AX$10="",0,IF(AX$9&lt;главная!$N$19,0,AX$13*клиенты!$N20))</f>
        <v>0</v>
      </c>
      <c r="AY18" s="63">
        <f>IF(AY$10="",0,IF(AY$9&lt;главная!$N$19,0,AY$13*клиенты!$N20))</f>
        <v>0</v>
      </c>
      <c r="AZ18" s="63">
        <f>IF(AZ$10="",0,IF(AZ$9&lt;главная!$N$19,0,AZ$13*клиенты!$N20))</f>
        <v>0</v>
      </c>
      <c r="BA18" s="63">
        <f>IF(BA$10="",0,IF(BA$9&lt;главная!$N$19,0,BA$13*клиенты!$N20))</f>
        <v>0</v>
      </c>
      <c r="BB18" s="63">
        <f>IF(BB$10="",0,IF(BB$9&lt;главная!$N$19,0,BB$13*клиенты!$N20))</f>
        <v>0</v>
      </c>
      <c r="BC18" s="63">
        <f>IF(BC$10="",0,IF(BC$9&lt;главная!$N$19,0,BC$13*клиенты!$N20))</f>
        <v>0</v>
      </c>
      <c r="BD18" s="63">
        <f>IF(BD$10="",0,IF(BD$9&lt;главная!$N$19,0,BD$13*клиенты!$N20))</f>
        <v>0</v>
      </c>
      <c r="BE18" s="63">
        <f>IF(BE$10="",0,IF(BE$9&lt;главная!$N$19,0,BE$13*клиенты!$N20))</f>
        <v>0</v>
      </c>
      <c r="BF18" s="63">
        <f>IF(BF$10="",0,IF(BF$9&lt;главная!$N$19,0,BF$13*клиенты!$N20))</f>
        <v>0</v>
      </c>
      <c r="BG18" s="63">
        <f>IF(BG$10="",0,IF(BG$9&lt;главная!$N$19,0,BG$13*клиенты!$N20))</f>
        <v>0</v>
      </c>
      <c r="BH18" s="63">
        <f>IF(BH$10="",0,IF(BH$9&lt;главная!$N$19,0,BH$13*клиенты!$N20))</f>
        <v>0</v>
      </c>
      <c r="BI18" s="63">
        <f>IF(BI$10="",0,IF(BI$9&lt;главная!$N$19,0,BI$13*клиенты!$N20))</f>
        <v>0</v>
      </c>
      <c r="BJ18" s="63">
        <f>IF(BJ$10="",0,IF(BJ$9&lt;главная!$N$19,0,BJ$13*клиенты!$N20))</f>
        <v>0</v>
      </c>
      <c r="BK18" s="63">
        <f>IF(BK$10="",0,IF(BK$9&lt;главная!$N$19,0,BK$13*клиенты!$N20))</f>
        <v>0</v>
      </c>
      <c r="BL18" s="63">
        <f>IF(BL$10="",0,IF(BL$9&lt;главная!$N$19,0,BL$13*клиенты!$N20))</f>
        <v>0</v>
      </c>
      <c r="BM18" s="63">
        <f>IF(BM$10="",0,IF(BM$9&lt;главная!$N$19,0,BM$13*клиенты!$N20))</f>
        <v>0</v>
      </c>
      <c r="BN18" s="63">
        <f>IF(BN$10="",0,IF(BN$9&lt;главная!$N$19,0,BN$13*клиенты!$N20))</f>
        <v>0</v>
      </c>
      <c r="BO18" s="63">
        <f>IF(BO$10="",0,IF(BO$9&lt;главная!$N$19,0,BO$13*клиенты!$N20))</f>
        <v>0</v>
      </c>
      <c r="BP18" s="63">
        <f>IF(BP$10="",0,IF(BP$9&lt;главная!$N$19,0,BP$13*клиенты!$N20))</f>
        <v>0</v>
      </c>
      <c r="BQ18" s="63">
        <f>IF(BQ$10="",0,IF(BQ$9&lt;главная!$N$19,0,BQ$13*клиенты!$N20))</f>
        <v>0</v>
      </c>
      <c r="BR18" s="63">
        <f>IF(BR$10="",0,IF(BR$9&lt;главная!$N$19,0,BR$13*клиенты!$N20))</f>
        <v>0</v>
      </c>
      <c r="BS18" s="63">
        <f>IF(BS$10="",0,IF(BS$9&lt;главная!$N$19,0,BS$13*клиенты!$N20))</f>
        <v>0</v>
      </c>
      <c r="BT18" s="63">
        <f>IF(BT$10="",0,IF(BT$9&lt;главная!$N$19,0,BT$13*клиенты!$N20))</f>
        <v>0</v>
      </c>
      <c r="BU18" s="63">
        <f>IF(BU$10="",0,IF(BU$9&lt;главная!$N$19,0,BU$13*клиенты!$N20))</f>
        <v>0</v>
      </c>
      <c r="BV18" s="63">
        <f>IF(BV$10="",0,IF(BV$9&lt;главная!$N$19,0,BV$13*клиенты!$N20))</f>
        <v>0</v>
      </c>
      <c r="BW18" s="63">
        <f>IF(BW$10="",0,IF(BW$9&lt;главная!$N$19,0,BW$13*клиенты!$N20))</f>
        <v>0</v>
      </c>
      <c r="BX18" s="63">
        <f>IF(BX$10="",0,IF(BX$9&lt;главная!$N$19,0,BX$13*клиенты!$N20))</f>
        <v>0</v>
      </c>
      <c r="BY18" s="63">
        <f>IF(BY$10="",0,IF(BY$9&lt;главная!$N$19,0,BY$13*клиенты!$N20))</f>
        <v>0</v>
      </c>
      <c r="BZ18" s="63">
        <f>IF(BZ$10="",0,IF(BZ$9&lt;главная!$N$19,0,BZ$13*клиенты!$N20))</f>
        <v>0</v>
      </c>
      <c r="CA18" s="63">
        <f>IF(CA$10="",0,IF(CA$9&lt;главная!$N$19,0,CA$13*клиенты!$N20))</f>
        <v>0</v>
      </c>
      <c r="CB18" s="63">
        <f>IF(CB$10="",0,IF(CB$9&lt;главная!$N$19,0,CB$13*клиенты!$N20))</f>
        <v>0</v>
      </c>
      <c r="CC18" s="63">
        <f>IF(CC$10="",0,IF(CC$9&lt;главная!$N$19,0,CC$13*клиенты!$N20))</f>
        <v>0</v>
      </c>
      <c r="CD18" s="63">
        <f>IF(CD$10="",0,IF(CD$9&lt;главная!$N$19,0,CD$13*клиенты!$N20))</f>
        <v>0</v>
      </c>
      <c r="CE18" s="63">
        <f>IF(CE$10="",0,IF(CE$9&lt;главная!$N$19,0,CE$13*клиенты!$N20))</f>
        <v>0</v>
      </c>
      <c r="CF18" s="63">
        <f>IF(CF$10="",0,IF(CF$9&lt;главная!$N$19,0,CF$13*клиенты!$N20))</f>
        <v>0</v>
      </c>
      <c r="CG18" s="63">
        <f>IF(CG$10="",0,IF(CG$9&lt;главная!$N$19,0,CG$13*клиенты!$N20))</f>
        <v>0</v>
      </c>
      <c r="CH18" s="63">
        <f>IF(CH$10="",0,IF(CH$9&lt;главная!$N$19,0,CH$13*клиенты!$N20))</f>
        <v>0</v>
      </c>
      <c r="CI18" s="63">
        <f>IF(CI$10="",0,IF(CI$9&lt;главная!$N$19,0,CI$13*клиенты!$N20))</f>
        <v>0</v>
      </c>
      <c r="CJ18" s="63">
        <f>IF(CJ$10="",0,IF(CJ$9&lt;главная!$N$19,0,CJ$13*клиенты!$N20))</f>
        <v>0</v>
      </c>
      <c r="CK18" s="63">
        <f>IF(CK$10="",0,IF(CK$9&lt;главная!$N$19,0,CK$13*клиенты!$N20))</f>
        <v>0</v>
      </c>
      <c r="CL18" s="63">
        <f>IF(CL$10="",0,IF(CL$9&lt;главная!$N$19,0,CL$13*клиенты!$N20))</f>
        <v>0</v>
      </c>
      <c r="CM18" s="63">
        <f>IF(CM$10="",0,IF(CM$9&lt;главная!$N$19,0,CM$13*клиенты!$N20))</f>
        <v>0</v>
      </c>
      <c r="CN18" s="63">
        <f>IF(CN$10="",0,IF(CN$9&lt;главная!$N$19,0,CN$13*клиенты!$N20))</f>
        <v>0</v>
      </c>
      <c r="CO18" s="63">
        <f>IF(CO$10="",0,IF(CO$9&lt;главная!$N$19,0,CO$13*клиенты!$N20))</f>
        <v>0</v>
      </c>
      <c r="CP18" s="63">
        <f>IF(CP$10="",0,IF(CP$9&lt;главная!$N$19,0,CP$13*клиенты!$N20))</f>
        <v>0</v>
      </c>
      <c r="CQ18" s="63">
        <f>IF(CQ$10="",0,IF(CQ$9&lt;главная!$N$19,0,CQ$13*клиенты!$N20))</f>
        <v>0</v>
      </c>
      <c r="CR18" s="63">
        <f>IF(CR$10="",0,IF(CR$9&lt;главная!$N$19,0,CR$13*клиенты!$N20))</f>
        <v>0</v>
      </c>
      <c r="CS18" s="63">
        <f>IF(CS$10="",0,IF(CS$9&lt;главная!$N$19,0,CS$13*клиенты!$N20))</f>
        <v>0</v>
      </c>
      <c r="CT18" s="63">
        <f>IF(CT$10="",0,IF(CT$9&lt;главная!$N$19,0,CT$13*клиенты!$N20))</f>
        <v>0</v>
      </c>
      <c r="CU18" s="63">
        <f>IF(CU$10="",0,IF(CU$9&lt;главная!$N$19,0,CU$13*клиенты!$N20))</f>
        <v>0</v>
      </c>
      <c r="CV18" s="63">
        <f>IF(CV$10="",0,IF(CV$9&lt;главная!$N$19,0,CV$13*клиенты!$N20))</f>
        <v>0</v>
      </c>
      <c r="CW18" s="63">
        <f>IF(CW$10="",0,IF(CW$9&lt;главная!$N$19,0,CW$13*клиенты!$N20))</f>
        <v>0</v>
      </c>
      <c r="CX18" s="63">
        <f>IF(CX$10="",0,IF(CX$9&lt;главная!$N$19,0,CX$13*клиенты!$N20))</f>
        <v>0</v>
      </c>
      <c r="CY18" s="63">
        <f>IF(CY$10="",0,IF(CY$9&lt;главная!$N$19,0,CY$13*клиенты!$N20))</f>
        <v>0</v>
      </c>
      <c r="CZ18" s="63">
        <f>IF(CZ$10="",0,IF(CZ$9&lt;главная!$N$19,0,CZ$13*клиенты!$N20))</f>
        <v>0</v>
      </c>
      <c r="DA18" s="63">
        <f>IF(DA$10="",0,IF(DA$9&lt;главная!$N$19,0,DA$13*клиенты!$N20))</f>
        <v>0</v>
      </c>
      <c r="DB18" s="63">
        <f>IF(DB$10="",0,IF(DB$9&lt;главная!$N$19,0,DB$13*клиенты!$N20))</f>
        <v>0</v>
      </c>
      <c r="DC18" s="63">
        <f>IF(DC$10="",0,IF(DC$9&lt;главная!$N$19,0,DC$13*клиенты!$N20))</f>
        <v>0</v>
      </c>
      <c r="DD18" s="63">
        <f>IF(DD$10="",0,IF(DD$9&lt;главная!$N$19,0,DD$13*клиенты!$N20))</f>
        <v>0</v>
      </c>
      <c r="DE18" s="63">
        <f>IF(DE$10="",0,IF(DE$9&lt;главная!$N$19,0,DE$13*клиенты!$N20))</f>
        <v>0</v>
      </c>
      <c r="DF18" s="63">
        <f>IF(DF$10="",0,IF(DF$9&lt;главная!$N$19,0,DF$13*клиенты!$N20))</f>
        <v>0</v>
      </c>
      <c r="DG18" s="63">
        <f>IF(DG$10="",0,IF(DG$9&lt;главная!$N$19,0,DG$13*клиенты!$N20))</f>
        <v>0</v>
      </c>
      <c r="DH18" s="63">
        <f>IF(DH$10="",0,IF(DH$9&lt;главная!$N$19,0,DH$13*клиенты!$N20))</f>
        <v>0</v>
      </c>
      <c r="DI18" s="63">
        <f>IF(DI$10="",0,IF(DI$9&lt;главная!$N$19,0,DI$13*клиенты!$N20))</f>
        <v>0</v>
      </c>
      <c r="DJ18" s="63">
        <f>IF(DJ$10="",0,IF(DJ$9&lt;главная!$N$19,0,DJ$13*клиенты!$N20))</f>
        <v>0</v>
      </c>
      <c r="DK18" s="63">
        <f>IF(DK$10="",0,IF(DK$9&lt;главная!$N$19,0,DK$13*клиенты!$N20))</f>
        <v>0</v>
      </c>
      <c r="DL18" s="63">
        <f>IF(DL$10="",0,IF(DL$9&lt;главная!$N$19,0,DL$13*клиенты!$N20))</f>
        <v>0</v>
      </c>
      <c r="DM18" s="63">
        <f>IF(DM$10="",0,IF(DM$9&lt;главная!$N$19,0,DM$13*клиенты!$N20))</f>
        <v>0</v>
      </c>
      <c r="DN18" s="63">
        <f>IF(DN$10="",0,IF(DN$9&lt;главная!$N$19,0,DN$13*клиенты!$N20))</f>
        <v>0</v>
      </c>
      <c r="DO18" s="63">
        <f>IF(DO$10="",0,IF(DO$9&lt;главная!$N$19,0,DO$13*клиенты!$N20))</f>
        <v>0</v>
      </c>
      <c r="DP18" s="63">
        <f>IF(DP$10="",0,IF(DP$9&lt;главная!$N$19,0,DP$13*клиенты!$N20))</f>
        <v>0</v>
      </c>
      <c r="DQ18" s="63">
        <f>IF(DQ$10="",0,IF(DQ$9&lt;главная!$N$19,0,DQ$13*клиенты!$N20))</f>
        <v>0</v>
      </c>
      <c r="DR18" s="63">
        <f>IF(DR$10="",0,IF(DR$9&lt;главная!$N$19,0,DR$13*клиенты!$N20))</f>
        <v>0</v>
      </c>
      <c r="DS18" s="63">
        <f>IF(DS$10="",0,IF(DS$9&lt;главная!$N$19,0,DS$13*клиенты!$N20))</f>
        <v>0</v>
      </c>
      <c r="DT18" s="63">
        <f>IF(DT$10="",0,IF(DT$9&lt;главная!$N$19,0,DT$13*клиенты!$N20))</f>
        <v>0</v>
      </c>
      <c r="DU18" s="63">
        <f>IF(DU$10="",0,IF(DU$9&lt;главная!$N$19,0,DU$13*клиенты!$N20))</f>
        <v>0</v>
      </c>
      <c r="DV18" s="63">
        <f>IF(DV$10="",0,IF(DV$9&lt;главная!$N$19,0,DV$13*клиенты!$N20))</f>
        <v>0</v>
      </c>
      <c r="DW18" s="63">
        <f>IF(DW$10="",0,IF(DW$9&lt;главная!$N$19,0,DW$13*клиенты!$N20))</f>
        <v>0</v>
      </c>
      <c r="DX18" s="63">
        <f>IF(DX$10="",0,IF(DX$9&lt;главная!$N$19,0,DX$13*клиенты!$N20))</f>
        <v>0</v>
      </c>
      <c r="DY18" s="63">
        <f>IF(DY$10="",0,IF(DY$9&lt;главная!$N$19,0,DY$13*клиенты!$N20))</f>
        <v>0</v>
      </c>
      <c r="DZ18" s="63">
        <f>IF(DZ$10="",0,IF(DZ$9&lt;главная!$N$19,0,DZ$13*клиенты!$N20))</f>
        <v>0</v>
      </c>
      <c r="EA18" s="63">
        <f>IF(EA$10="",0,IF(EA$9&lt;главная!$N$19,0,EA$13*клиенты!$N20))</f>
        <v>0</v>
      </c>
      <c r="EB18" s="63">
        <f>IF(EB$10="",0,IF(EB$9&lt;главная!$N$19,0,EB$13*клиенты!$N20))</f>
        <v>0</v>
      </c>
      <c r="EC18" s="63">
        <f>IF(EC$10="",0,IF(EC$9&lt;главная!$N$19,0,EC$13*клиенты!$N20))</f>
        <v>0</v>
      </c>
      <c r="ED18" s="63">
        <f>IF(ED$10="",0,IF(ED$9&lt;главная!$N$19,0,ED$13*клиенты!$N20))</f>
        <v>0</v>
      </c>
      <c r="EE18" s="63">
        <f>IF(EE$10="",0,IF(EE$9&lt;главная!$N$19,0,EE$13*клиенты!$N20))</f>
        <v>0</v>
      </c>
      <c r="EF18" s="63">
        <f>IF(EF$10="",0,IF(EF$9&lt;главная!$N$19,0,EF$13*клиенты!$N20))</f>
        <v>0</v>
      </c>
      <c r="EG18" s="63">
        <f>IF(EG$10="",0,IF(EG$9&lt;главная!$N$19,0,EG$13*клиенты!$N20))</f>
        <v>0</v>
      </c>
      <c r="EH18" s="63">
        <f>IF(EH$10="",0,IF(EH$9&lt;главная!$N$19,0,EH$13*клиенты!$N20))</f>
        <v>0</v>
      </c>
      <c r="EI18" s="63">
        <f>IF(EI$10="",0,IF(EI$9&lt;главная!$N$19,0,EI$13*клиенты!$N20))</f>
        <v>0</v>
      </c>
      <c r="EJ18" s="63">
        <f>IF(EJ$10="",0,IF(EJ$9&lt;главная!$N$19,0,EJ$13*клиенты!$N20))</f>
        <v>0</v>
      </c>
      <c r="EK18" s="63">
        <f>IF(EK$10="",0,IF(EK$9&lt;главная!$N$19,0,EK$13*клиенты!$N20))</f>
        <v>0</v>
      </c>
      <c r="EL18" s="63">
        <f>IF(EL$10="",0,IF(EL$9&lt;главная!$N$19,0,EL$13*клиенты!$N20))</f>
        <v>0</v>
      </c>
      <c r="EM18" s="63">
        <f>IF(EM$10="",0,IF(EM$9&lt;главная!$N$19,0,EM$13*клиенты!$N20))</f>
        <v>0</v>
      </c>
      <c r="EN18" s="63">
        <f>IF(EN$10="",0,IF(EN$9&lt;главная!$N$19,0,EN$13*клиенты!$N20))</f>
        <v>0</v>
      </c>
      <c r="EO18" s="63">
        <f>IF(EO$10="",0,IF(EO$9&lt;главная!$N$19,0,EO$13*клиенты!$N20))</f>
        <v>0</v>
      </c>
      <c r="EP18" s="63">
        <f>IF(EP$10="",0,IF(EP$9&lt;главная!$N$19,0,EP$13*клиенты!$N20))</f>
        <v>0</v>
      </c>
      <c r="EQ18" s="63">
        <f>IF(EQ$10="",0,IF(EQ$9&lt;главная!$N$19,0,EQ$13*клиенты!$N20))</f>
        <v>0</v>
      </c>
      <c r="ER18" s="63">
        <f>IF(ER$10="",0,IF(ER$9&lt;главная!$N$19,0,ER$13*клиенты!$N20))</f>
        <v>0</v>
      </c>
      <c r="ES18" s="63">
        <f>IF(ES$10="",0,IF(ES$9&lt;главная!$N$19,0,ES$13*клиенты!$N20))</f>
        <v>0</v>
      </c>
      <c r="ET18" s="63">
        <f>IF(ET$10="",0,IF(ET$9&lt;главная!$N$19,0,ET$13*клиенты!$N20))</f>
        <v>0</v>
      </c>
      <c r="EU18" s="63">
        <f>IF(EU$10="",0,IF(EU$9&lt;главная!$N$19,0,EU$13*клиенты!$N20))</f>
        <v>0</v>
      </c>
      <c r="EV18" s="63">
        <f>IF(EV$10="",0,IF(EV$9&lt;главная!$N$19,0,EV$13*клиенты!$N20))</f>
        <v>0</v>
      </c>
      <c r="EW18" s="63">
        <f>IF(EW$10="",0,IF(EW$9&lt;главная!$N$19,0,EW$13*клиенты!$N20))</f>
        <v>0</v>
      </c>
      <c r="EX18" s="63">
        <f>IF(EX$10="",0,IF(EX$9&lt;главная!$N$19,0,EX$13*клиенты!$N20))</f>
        <v>0</v>
      </c>
      <c r="EY18" s="63">
        <f>IF(EY$10="",0,IF(EY$9&lt;главная!$N$19,0,EY$13*клиенты!$N20))</f>
        <v>0</v>
      </c>
      <c r="EZ18" s="63">
        <f>IF(EZ$10="",0,IF(EZ$9&lt;главная!$N$19,0,EZ$13*клиенты!$N20))</f>
        <v>0</v>
      </c>
      <c r="FA18" s="63">
        <f>IF(FA$10="",0,IF(FA$9&lt;главная!$N$19,0,FA$13*клиенты!$N20))</f>
        <v>0</v>
      </c>
      <c r="FB18" s="63">
        <f>IF(FB$10="",0,IF(FB$9&lt;главная!$N$19,0,FB$13*клиенты!$N20))</f>
        <v>0</v>
      </c>
      <c r="FC18" s="63">
        <f>IF(FC$10="",0,IF(FC$9&lt;главная!$N$19,0,FC$13*клиенты!$N20))</f>
        <v>0</v>
      </c>
      <c r="FD18" s="63">
        <f>IF(FD$10="",0,IF(FD$9&lt;главная!$N$19,0,FD$13*клиенты!$N20))</f>
        <v>0</v>
      </c>
      <c r="FE18" s="63">
        <f>IF(FE$10="",0,IF(FE$9&lt;главная!$N$19,0,FE$13*клиенты!$N20))</f>
        <v>0</v>
      </c>
      <c r="FF18" s="63">
        <f>IF(FF$10="",0,IF(FF$9&lt;главная!$N$19,0,FF$13*клиенты!$N20))</f>
        <v>0</v>
      </c>
      <c r="FG18" s="63">
        <f>IF(FG$10="",0,IF(FG$9&lt;главная!$N$19,0,FG$13*клиенты!$N20))</f>
        <v>0</v>
      </c>
      <c r="FH18" s="63">
        <f>IF(FH$10="",0,IF(FH$9&lt;главная!$N$19,0,FH$13*клиенты!$N20))</f>
        <v>0</v>
      </c>
      <c r="FI18" s="63">
        <f>IF(FI$10="",0,IF(FI$9&lt;главная!$N$19,0,FI$13*клиенты!$N20))</f>
        <v>0</v>
      </c>
      <c r="FJ18" s="63">
        <f>IF(FJ$10="",0,IF(FJ$9&lt;главная!$N$19,0,FJ$13*клиенты!$N20))</f>
        <v>0</v>
      </c>
      <c r="FK18" s="63">
        <f>IF(FK$10="",0,IF(FK$9&lt;главная!$N$19,0,FK$13*клиенты!$N20))</f>
        <v>0</v>
      </c>
      <c r="FL18" s="63">
        <f>IF(FL$10="",0,IF(FL$9&lt;главная!$N$19,0,FL$13*клиенты!$N20))</f>
        <v>0</v>
      </c>
      <c r="FM18" s="63">
        <f>IF(FM$10="",0,IF(FM$9&lt;главная!$N$19,0,FM$13*клиенты!$N20))</f>
        <v>0</v>
      </c>
      <c r="FN18" s="63">
        <f>IF(FN$10="",0,IF(FN$9&lt;главная!$N$19,0,FN$13*клиенты!$N20))</f>
        <v>0</v>
      </c>
      <c r="FO18" s="63">
        <f>IF(FO$10="",0,IF(FO$9&lt;главная!$N$19,0,FO$13*клиенты!$N20))</f>
        <v>0</v>
      </c>
      <c r="FP18" s="63">
        <f>IF(FP$10="",0,IF(FP$9&lt;главная!$N$19,0,FP$13*клиенты!$N20))</f>
        <v>0</v>
      </c>
      <c r="FQ18" s="63">
        <f>IF(FQ$10="",0,IF(FQ$9&lt;главная!$N$19,0,FQ$13*клиенты!$N20))</f>
        <v>0</v>
      </c>
      <c r="FR18" s="63">
        <f>IF(FR$10="",0,IF(FR$9&lt;главная!$N$19,0,FR$13*клиенты!$N20))</f>
        <v>0</v>
      </c>
      <c r="FS18" s="63">
        <f>IF(FS$10="",0,IF(FS$9&lt;главная!$N$19,0,FS$13*клиенты!$N20))</f>
        <v>0</v>
      </c>
      <c r="FT18" s="63">
        <f>IF(FT$10="",0,IF(FT$9&lt;главная!$N$19,0,FT$13*клиенты!$N20))</f>
        <v>0</v>
      </c>
      <c r="FU18" s="63">
        <f>IF(FU$10="",0,IF(FU$9&lt;главная!$N$19,0,FU$13*клиенты!$N20))</f>
        <v>0</v>
      </c>
      <c r="FV18" s="63">
        <f>IF(FV$10="",0,IF(FV$9&lt;главная!$N$19,0,FV$13*клиенты!$N20))</f>
        <v>0</v>
      </c>
      <c r="FW18" s="63">
        <f>IF(FW$10="",0,IF(FW$9&lt;главная!$N$19,0,FW$13*клиенты!$N20))</f>
        <v>0</v>
      </c>
      <c r="FX18" s="63">
        <f>IF(FX$10="",0,IF(FX$9&lt;главная!$N$19,0,FX$13*клиенты!$N20))</f>
        <v>0</v>
      </c>
      <c r="FY18" s="63">
        <f>IF(FY$10="",0,IF(FY$9&lt;главная!$N$19,0,FY$13*клиенты!$N20))</f>
        <v>0</v>
      </c>
      <c r="FZ18" s="63">
        <f>IF(FZ$10="",0,IF(FZ$9&lt;главная!$N$19,0,FZ$13*клиенты!$N20))</f>
        <v>0</v>
      </c>
      <c r="GA18" s="63">
        <f>IF(GA$10="",0,IF(GA$9&lt;главная!$N$19,0,GA$13*клиенты!$N20))</f>
        <v>0</v>
      </c>
      <c r="GB18" s="63">
        <f>IF(GB$10="",0,IF(GB$9&lt;главная!$N$19,0,GB$13*клиенты!$N20))</f>
        <v>0</v>
      </c>
      <c r="GC18" s="63">
        <f>IF(GC$10="",0,IF(GC$9&lt;главная!$N$19,0,GC$13*клиенты!$N20))</f>
        <v>0</v>
      </c>
      <c r="GD18" s="63">
        <f>IF(GD$10="",0,IF(GD$9&lt;главная!$N$19,0,GD$13*клиенты!$N20))</f>
        <v>0</v>
      </c>
      <c r="GE18" s="63">
        <f>IF(GE$10="",0,IF(GE$9&lt;главная!$N$19,0,GE$13*клиенты!$N20))</f>
        <v>0</v>
      </c>
      <c r="GF18" s="63">
        <f>IF(GF$10="",0,IF(GF$9&lt;главная!$N$19,0,GF$13*клиенты!$N20))</f>
        <v>0</v>
      </c>
      <c r="GG18" s="63">
        <f>IF(GG$10="",0,IF(GG$9&lt;главная!$N$19,0,GG$13*клиенты!$N20))</f>
        <v>0</v>
      </c>
      <c r="GH18" s="63">
        <f>IF(GH$10="",0,IF(GH$9&lt;главная!$N$19,0,GH$13*клиенты!$N20))</f>
        <v>0</v>
      </c>
      <c r="GI18" s="63">
        <f>IF(GI$10="",0,IF(GI$9&lt;главная!$N$19,0,GI$13*клиенты!$N20))</f>
        <v>0</v>
      </c>
      <c r="GJ18" s="63">
        <f>IF(GJ$10="",0,IF(GJ$9&lt;главная!$N$19,0,GJ$13*клиенты!$N20))</f>
        <v>0</v>
      </c>
      <c r="GK18" s="63">
        <f>IF(GK$10="",0,IF(GK$9&lt;главная!$N$19,0,GK$13*клиенты!$N20))</f>
        <v>0</v>
      </c>
      <c r="GL18" s="63">
        <f>IF(GL$10="",0,IF(GL$9&lt;главная!$N$19,0,GL$13*клиенты!$N20))</f>
        <v>0</v>
      </c>
      <c r="GM18" s="63">
        <f>IF(GM$10="",0,IF(GM$9&lt;главная!$N$19,0,GM$13*клиенты!$N20))</f>
        <v>0</v>
      </c>
      <c r="GN18" s="63">
        <f>IF(GN$10="",0,IF(GN$9&lt;главная!$N$19,0,GN$13*клиенты!$N20))</f>
        <v>0</v>
      </c>
      <c r="GO18" s="63">
        <f>IF(GO$10="",0,IF(GO$9&lt;главная!$N$19,0,GO$13*клиенты!$N20))</f>
        <v>0</v>
      </c>
      <c r="GP18" s="63">
        <f>IF(GP$10="",0,IF(GP$9&lt;главная!$N$19,0,GP$13*клиенты!$N20))</f>
        <v>0</v>
      </c>
      <c r="GQ18" s="63">
        <f>IF(GQ$10="",0,IF(GQ$9&lt;главная!$N$19,0,GQ$13*клиенты!$N20))</f>
        <v>0</v>
      </c>
      <c r="GR18" s="63">
        <f>IF(GR$10="",0,IF(GR$9&lt;главная!$N$19,0,GR$13*клиенты!$N20))</f>
        <v>0</v>
      </c>
      <c r="GS18" s="63">
        <f>IF(GS$10="",0,IF(GS$9&lt;главная!$N$19,0,GS$13*клиенты!$N20))</f>
        <v>0</v>
      </c>
      <c r="GT18" s="63">
        <f>IF(GT$10="",0,IF(GT$9&lt;главная!$N$19,0,GT$13*клиенты!$N20))</f>
        <v>0</v>
      </c>
      <c r="GU18" s="63">
        <f>IF(GU$10="",0,IF(GU$9&lt;главная!$N$19,0,GU$13*клиенты!$N20))</f>
        <v>0</v>
      </c>
      <c r="GV18" s="63">
        <f>IF(GV$10="",0,IF(GV$9&lt;главная!$N$19,0,GV$13*клиенты!$N20))</f>
        <v>0</v>
      </c>
      <c r="GW18" s="63">
        <f>IF(GW$10="",0,IF(GW$9&lt;главная!$N$19,0,GW$13*клиенты!$N20))</f>
        <v>0</v>
      </c>
      <c r="GX18" s="63">
        <f>IF(GX$10="",0,IF(GX$9&lt;главная!$N$19,0,GX$13*клиенты!$N20))</f>
        <v>0</v>
      </c>
      <c r="GY18" s="63">
        <f>IF(GY$10="",0,IF(GY$9&lt;главная!$N$19,0,GY$13*клиенты!$N20))</f>
        <v>0</v>
      </c>
      <c r="GZ18" s="63">
        <f>IF(GZ$10="",0,IF(GZ$9&lt;главная!$N$19,0,GZ$13*клиенты!$N20))</f>
        <v>0</v>
      </c>
      <c r="HA18" s="63">
        <f>IF(HA$10="",0,IF(HA$9&lt;главная!$N$19,0,HA$13*клиенты!$N20))</f>
        <v>0</v>
      </c>
      <c r="HB18" s="63">
        <f>IF(HB$10="",0,IF(HB$9&lt;главная!$N$19,0,HB$13*клиенты!$N20))</f>
        <v>0</v>
      </c>
      <c r="HC18" s="63">
        <f>IF(HC$10="",0,IF(HC$9&lt;главная!$N$19,0,HC$13*клиенты!$N20))</f>
        <v>0</v>
      </c>
      <c r="HD18" s="63">
        <f>IF(HD$10="",0,IF(HD$9&lt;главная!$N$19,0,HD$13*клиенты!$N20))</f>
        <v>0</v>
      </c>
      <c r="HE18" s="63">
        <f>IF(HE$10="",0,IF(HE$9&lt;главная!$N$19,0,HE$13*клиенты!$N20))</f>
        <v>0</v>
      </c>
      <c r="HF18" s="63">
        <f>IF(HF$10="",0,IF(HF$9&lt;главная!$N$19,0,HF$13*клиенты!$N20))</f>
        <v>0</v>
      </c>
      <c r="HG18" s="63">
        <f>IF(HG$10="",0,IF(HG$9&lt;главная!$N$19,0,HG$13*клиенты!$N20))</f>
        <v>0</v>
      </c>
      <c r="HH18" s="63">
        <f>IF(HH$10="",0,IF(HH$9&lt;главная!$N$19,0,HH$13*клиенты!$N20))</f>
        <v>0</v>
      </c>
      <c r="HI18" s="63">
        <f>IF(HI$10="",0,IF(HI$9&lt;главная!$N$19,0,HI$13*клиенты!$N20))</f>
        <v>0</v>
      </c>
      <c r="HJ18" s="63">
        <f>IF(HJ$10="",0,IF(HJ$9&lt;главная!$N$19,0,HJ$13*клиенты!$N20))</f>
        <v>0</v>
      </c>
      <c r="HK18" s="63">
        <f>IF(HK$10="",0,IF(HK$9&lt;главная!$N$19,0,HK$13*клиенты!$N20))</f>
        <v>0</v>
      </c>
      <c r="HL18" s="63">
        <f>IF(HL$10="",0,IF(HL$9&lt;главная!$N$19,0,HL$13*клиенты!$N20))</f>
        <v>0</v>
      </c>
      <c r="HM18" s="63">
        <f>IF(HM$10="",0,IF(HM$9&lt;главная!$N$19,0,HM$13*клиенты!$N20))</f>
        <v>0</v>
      </c>
      <c r="HN18" s="63">
        <f>IF(HN$10="",0,IF(HN$9&lt;главная!$N$19,0,HN$13*клиенты!$N20))</f>
        <v>0</v>
      </c>
      <c r="HO18" s="63">
        <f>IF(HO$10="",0,IF(HO$9&lt;главная!$N$19,0,HO$13*клиенты!$N20))</f>
        <v>0</v>
      </c>
      <c r="HP18" s="63">
        <f>IF(HP$10="",0,IF(HP$9&lt;главная!$N$19,0,HP$13*клиенты!$N20))</f>
        <v>0</v>
      </c>
      <c r="HQ18" s="63">
        <f>IF(HQ$10="",0,IF(HQ$9&lt;главная!$N$19,0,HQ$13*клиенты!$N20))</f>
        <v>0</v>
      </c>
      <c r="HR18" s="63">
        <f>IF(HR$10="",0,IF(HR$9&lt;главная!$N$19,0,HR$13*клиенты!$N20))</f>
        <v>0</v>
      </c>
      <c r="HS18" s="63">
        <f>IF(HS$10="",0,IF(HS$9&lt;главная!$N$19,0,HS$13*клиенты!$N20))</f>
        <v>0</v>
      </c>
      <c r="HT18" s="63">
        <f>IF(HT$10="",0,IF(HT$9&lt;главная!$N$19,0,HT$13*клиенты!$N20))</f>
        <v>0</v>
      </c>
      <c r="HU18" s="63">
        <f>IF(HU$10="",0,IF(HU$9&lt;главная!$N$19,0,HU$13*клиенты!$N20))</f>
        <v>0</v>
      </c>
      <c r="HV18" s="63">
        <f>IF(HV$10="",0,IF(HV$9&lt;главная!$N$19,0,HV$13*клиенты!$N20))</f>
        <v>0</v>
      </c>
      <c r="HW18" s="63">
        <f>IF(HW$10="",0,IF(HW$9&lt;главная!$N$19,0,HW$13*клиенты!$N20))</f>
        <v>0</v>
      </c>
      <c r="HX18" s="63">
        <f>IF(HX$10="",0,IF(HX$9&lt;главная!$N$19,0,HX$13*клиенты!$N20))</f>
        <v>0</v>
      </c>
      <c r="HY18" s="63">
        <f>IF(HY$10="",0,IF(HY$9&lt;главная!$N$19,0,HY$13*клиенты!$N20))</f>
        <v>0</v>
      </c>
      <c r="HZ18" s="63">
        <f>IF(HZ$10="",0,IF(HZ$9&lt;главная!$N$19,0,HZ$13*клиенты!$N20))</f>
        <v>0</v>
      </c>
      <c r="IA18" s="63">
        <f>IF(IA$10="",0,IF(IA$9&lt;главная!$N$19,0,IA$13*клиенты!$N20))</f>
        <v>0</v>
      </c>
      <c r="IB18" s="63">
        <f>IF(IB$10="",0,IF(IB$9&lt;главная!$N$19,0,IB$13*клиенты!$N20))</f>
        <v>0</v>
      </c>
      <c r="IC18" s="63">
        <f>IF(IC$10="",0,IF(IC$9&lt;главная!$N$19,0,IC$13*клиенты!$N20))</f>
        <v>0</v>
      </c>
      <c r="ID18" s="63">
        <f>IF(ID$10="",0,IF(ID$9&lt;главная!$N$19,0,ID$13*клиенты!$N20))</f>
        <v>0</v>
      </c>
      <c r="IE18" s="63">
        <f>IF(IE$10="",0,IF(IE$9&lt;главная!$N$19,0,IE$13*клиенты!$N20))</f>
        <v>0</v>
      </c>
      <c r="IF18" s="63">
        <f>IF(IF$10="",0,IF(IF$9&lt;главная!$N$19,0,IF$13*клиенты!$N20))</f>
        <v>0</v>
      </c>
      <c r="IG18" s="63">
        <f>IF(IG$10="",0,IF(IG$9&lt;главная!$N$19,0,IG$13*клиенты!$N20))</f>
        <v>0</v>
      </c>
      <c r="IH18" s="63">
        <f>IF(IH$10="",0,IF(IH$9&lt;главная!$N$19,0,IH$13*клиенты!$N20))</f>
        <v>0</v>
      </c>
      <c r="II18" s="63">
        <f>IF(II$10="",0,IF(II$9&lt;главная!$N$19,0,II$13*клиенты!$N20))</f>
        <v>0</v>
      </c>
      <c r="IJ18" s="63">
        <f>IF(IJ$10="",0,IF(IJ$9&lt;главная!$N$19,0,IJ$13*клиенты!$N20))</f>
        <v>0</v>
      </c>
      <c r="IK18" s="63">
        <f>IF(IK$10="",0,IF(IK$9&lt;главная!$N$19,0,IK$13*клиенты!$N20))</f>
        <v>0</v>
      </c>
      <c r="IL18" s="63">
        <f>IF(IL$10="",0,IF(IL$9&lt;главная!$N$19,0,IL$13*клиенты!$N20))</f>
        <v>0</v>
      </c>
      <c r="IM18" s="63">
        <f>IF(IM$10="",0,IF(IM$9&lt;главная!$N$19,0,IM$13*клиенты!$N20))</f>
        <v>0</v>
      </c>
      <c r="IN18" s="63">
        <f>IF(IN$10="",0,IF(IN$9&lt;главная!$N$19,0,IN$13*клиенты!$N20))</f>
        <v>0</v>
      </c>
      <c r="IO18" s="63">
        <f>IF(IO$10="",0,IF(IO$9&lt;главная!$N$19,0,IO$13*клиенты!$N20))</f>
        <v>0</v>
      </c>
      <c r="IP18" s="63">
        <f>IF(IP$10="",0,IF(IP$9&lt;главная!$N$19,0,IP$13*клиенты!$N20))</f>
        <v>0</v>
      </c>
      <c r="IQ18" s="63">
        <f>IF(IQ$10="",0,IF(IQ$9&lt;главная!$N$19,0,IQ$13*клиенты!$N20))</f>
        <v>0</v>
      </c>
      <c r="IR18" s="63">
        <f>IF(IR$10="",0,IF(IR$9&lt;главная!$N$19,0,IR$13*клиенты!$N20))</f>
        <v>0</v>
      </c>
      <c r="IS18" s="63">
        <f>IF(IS$10="",0,IF(IS$9&lt;главная!$N$19,0,IS$13*клиенты!$N20))</f>
        <v>0</v>
      </c>
      <c r="IT18" s="63">
        <f>IF(IT$10="",0,IF(IT$9&lt;главная!$N$19,0,IT$13*клиенты!$N20))</f>
        <v>0</v>
      </c>
      <c r="IU18" s="63">
        <f>IF(IU$10="",0,IF(IU$9&lt;главная!$N$19,0,IU$13*клиенты!$N20))</f>
        <v>0</v>
      </c>
      <c r="IV18" s="63">
        <f>IF(IV$10="",0,IF(IV$9&lt;главная!$N$19,0,IV$13*клиенты!$N20))</f>
        <v>0</v>
      </c>
      <c r="IW18" s="63">
        <f>IF(IW$10="",0,IF(IW$9&lt;главная!$N$19,0,IW$13*клиенты!$N20))</f>
        <v>0</v>
      </c>
      <c r="IX18" s="63">
        <f>IF(IX$10="",0,IF(IX$9&lt;главная!$N$19,0,IX$13*клиенты!$N20))</f>
        <v>0</v>
      </c>
      <c r="IY18" s="63">
        <f>IF(IY$10="",0,IF(IY$9&lt;главная!$N$19,0,IY$13*клиенты!$N20))</f>
        <v>0</v>
      </c>
      <c r="IZ18" s="63">
        <f>IF(IZ$10="",0,IF(IZ$9&lt;главная!$N$19,0,IZ$13*клиенты!$N20))</f>
        <v>0</v>
      </c>
      <c r="JA18" s="63">
        <f>IF(JA$10="",0,IF(JA$9&lt;главная!$N$19,0,JA$13*клиенты!$N20))</f>
        <v>0</v>
      </c>
      <c r="JB18" s="63">
        <f>IF(JB$10="",0,IF(JB$9&lt;главная!$N$19,0,JB$13*клиенты!$N20))</f>
        <v>0</v>
      </c>
      <c r="JC18" s="63">
        <f>IF(JC$10="",0,IF(JC$9&lt;главная!$N$19,0,JC$13*клиенты!$N20))</f>
        <v>0</v>
      </c>
      <c r="JD18" s="63">
        <f>IF(JD$10="",0,IF(JD$9&lt;главная!$N$19,0,JD$13*клиенты!$N20))</f>
        <v>0</v>
      </c>
      <c r="JE18" s="63">
        <f>IF(JE$10="",0,IF(JE$9&lt;главная!$N$19,0,JE$13*клиенты!$N20))</f>
        <v>0</v>
      </c>
      <c r="JF18" s="63">
        <f>IF(JF$10="",0,IF(JF$9&lt;главная!$N$19,0,JF$13*клиенты!$N20))</f>
        <v>0</v>
      </c>
      <c r="JG18" s="63">
        <f>IF(JG$10="",0,IF(JG$9&lt;главная!$N$19,0,JG$13*клиенты!$N20))</f>
        <v>0</v>
      </c>
      <c r="JH18" s="63">
        <f>IF(JH$10="",0,IF(JH$9&lt;главная!$N$19,0,JH$13*клиенты!$N20))</f>
        <v>0</v>
      </c>
      <c r="JI18" s="63">
        <f>IF(JI$10="",0,IF(JI$9&lt;главная!$N$19,0,JI$13*клиенты!$N20))</f>
        <v>0</v>
      </c>
      <c r="JJ18" s="63">
        <f>IF(JJ$10="",0,IF(JJ$9&lt;главная!$N$19,0,JJ$13*клиенты!$N20))</f>
        <v>0</v>
      </c>
      <c r="JK18" s="63">
        <f>IF(JK$10="",0,IF(JK$9&lt;главная!$N$19,0,JK$13*клиенты!$N20))</f>
        <v>0</v>
      </c>
      <c r="JL18" s="63">
        <f>IF(JL$10="",0,IF(JL$9&lt;главная!$N$19,0,JL$13*клиенты!$N20))</f>
        <v>0</v>
      </c>
      <c r="JM18" s="63">
        <f>IF(JM$10="",0,IF(JM$9&lt;главная!$N$19,0,JM$13*клиенты!$N20))</f>
        <v>0</v>
      </c>
      <c r="JN18" s="63">
        <f>IF(JN$10="",0,IF(JN$9&lt;главная!$N$19,0,JN$13*клиенты!$N20))</f>
        <v>0</v>
      </c>
      <c r="JO18" s="63">
        <f>IF(JO$10="",0,IF(JO$9&lt;главная!$N$19,0,JO$13*клиенты!$N20))</f>
        <v>0</v>
      </c>
      <c r="JP18" s="63">
        <f>IF(JP$10="",0,IF(JP$9&lt;главная!$N$19,0,JP$13*клиенты!$N20))</f>
        <v>0</v>
      </c>
      <c r="JQ18" s="63">
        <f>IF(JQ$10="",0,IF(JQ$9&lt;главная!$N$19,0,JQ$13*клиенты!$N20))</f>
        <v>0</v>
      </c>
      <c r="JR18" s="63">
        <f>IF(JR$10="",0,IF(JR$9&lt;главная!$N$19,0,JR$13*клиенты!$N20))</f>
        <v>0</v>
      </c>
      <c r="JS18" s="63">
        <f>IF(JS$10="",0,IF(JS$9&lt;главная!$N$19,0,JS$13*клиенты!$N20))</f>
        <v>0</v>
      </c>
      <c r="JT18" s="63">
        <f>IF(JT$10="",0,IF(JT$9&lt;главная!$N$19,0,JT$13*клиенты!$N20))</f>
        <v>0</v>
      </c>
      <c r="JU18" s="63">
        <f>IF(JU$10="",0,IF(JU$9&lt;главная!$N$19,0,JU$13*клиенты!$N20))</f>
        <v>0</v>
      </c>
      <c r="JV18" s="63">
        <f>IF(JV$10="",0,IF(JV$9&lt;главная!$N$19,0,JV$13*клиенты!$N20))</f>
        <v>0</v>
      </c>
      <c r="JW18" s="63">
        <f>IF(JW$10="",0,IF(JW$9&lt;главная!$N$19,0,JW$13*клиенты!$N20))</f>
        <v>0</v>
      </c>
      <c r="JX18" s="63">
        <f>IF(JX$10="",0,IF(JX$9&lt;главная!$N$19,0,JX$13*клиенты!$N20))</f>
        <v>0</v>
      </c>
      <c r="JY18" s="63">
        <f>IF(JY$10="",0,IF(JY$9&lt;главная!$N$19,0,JY$13*клиенты!$N20))</f>
        <v>0</v>
      </c>
      <c r="JZ18" s="63">
        <f>IF(JZ$10="",0,IF(JZ$9&lt;главная!$N$19,0,JZ$13*клиенты!$N20))</f>
        <v>0</v>
      </c>
      <c r="KA18" s="63">
        <f>IF(KA$10="",0,IF(KA$9&lt;главная!$N$19,0,KA$13*клиенты!$N20))</f>
        <v>0</v>
      </c>
      <c r="KB18" s="63">
        <f>IF(KB$10="",0,IF(KB$9&lt;главная!$N$19,0,KB$13*клиенты!$N20))</f>
        <v>0</v>
      </c>
      <c r="KC18" s="63">
        <f>IF(KC$10="",0,IF(KC$9&lt;главная!$N$19,0,KC$13*клиенты!$N20))</f>
        <v>0</v>
      </c>
      <c r="KD18" s="63">
        <f>IF(KD$10="",0,IF(KD$9&lt;главная!$N$19,0,KD$13*клиенты!$N20))</f>
        <v>0</v>
      </c>
      <c r="KE18" s="63">
        <f>IF(KE$10="",0,IF(KE$9&lt;главная!$N$19,0,KE$13*клиенты!$N20))</f>
        <v>0</v>
      </c>
      <c r="KF18" s="63">
        <f>IF(KF$10="",0,IF(KF$9&lt;главная!$N$19,0,KF$13*клиенты!$N20))</f>
        <v>0</v>
      </c>
      <c r="KG18" s="63">
        <f>IF(KG$10="",0,IF(KG$9&lt;главная!$N$19,0,KG$13*клиенты!$N20))</f>
        <v>0</v>
      </c>
      <c r="KH18" s="63">
        <f>IF(KH$10="",0,IF(KH$9&lt;главная!$N$19,0,KH$13*клиенты!$N20))</f>
        <v>0</v>
      </c>
      <c r="KI18" s="63">
        <f>IF(KI$10="",0,IF(KI$9&lt;главная!$N$19,0,KI$13*клиенты!$N20))</f>
        <v>0</v>
      </c>
      <c r="KJ18" s="63">
        <f>IF(KJ$10="",0,IF(KJ$9&lt;главная!$N$19,0,KJ$13*клиенты!$N20))</f>
        <v>0</v>
      </c>
      <c r="KK18" s="63">
        <f>IF(KK$10="",0,IF(KK$9&lt;главная!$N$19,0,KK$13*клиенты!$N20))</f>
        <v>0</v>
      </c>
      <c r="KL18" s="63">
        <f>IF(KL$10="",0,IF(KL$9&lt;главная!$N$19,0,KL$13*клиенты!$N20))</f>
        <v>0</v>
      </c>
      <c r="KM18" s="63">
        <f>IF(KM$10="",0,IF(KM$9&lt;главная!$N$19,0,KM$13*клиенты!$N20))</f>
        <v>0</v>
      </c>
      <c r="KN18" s="63">
        <f>IF(KN$10="",0,IF(KN$9&lt;главная!$N$19,0,KN$13*клиенты!$N20))</f>
        <v>0</v>
      </c>
      <c r="KO18" s="63">
        <f>IF(KO$10="",0,IF(KO$9&lt;главная!$N$19,0,KO$13*клиенты!$N20))</f>
        <v>0</v>
      </c>
      <c r="KP18" s="63">
        <f>IF(KP$10="",0,IF(KP$9&lt;главная!$N$19,0,KP$13*клиенты!$N20))</f>
        <v>0</v>
      </c>
      <c r="KQ18" s="63">
        <f>IF(KQ$10="",0,IF(KQ$9&lt;главная!$N$19,0,KQ$13*клиенты!$N20))</f>
        <v>0</v>
      </c>
      <c r="KR18" s="63">
        <f>IF(KR$10="",0,IF(KR$9&lt;главная!$N$19,0,KR$13*клиенты!$N20))</f>
        <v>0</v>
      </c>
      <c r="KS18" s="63">
        <f>IF(KS$10="",0,IF(KS$9&lt;главная!$N$19,0,KS$13*клиенты!$N20))</f>
        <v>0</v>
      </c>
      <c r="KT18" s="63">
        <f>IF(KT$10="",0,IF(KT$9&lt;главная!$N$19,0,KT$13*клиенты!$N20))</f>
        <v>0</v>
      </c>
      <c r="KU18" s="63">
        <f>IF(KU$10="",0,IF(KU$9&lt;главная!$N$19,0,KU$13*клиенты!$N20))</f>
        <v>0</v>
      </c>
      <c r="KV18" s="63">
        <f>IF(KV$10="",0,IF(KV$9&lt;главная!$N$19,0,KV$13*клиенты!$N20))</f>
        <v>0</v>
      </c>
      <c r="KW18" s="63">
        <f>IF(KW$10="",0,IF(KW$9&lt;главная!$N$19,0,KW$13*клиенты!$N20))</f>
        <v>0</v>
      </c>
      <c r="KX18" s="63">
        <f>IF(KX$10="",0,IF(KX$9&lt;главная!$N$19,0,KX$13*клиенты!$N20))</f>
        <v>0</v>
      </c>
      <c r="KY18" s="63">
        <f>IF(KY$10="",0,IF(KY$9&lt;главная!$N$19,0,KY$13*клиенты!$N20))</f>
        <v>0</v>
      </c>
      <c r="KZ18" s="63">
        <f>IF(KZ$10="",0,IF(KZ$9&lt;главная!$N$19,0,KZ$13*клиенты!$N20))</f>
        <v>0</v>
      </c>
      <c r="LA18" s="63">
        <f>IF(LA$10="",0,IF(LA$9&lt;главная!$N$19,0,LA$13*клиенты!$N20))</f>
        <v>0</v>
      </c>
      <c r="LB18" s="63">
        <f>IF(LB$10="",0,IF(LB$9&lt;главная!$N$19,0,LB$13*клиенты!$N20))</f>
        <v>0</v>
      </c>
      <c r="LC18" s="63">
        <f>IF(LC$10="",0,IF(LC$9&lt;главная!$N$19,0,LC$13*клиенты!$N20))</f>
        <v>0</v>
      </c>
      <c r="LD18" s="63">
        <f>IF(LD$10="",0,IF(LD$9&lt;главная!$N$19,0,LD$13*клиенты!$N20))</f>
        <v>0</v>
      </c>
      <c r="LE18" s="63">
        <f>IF(LE$10="",0,IF(LE$9&lt;главная!$N$19,0,LE$13*клиенты!$N20))</f>
        <v>0</v>
      </c>
      <c r="LF18" s="63">
        <f>IF(LF$10="",0,IF(LF$9&lt;главная!$N$19,0,LF$13*клиенты!$N20))</f>
        <v>0</v>
      </c>
      <c r="LG18" s="63">
        <f>IF(LG$10="",0,IF(LG$9&lt;главная!$N$19,0,LG$13*клиенты!$N20))</f>
        <v>0</v>
      </c>
      <c r="LH18" s="63">
        <f>IF(LH$10="",0,IF(LH$9&lt;главная!$N$19,0,LH$13*клиенты!$N20))</f>
        <v>0</v>
      </c>
      <c r="LI18" s="52"/>
      <c r="LJ18" s="52"/>
    </row>
    <row r="19" spans="1:322" s="60" customFormat="1" ht="10.199999999999999" x14ac:dyDescent="0.2">
      <c r="A19" s="52"/>
      <c r="B19" s="52"/>
      <c r="C19" s="52"/>
      <c r="D19" s="52"/>
      <c r="E19" s="101" t="str">
        <f>E15</f>
        <v>кол-во клиентов по типам</v>
      </c>
      <c r="F19" s="52"/>
      <c r="G19" s="52"/>
      <c r="H19" s="42" t="str">
        <f>списки!$H$16</f>
        <v>рекламодатели</v>
      </c>
      <c r="I19" s="52"/>
      <c r="J19" s="52"/>
      <c r="K19" s="56" t="str">
        <f>IF($E19="","",INDEX(kpi!$H:$H,SUMIFS(kpi!$B:$B,kpi!$E:$E,$E19)))</f>
        <v>кол-во чел</v>
      </c>
      <c r="L19" s="52"/>
      <c r="M19" s="59"/>
      <c r="N19" s="52"/>
      <c r="O19" s="62"/>
      <c r="P19" s="52"/>
      <c r="Q19" s="52"/>
      <c r="R19" s="102"/>
      <c r="S19" s="52"/>
      <c r="T19" s="52"/>
      <c r="U19" s="63">
        <f>IF(U$10="",0,IF(U$9&lt;главная!$N$19,0,U$13*клиенты!$N21))</f>
        <v>0</v>
      </c>
      <c r="V19" s="63">
        <f>IF(V$10="",0,IF(V$9&lt;главная!$N$19,0,V$13*клиенты!$N21))</f>
        <v>0</v>
      </c>
      <c r="W19" s="63">
        <f>IF(W$10="",0,IF(W$9&lt;главная!$N$19,0,W$13*клиенты!$N21))</f>
        <v>0</v>
      </c>
      <c r="X19" s="63">
        <f>IF(X$10="",0,IF(X$9&lt;главная!$N$19,0,X$13*клиенты!$N21))</f>
        <v>0</v>
      </c>
      <c r="Y19" s="63">
        <f>IF(Y$10="",0,IF(Y$9&lt;главная!$N$19,0,Y$13*клиенты!$N21))</f>
        <v>0</v>
      </c>
      <c r="Z19" s="63">
        <f>IF(Z$10="",0,IF(Z$9&lt;главная!$N$19,0,Z$13*клиенты!$N21))</f>
        <v>0</v>
      </c>
      <c r="AA19" s="63">
        <f>IF(AA$10="",0,IF(AA$9&lt;главная!$N$19,0,AA$13*клиенты!$N21))</f>
        <v>0</v>
      </c>
      <c r="AB19" s="63">
        <f>IF(AB$10="",0,IF(AB$9&lt;главная!$N$19,0,AB$13*клиенты!$N21))</f>
        <v>0</v>
      </c>
      <c r="AC19" s="63">
        <f>IF(AC$10="",0,IF(AC$9&lt;главная!$N$19,0,AC$13*клиенты!$N21))</f>
        <v>0</v>
      </c>
      <c r="AD19" s="63">
        <f>IF(AD$10="",0,IF(AD$9&lt;главная!$N$19,0,AD$13*клиенты!$N21))</f>
        <v>0</v>
      </c>
      <c r="AE19" s="63">
        <f>IF(AE$10="",0,IF(AE$9&lt;главная!$N$19,0,AE$13*клиенты!$N21))</f>
        <v>0</v>
      </c>
      <c r="AF19" s="63">
        <f>IF(AF$10="",0,IF(AF$9&lt;главная!$N$19,0,AF$13*клиенты!$N21))</f>
        <v>0</v>
      </c>
      <c r="AG19" s="63">
        <f>IF(AG$10="",0,IF(AG$9&lt;главная!$N$19,0,AG$13*клиенты!$N21))</f>
        <v>0</v>
      </c>
      <c r="AH19" s="63">
        <f>IF(AH$10="",0,IF(AH$9&lt;главная!$N$19,0,AH$13*клиенты!$N21))</f>
        <v>0</v>
      </c>
      <c r="AI19" s="63">
        <f>IF(AI$10="",0,IF(AI$9&lt;главная!$N$19,0,AI$13*клиенты!$N21))</f>
        <v>0</v>
      </c>
      <c r="AJ19" s="63">
        <f>IF(AJ$10="",0,IF(AJ$9&lt;главная!$N$19,0,AJ$13*клиенты!$N21))</f>
        <v>0</v>
      </c>
      <c r="AK19" s="63">
        <f>IF(AK$10="",0,IF(AK$9&lt;главная!$N$19,0,AK$13*клиенты!$N21))</f>
        <v>0</v>
      </c>
      <c r="AL19" s="63">
        <f>IF(AL$10="",0,IF(AL$9&lt;главная!$N$19,0,AL$13*клиенты!$N21))</f>
        <v>0</v>
      </c>
      <c r="AM19" s="63">
        <f>IF(AM$10="",0,IF(AM$9&lt;главная!$N$19,0,AM$13*клиенты!$N21))</f>
        <v>0</v>
      </c>
      <c r="AN19" s="63">
        <f>IF(AN$10="",0,IF(AN$9&lt;главная!$N$19,0,AN$13*клиенты!$N21))</f>
        <v>0</v>
      </c>
      <c r="AO19" s="63">
        <f>IF(AO$10="",0,IF(AO$9&lt;главная!$N$19,0,AO$13*клиенты!$N21))</f>
        <v>0</v>
      </c>
      <c r="AP19" s="63">
        <f>IF(AP$10="",0,IF(AP$9&lt;главная!$N$19,0,AP$13*клиенты!$N21))</f>
        <v>0</v>
      </c>
      <c r="AQ19" s="63">
        <f>IF(AQ$10="",0,IF(AQ$9&lt;главная!$N$19,0,AQ$13*клиенты!$N21))</f>
        <v>0</v>
      </c>
      <c r="AR19" s="63">
        <f>IF(AR$10="",0,IF(AR$9&lt;главная!$N$19,0,AR$13*клиенты!$N21))</f>
        <v>0</v>
      </c>
      <c r="AS19" s="63">
        <f>IF(AS$10="",0,IF(AS$9&lt;главная!$N$19,0,AS$13*клиенты!$N21))</f>
        <v>0</v>
      </c>
      <c r="AT19" s="63">
        <f>IF(AT$10="",0,IF(AT$9&lt;главная!$N$19,0,AT$13*клиенты!$N21))</f>
        <v>0</v>
      </c>
      <c r="AU19" s="63">
        <f>IF(AU$10="",0,IF(AU$9&lt;главная!$N$19,0,AU$13*клиенты!$N21))</f>
        <v>0</v>
      </c>
      <c r="AV19" s="63">
        <f>IF(AV$10="",0,IF(AV$9&lt;главная!$N$19,0,AV$13*клиенты!$N21))</f>
        <v>0</v>
      </c>
      <c r="AW19" s="63">
        <f>IF(AW$10="",0,IF(AW$9&lt;главная!$N$19,0,AW$13*клиенты!$N21))</f>
        <v>0</v>
      </c>
      <c r="AX19" s="63">
        <f>IF(AX$10="",0,IF(AX$9&lt;главная!$N$19,0,AX$13*клиенты!$N21))</f>
        <v>0</v>
      </c>
      <c r="AY19" s="63">
        <f>IF(AY$10="",0,IF(AY$9&lt;главная!$N$19,0,AY$13*клиенты!$N21))</f>
        <v>0</v>
      </c>
      <c r="AZ19" s="63">
        <f>IF(AZ$10="",0,IF(AZ$9&lt;главная!$N$19,0,AZ$13*клиенты!$N21))</f>
        <v>0</v>
      </c>
      <c r="BA19" s="63">
        <f>IF(BA$10="",0,IF(BA$9&lt;главная!$N$19,0,BA$13*клиенты!$N21))</f>
        <v>0</v>
      </c>
      <c r="BB19" s="63">
        <f>IF(BB$10="",0,IF(BB$9&lt;главная!$N$19,0,BB$13*клиенты!$N21))</f>
        <v>0</v>
      </c>
      <c r="BC19" s="63">
        <f>IF(BC$10="",0,IF(BC$9&lt;главная!$N$19,0,BC$13*клиенты!$N21))</f>
        <v>0</v>
      </c>
      <c r="BD19" s="63">
        <f>IF(BD$10="",0,IF(BD$9&lt;главная!$N$19,0,BD$13*клиенты!$N21))</f>
        <v>0</v>
      </c>
      <c r="BE19" s="63">
        <f>IF(BE$10="",0,IF(BE$9&lt;главная!$N$19,0,BE$13*клиенты!$N21))</f>
        <v>0</v>
      </c>
      <c r="BF19" s="63">
        <f>IF(BF$10="",0,IF(BF$9&lt;главная!$N$19,0,BF$13*клиенты!$N21))</f>
        <v>0</v>
      </c>
      <c r="BG19" s="63">
        <f>IF(BG$10="",0,IF(BG$9&lt;главная!$N$19,0,BG$13*клиенты!$N21))</f>
        <v>0</v>
      </c>
      <c r="BH19" s="63">
        <f>IF(BH$10="",0,IF(BH$9&lt;главная!$N$19,0,BH$13*клиенты!$N21))</f>
        <v>0</v>
      </c>
      <c r="BI19" s="63">
        <f>IF(BI$10="",0,IF(BI$9&lt;главная!$N$19,0,BI$13*клиенты!$N21))</f>
        <v>0</v>
      </c>
      <c r="BJ19" s="63">
        <f>IF(BJ$10="",0,IF(BJ$9&lt;главная!$N$19,0,BJ$13*клиенты!$N21))</f>
        <v>0</v>
      </c>
      <c r="BK19" s="63">
        <f>IF(BK$10="",0,IF(BK$9&lt;главная!$N$19,0,BK$13*клиенты!$N21))</f>
        <v>0</v>
      </c>
      <c r="BL19" s="63">
        <f>IF(BL$10="",0,IF(BL$9&lt;главная!$N$19,0,BL$13*клиенты!$N21))</f>
        <v>0</v>
      </c>
      <c r="BM19" s="63">
        <f>IF(BM$10="",0,IF(BM$9&lt;главная!$N$19,0,BM$13*клиенты!$N21))</f>
        <v>0</v>
      </c>
      <c r="BN19" s="63">
        <f>IF(BN$10="",0,IF(BN$9&lt;главная!$N$19,0,BN$13*клиенты!$N21))</f>
        <v>0</v>
      </c>
      <c r="BO19" s="63">
        <f>IF(BO$10="",0,IF(BO$9&lt;главная!$N$19,0,BO$13*клиенты!$N21))</f>
        <v>0</v>
      </c>
      <c r="BP19" s="63">
        <f>IF(BP$10="",0,IF(BP$9&lt;главная!$N$19,0,BP$13*клиенты!$N21))</f>
        <v>0</v>
      </c>
      <c r="BQ19" s="63">
        <f>IF(BQ$10="",0,IF(BQ$9&lt;главная!$N$19,0,BQ$13*клиенты!$N21))</f>
        <v>0</v>
      </c>
      <c r="BR19" s="63">
        <f>IF(BR$10="",0,IF(BR$9&lt;главная!$N$19,0,BR$13*клиенты!$N21))</f>
        <v>0</v>
      </c>
      <c r="BS19" s="63">
        <f>IF(BS$10="",0,IF(BS$9&lt;главная!$N$19,0,BS$13*клиенты!$N21))</f>
        <v>0</v>
      </c>
      <c r="BT19" s="63">
        <f>IF(BT$10="",0,IF(BT$9&lt;главная!$N$19,0,BT$13*клиенты!$N21))</f>
        <v>0</v>
      </c>
      <c r="BU19" s="63">
        <f>IF(BU$10="",0,IF(BU$9&lt;главная!$N$19,0,BU$13*клиенты!$N21))</f>
        <v>0</v>
      </c>
      <c r="BV19" s="63">
        <f>IF(BV$10="",0,IF(BV$9&lt;главная!$N$19,0,BV$13*клиенты!$N21))</f>
        <v>0</v>
      </c>
      <c r="BW19" s="63">
        <f>IF(BW$10="",0,IF(BW$9&lt;главная!$N$19,0,BW$13*клиенты!$N21))</f>
        <v>0</v>
      </c>
      <c r="BX19" s="63">
        <f>IF(BX$10="",0,IF(BX$9&lt;главная!$N$19,0,BX$13*клиенты!$N21))</f>
        <v>0</v>
      </c>
      <c r="BY19" s="63">
        <f>IF(BY$10="",0,IF(BY$9&lt;главная!$N$19,0,BY$13*клиенты!$N21))</f>
        <v>0</v>
      </c>
      <c r="BZ19" s="63">
        <f>IF(BZ$10="",0,IF(BZ$9&lt;главная!$N$19,0,BZ$13*клиенты!$N21))</f>
        <v>0</v>
      </c>
      <c r="CA19" s="63">
        <f>IF(CA$10="",0,IF(CA$9&lt;главная!$N$19,0,CA$13*клиенты!$N21))</f>
        <v>0</v>
      </c>
      <c r="CB19" s="63">
        <f>IF(CB$10="",0,IF(CB$9&lt;главная!$N$19,0,CB$13*клиенты!$N21))</f>
        <v>0</v>
      </c>
      <c r="CC19" s="63">
        <f>IF(CC$10="",0,IF(CC$9&lt;главная!$N$19,0,CC$13*клиенты!$N21))</f>
        <v>0</v>
      </c>
      <c r="CD19" s="63">
        <f>IF(CD$10="",0,IF(CD$9&lt;главная!$N$19,0,CD$13*клиенты!$N21))</f>
        <v>0</v>
      </c>
      <c r="CE19" s="63">
        <f>IF(CE$10="",0,IF(CE$9&lt;главная!$N$19,0,CE$13*клиенты!$N21))</f>
        <v>0</v>
      </c>
      <c r="CF19" s="63">
        <f>IF(CF$10="",0,IF(CF$9&lt;главная!$N$19,0,CF$13*клиенты!$N21))</f>
        <v>0</v>
      </c>
      <c r="CG19" s="63">
        <f>IF(CG$10="",0,IF(CG$9&lt;главная!$N$19,0,CG$13*клиенты!$N21))</f>
        <v>0</v>
      </c>
      <c r="CH19" s="63">
        <f>IF(CH$10="",0,IF(CH$9&lt;главная!$N$19,0,CH$13*клиенты!$N21))</f>
        <v>0</v>
      </c>
      <c r="CI19" s="63">
        <f>IF(CI$10="",0,IF(CI$9&lt;главная!$N$19,0,CI$13*клиенты!$N21))</f>
        <v>0</v>
      </c>
      <c r="CJ19" s="63">
        <f>IF(CJ$10="",0,IF(CJ$9&lt;главная!$N$19,0,CJ$13*клиенты!$N21))</f>
        <v>0</v>
      </c>
      <c r="CK19" s="63">
        <f>IF(CK$10="",0,IF(CK$9&lt;главная!$N$19,0,CK$13*клиенты!$N21))</f>
        <v>0</v>
      </c>
      <c r="CL19" s="63">
        <f>IF(CL$10="",0,IF(CL$9&lt;главная!$N$19,0,CL$13*клиенты!$N21))</f>
        <v>0</v>
      </c>
      <c r="CM19" s="63">
        <f>IF(CM$10="",0,IF(CM$9&lt;главная!$N$19,0,CM$13*клиенты!$N21))</f>
        <v>0</v>
      </c>
      <c r="CN19" s="63">
        <f>IF(CN$10="",0,IF(CN$9&lt;главная!$N$19,0,CN$13*клиенты!$N21))</f>
        <v>0</v>
      </c>
      <c r="CO19" s="63">
        <f>IF(CO$10="",0,IF(CO$9&lt;главная!$N$19,0,CO$13*клиенты!$N21))</f>
        <v>0</v>
      </c>
      <c r="CP19" s="63">
        <f>IF(CP$10="",0,IF(CP$9&lt;главная!$N$19,0,CP$13*клиенты!$N21))</f>
        <v>0</v>
      </c>
      <c r="CQ19" s="63">
        <f>IF(CQ$10="",0,IF(CQ$9&lt;главная!$N$19,0,CQ$13*клиенты!$N21))</f>
        <v>0</v>
      </c>
      <c r="CR19" s="63">
        <f>IF(CR$10="",0,IF(CR$9&lt;главная!$N$19,0,CR$13*клиенты!$N21))</f>
        <v>0</v>
      </c>
      <c r="CS19" s="63">
        <f>IF(CS$10="",0,IF(CS$9&lt;главная!$N$19,0,CS$13*клиенты!$N21))</f>
        <v>0</v>
      </c>
      <c r="CT19" s="63">
        <f>IF(CT$10="",0,IF(CT$9&lt;главная!$N$19,0,CT$13*клиенты!$N21))</f>
        <v>0</v>
      </c>
      <c r="CU19" s="63">
        <f>IF(CU$10="",0,IF(CU$9&lt;главная!$N$19,0,CU$13*клиенты!$N21))</f>
        <v>0</v>
      </c>
      <c r="CV19" s="63">
        <f>IF(CV$10="",0,IF(CV$9&lt;главная!$N$19,0,CV$13*клиенты!$N21))</f>
        <v>0</v>
      </c>
      <c r="CW19" s="63">
        <f>IF(CW$10="",0,IF(CW$9&lt;главная!$N$19,0,CW$13*клиенты!$N21))</f>
        <v>0</v>
      </c>
      <c r="CX19" s="63">
        <f>IF(CX$10="",0,IF(CX$9&lt;главная!$N$19,0,CX$13*клиенты!$N21))</f>
        <v>0</v>
      </c>
      <c r="CY19" s="63">
        <f>IF(CY$10="",0,IF(CY$9&lt;главная!$N$19,0,CY$13*клиенты!$N21))</f>
        <v>0</v>
      </c>
      <c r="CZ19" s="63">
        <f>IF(CZ$10="",0,IF(CZ$9&lt;главная!$N$19,0,CZ$13*клиенты!$N21))</f>
        <v>0</v>
      </c>
      <c r="DA19" s="63">
        <f>IF(DA$10="",0,IF(DA$9&lt;главная!$N$19,0,DA$13*клиенты!$N21))</f>
        <v>0</v>
      </c>
      <c r="DB19" s="63">
        <f>IF(DB$10="",0,IF(DB$9&lt;главная!$N$19,0,DB$13*клиенты!$N21))</f>
        <v>0</v>
      </c>
      <c r="DC19" s="63">
        <f>IF(DC$10="",0,IF(DC$9&lt;главная!$N$19,0,DC$13*клиенты!$N21))</f>
        <v>0</v>
      </c>
      <c r="DD19" s="63">
        <f>IF(DD$10="",0,IF(DD$9&lt;главная!$N$19,0,DD$13*клиенты!$N21))</f>
        <v>0</v>
      </c>
      <c r="DE19" s="63">
        <f>IF(DE$10="",0,IF(DE$9&lt;главная!$N$19,0,DE$13*клиенты!$N21))</f>
        <v>0</v>
      </c>
      <c r="DF19" s="63">
        <f>IF(DF$10="",0,IF(DF$9&lt;главная!$N$19,0,DF$13*клиенты!$N21))</f>
        <v>0</v>
      </c>
      <c r="DG19" s="63">
        <f>IF(DG$10="",0,IF(DG$9&lt;главная!$N$19,0,DG$13*клиенты!$N21))</f>
        <v>0</v>
      </c>
      <c r="DH19" s="63">
        <f>IF(DH$10="",0,IF(DH$9&lt;главная!$N$19,0,DH$13*клиенты!$N21))</f>
        <v>0</v>
      </c>
      <c r="DI19" s="63">
        <f>IF(DI$10="",0,IF(DI$9&lt;главная!$N$19,0,DI$13*клиенты!$N21))</f>
        <v>0</v>
      </c>
      <c r="DJ19" s="63">
        <f>IF(DJ$10="",0,IF(DJ$9&lt;главная!$N$19,0,DJ$13*клиенты!$N21))</f>
        <v>0</v>
      </c>
      <c r="DK19" s="63">
        <f>IF(DK$10="",0,IF(DK$9&lt;главная!$N$19,0,DK$13*клиенты!$N21))</f>
        <v>0</v>
      </c>
      <c r="DL19" s="63">
        <f>IF(DL$10="",0,IF(DL$9&lt;главная!$N$19,0,DL$13*клиенты!$N21))</f>
        <v>0</v>
      </c>
      <c r="DM19" s="63">
        <f>IF(DM$10="",0,IF(DM$9&lt;главная!$N$19,0,DM$13*клиенты!$N21))</f>
        <v>0</v>
      </c>
      <c r="DN19" s="63">
        <f>IF(DN$10="",0,IF(DN$9&lt;главная!$N$19,0,DN$13*клиенты!$N21))</f>
        <v>0</v>
      </c>
      <c r="DO19" s="63">
        <f>IF(DO$10="",0,IF(DO$9&lt;главная!$N$19,0,DO$13*клиенты!$N21))</f>
        <v>0</v>
      </c>
      <c r="DP19" s="63">
        <f>IF(DP$10="",0,IF(DP$9&lt;главная!$N$19,0,DP$13*клиенты!$N21))</f>
        <v>0</v>
      </c>
      <c r="DQ19" s="63">
        <f>IF(DQ$10="",0,IF(DQ$9&lt;главная!$N$19,0,DQ$13*клиенты!$N21))</f>
        <v>0</v>
      </c>
      <c r="DR19" s="63">
        <f>IF(DR$10="",0,IF(DR$9&lt;главная!$N$19,0,DR$13*клиенты!$N21))</f>
        <v>0</v>
      </c>
      <c r="DS19" s="63">
        <f>IF(DS$10="",0,IF(DS$9&lt;главная!$N$19,0,DS$13*клиенты!$N21))</f>
        <v>0</v>
      </c>
      <c r="DT19" s="63">
        <f>IF(DT$10="",0,IF(DT$9&lt;главная!$N$19,0,DT$13*клиенты!$N21))</f>
        <v>0</v>
      </c>
      <c r="DU19" s="63">
        <f>IF(DU$10="",0,IF(DU$9&lt;главная!$N$19,0,DU$13*клиенты!$N21))</f>
        <v>0</v>
      </c>
      <c r="DV19" s="63">
        <f>IF(DV$10="",0,IF(DV$9&lt;главная!$N$19,0,DV$13*клиенты!$N21))</f>
        <v>0</v>
      </c>
      <c r="DW19" s="63">
        <f>IF(DW$10="",0,IF(DW$9&lt;главная!$N$19,0,DW$13*клиенты!$N21))</f>
        <v>0</v>
      </c>
      <c r="DX19" s="63">
        <f>IF(DX$10="",0,IF(DX$9&lt;главная!$N$19,0,DX$13*клиенты!$N21))</f>
        <v>0</v>
      </c>
      <c r="DY19" s="63">
        <f>IF(DY$10="",0,IF(DY$9&lt;главная!$N$19,0,DY$13*клиенты!$N21))</f>
        <v>0</v>
      </c>
      <c r="DZ19" s="63">
        <f>IF(DZ$10="",0,IF(DZ$9&lt;главная!$N$19,0,DZ$13*клиенты!$N21))</f>
        <v>0</v>
      </c>
      <c r="EA19" s="63">
        <f>IF(EA$10="",0,IF(EA$9&lt;главная!$N$19,0,EA$13*клиенты!$N21))</f>
        <v>0</v>
      </c>
      <c r="EB19" s="63">
        <f>IF(EB$10="",0,IF(EB$9&lt;главная!$N$19,0,EB$13*клиенты!$N21))</f>
        <v>0</v>
      </c>
      <c r="EC19" s="63">
        <f>IF(EC$10="",0,IF(EC$9&lt;главная!$N$19,0,EC$13*клиенты!$N21))</f>
        <v>0</v>
      </c>
      <c r="ED19" s="63">
        <f>IF(ED$10="",0,IF(ED$9&lt;главная!$N$19,0,ED$13*клиенты!$N21))</f>
        <v>0</v>
      </c>
      <c r="EE19" s="63">
        <f>IF(EE$10="",0,IF(EE$9&lt;главная!$N$19,0,EE$13*клиенты!$N21))</f>
        <v>0</v>
      </c>
      <c r="EF19" s="63">
        <f>IF(EF$10="",0,IF(EF$9&lt;главная!$N$19,0,EF$13*клиенты!$N21))</f>
        <v>0</v>
      </c>
      <c r="EG19" s="63">
        <f>IF(EG$10="",0,IF(EG$9&lt;главная!$N$19,0,EG$13*клиенты!$N21))</f>
        <v>0</v>
      </c>
      <c r="EH19" s="63">
        <f>IF(EH$10="",0,IF(EH$9&lt;главная!$N$19,0,EH$13*клиенты!$N21))</f>
        <v>0</v>
      </c>
      <c r="EI19" s="63">
        <f>IF(EI$10="",0,IF(EI$9&lt;главная!$N$19,0,EI$13*клиенты!$N21))</f>
        <v>0</v>
      </c>
      <c r="EJ19" s="63">
        <f>IF(EJ$10="",0,IF(EJ$9&lt;главная!$N$19,0,EJ$13*клиенты!$N21))</f>
        <v>0</v>
      </c>
      <c r="EK19" s="63">
        <f>IF(EK$10="",0,IF(EK$9&lt;главная!$N$19,0,EK$13*клиенты!$N21))</f>
        <v>0</v>
      </c>
      <c r="EL19" s="63">
        <f>IF(EL$10="",0,IF(EL$9&lt;главная!$N$19,0,EL$13*клиенты!$N21))</f>
        <v>0</v>
      </c>
      <c r="EM19" s="63">
        <f>IF(EM$10="",0,IF(EM$9&lt;главная!$N$19,0,EM$13*клиенты!$N21))</f>
        <v>0</v>
      </c>
      <c r="EN19" s="63">
        <f>IF(EN$10="",0,IF(EN$9&lt;главная!$N$19,0,EN$13*клиенты!$N21))</f>
        <v>0</v>
      </c>
      <c r="EO19" s="63">
        <f>IF(EO$10="",0,IF(EO$9&lt;главная!$N$19,0,EO$13*клиенты!$N21))</f>
        <v>0</v>
      </c>
      <c r="EP19" s="63">
        <f>IF(EP$10="",0,IF(EP$9&lt;главная!$N$19,0,EP$13*клиенты!$N21))</f>
        <v>0</v>
      </c>
      <c r="EQ19" s="63">
        <f>IF(EQ$10="",0,IF(EQ$9&lt;главная!$N$19,0,EQ$13*клиенты!$N21))</f>
        <v>0</v>
      </c>
      <c r="ER19" s="63">
        <f>IF(ER$10="",0,IF(ER$9&lt;главная!$N$19,0,ER$13*клиенты!$N21))</f>
        <v>0</v>
      </c>
      <c r="ES19" s="63">
        <f>IF(ES$10="",0,IF(ES$9&lt;главная!$N$19,0,ES$13*клиенты!$N21))</f>
        <v>0</v>
      </c>
      <c r="ET19" s="63">
        <f>IF(ET$10="",0,IF(ET$9&lt;главная!$N$19,0,ET$13*клиенты!$N21))</f>
        <v>0</v>
      </c>
      <c r="EU19" s="63">
        <f>IF(EU$10="",0,IF(EU$9&lt;главная!$N$19,0,EU$13*клиенты!$N21))</f>
        <v>0</v>
      </c>
      <c r="EV19" s="63">
        <f>IF(EV$10="",0,IF(EV$9&lt;главная!$N$19,0,EV$13*клиенты!$N21))</f>
        <v>0</v>
      </c>
      <c r="EW19" s="63">
        <f>IF(EW$10="",0,IF(EW$9&lt;главная!$N$19,0,EW$13*клиенты!$N21))</f>
        <v>0</v>
      </c>
      <c r="EX19" s="63">
        <f>IF(EX$10="",0,IF(EX$9&lt;главная!$N$19,0,EX$13*клиенты!$N21))</f>
        <v>0</v>
      </c>
      <c r="EY19" s="63">
        <f>IF(EY$10="",0,IF(EY$9&lt;главная!$N$19,0,EY$13*клиенты!$N21))</f>
        <v>0</v>
      </c>
      <c r="EZ19" s="63">
        <f>IF(EZ$10="",0,IF(EZ$9&lt;главная!$N$19,0,EZ$13*клиенты!$N21))</f>
        <v>0</v>
      </c>
      <c r="FA19" s="63">
        <f>IF(FA$10="",0,IF(FA$9&lt;главная!$N$19,0,FA$13*клиенты!$N21))</f>
        <v>0</v>
      </c>
      <c r="FB19" s="63">
        <f>IF(FB$10="",0,IF(FB$9&lt;главная!$N$19,0,FB$13*клиенты!$N21))</f>
        <v>0</v>
      </c>
      <c r="FC19" s="63">
        <f>IF(FC$10="",0,IF(FC$9&lt;главная!$N$19,0,FC$13*клиенты!$N21))</f>
        <v>0</v>
      </c>
      <c r="FD19" s="63">
        <f>IF(FD$10="",0,IF(FD$9&lt;главная!$N$19,0,FD$13*клиенты!$N21))</f>
        <v>0</v>
      </c>
      <c r="FE19" s="63">
        <f>IF(FE$10="",0,IF(FE$9&lt;главная!$N$19,0,FE$13*клиенты!$N21))</f>
        <v>0</v>
      </c>
      <c r="FF19" s="63">
        <f>IF(FF$10="",0,IF(FF$9&lt;главная!$N$19,0,FF$13*клиенты!$N21))</f>
        <v>0</v>
      </c>
      <c r="FG19" s="63">
        <f>IF(FG$10="",0,IF(FG$9&lt;главная!$N$19,0,FG$13*клиенты!$N21))</f>
        <v>0</v>
      </c>
      <c r="FH19" s="63">
        <f>IF(FH$10="",0,IF(FH$9&lt;главная!$N$19,0,FH$13*клиенты!$N21))</f>
        <v>0</v>
      </c>
      <c r="FI19" s="63">
        <f>IF(FI$10="",0,IF(FI$9&lt;главная!$N$19,0,FI$13*клиенты!$N21))</f>
        <v>0</v>
      </c>
      <c r="FJ19" s="63">
        <f>IF(FJ$10="",0,IF(FJ$9&lt;главная!$N$19,0,FJ$13*клиенты!$N21))</f>
        <v>0</v>
      </c>
      <c r="FK19" s="63">
        <f>IF(FK$10="",0,IF(FK$9&lt;главная!$N$19,0,FK$13*клиенты!$N21))</f>
        <v>0</v>
      </c>
      <c r="FL19" s="63">
        <f>IF(FL$10="",0,IF(FL$9&lt;главная!$N$19,0,FL$13*клиенты!$N21))</f>
        <v>0</v>
      </c>
      <c r="FM19" s="63">
        <f>IF(FM$10="",0,IF(FM$9&lt;главная!$N$19,0,FM$13*клиенты!$N21))</f>
        <v>0</v>
      </c>
      <c r="FN19" s="63">
        <f>IF(FN$10="",0,IF(FN$9&lt;главная!$N$19,0,FN$13*клиенты!$N21))</f>
        <v>0</v>
      </c>
      <c r="FO19" s="63">
        <f>IF(FO$10="",0,IF(FO$9&lt;главная!$N$19,0,FO$13*клиенты!$N21))</f>
        <v>0</v>
      </c>
      <c r="FP19" s="63">
        <f>IF(FP$10="",0,IF(FP$9&lt;главная!$N$19,0,FP$13*клиенты!$N21))</f>
        <v>0</v>
      </c>
      <c r="FQ19" s="63">
        <f>IF(FQ$10="",0,IF(FQ$9&lt;главная!$N$19,0,FQ$13*клиенты!$N21))</f>
        <v>0</v>
      </c>
      <c r="FR19" s="63">
        <f>IF(FR$10="",0,IF(FR$9&lt;главная!$N$19,0,FR$13*клиенты!$N21))</f>
        <v>0</v>
      </c>
      <c r="FS19" s="63">
        <f>IF(FS$10="",0,IF(FS$9&lt;главная!$N$19,0,FS$13*клиенты!$N21))</f>
        <v>0</v>
      </c>
      <c r="FT19" s="63">
        <f>IF(FT$10="",0,IF(FT$9&lt;главная!$N$19,0,FT$13*клиенты!$N21))</f>
        <v>0</v>
      </c>
      <c r="FU19" s="63">
        <f>IF(FU$10="",0,IF(FU$9&lt;главная!$N$19,0,FU$13*клиенты!$N21))</f>
        <v>0</v>
      </c>
      <c r="FV19" s="63">
        <f>IF(FV$10="",0,IF(FV$9&lt;главная!$N$19,0,FV$13*клиенты!$N21))</f>
        <v>0</v>
      </c>
      <c r="FW19" s="63">
        <f>IF(FW$10="",0,IF(FW$9&lt;главная!$N$19,0,FW$13*клиенты!$N21))</f>
        <v>0</v>
      </c>
      <c r="FX19" s="63">
        <f>IF(FX$10="",0,IF(FX$9&lt;главная!$N$19,0,FX$13*клиенты!$N21))</f>
        <v>0</v>
      </c>
      <c r="FY19" s="63">
        <f>IF(FY$10="",0,IF(FY$9&lt;главная!$N$19,0,FY$13*клиенты!$N21))</f>
        <v>0</v>
      </c>
      <c r="FZ19" s="63">
        <f>IF(FZ$10="",0,IF(FZ$9&lt;главная!$N$19,0,FZ$13*клиенты!$N21))</f>
        <v>0</v>
      </c>
      <c r="GA19" s="63">
        <f>IF(GA$10="",0,IF(GA$9&lt;главная!$N$19,0,GA$13*клиенты!$N21))</f>
        <v>0</v>
      </c>
      <c r="GB19" s="63">
        <f>IF(GB$10="",0,IF(GB$9&lt;главная!$N$19,0,GB$13*клиенты!$N21))</f>
        <v>0</v>
      </c>
      <c r="GC19" s="63">
        <f>IF(GC$10="",0,IF(GC$9&lt;главная!$N$19,0,GC$13*клиенты!$N21))</f>
        <v>0</v>
      </c>
      <c r="GD19" s="63">
        <f>IF(GD$10="",0,IF(GD$9&lt;главная!$N$19,0,GD$13*клиенты!$N21))</f>
        <v>0</v>
      </c>
      <c r="GE19" s="63">
        <f>IF(GE$10="",0,IF(GE$9&lt;главная!$N$19,0,GE$13*клиенты!$N21))</f>
        <v>0</v>
      </c>
      <c r="GF19" s="63">
        <f>IF(GF$10="",0,IF(GF$9&lt;главная!$N$19,0,GF$13*клиенты!$N21))</f>
        <v>0</v>
      </c>
      <c r="GG19" s="63">
        <f>IF(GG$10="",0,IF(GG$9&lt;главная!$N$19,0,GG$13*клиенты!$N21))</f>
        <v>0</v>
      </c>
      <c r="GH19" s="63">
        <f>IF(GH$10="",0,IF(GH$9&lt;главная!$N$19,0,GH$13*клиенты!$N21))</f>
        <v>0</v>
      </c>
      <c r="GI19" s="63">
        <f>IF(GI$10="",0,IF(GI$9&lt;главная!$N$19,0,GI$13*клиенты!$N21))</f>
        <v>0</v>
      </c>
      <c r="GJ19" s="63">
        <f>IF(GJ$10="",0,IF(GJ$9&lt;главная!$N$19,0,GJ$13*клиенты!$N21))</f>
        <v>0</v>
      </c>
      <c r="GK19" s="63">
        <f>IF(GK$10="",0,IF(GK$9&lt;главная!$N$19,0,GK$13*клиенты!$N21))</f>
        <v>0</v>
      </c>
      <c r="GL19" s="63">
        <f>IF(GL$10="",0,IF(GL$9&lt;главная!$N$19,0,GL$13*клиенты!$N21))</f>
        <v>0</v>
      </c>
      <c r="GM19" s="63">
        <f>IF(GM$10="",0,IF(GM$9&lt;главная!$N$19,0,GM$13*клиенты!$N21))</f>
        <v>0</v>
      </c>
      <c r="GN19" s="63">
        <f>IF(GN$10="",0,IF(GN$9&lt;главная!$N$19,0,GN$13*клиенты!$N21))</f>
        <v>0</v>
      </c>
      <c r="GO19" s="63">
        <f>IF(GO$10="",0,IF(GO$9&lt;главная!$N$19,0,GO$13*клиенты!$N21))</f>
        <v>0</v>
      </c>
      <c r="GP19" s="63">
        <f>IF(GP$10="",0,IF(GP$9&lt;главная!$N$19,0,GP$13*клиенты!$N21))</f>
        <v>0</v>
      </c>
      <c r="GQ19" s="63">
        <f>IF(GQ$10="",0,IF(GQ$9&lt;главная!$N$19,0,GQ$13*клиенты!$N21))</f>
        <v>0</v>
      </c>
      <c r="GR19" s="63">
        <f>IF(GR$10="",0,IF(GR$9&lt;главная!$N$19,0,GR$13*клиенты!$N21))</f>
        <v>0</v>
      </c>
      <c r="GS19" s="63">
        <f>IF(GS$10="",0,IF(GS$9&lt;главная!$N$19,0,GS$13*клиенты!$N21))</f>
        <v>0</v>
      </c>
      <c r="GT19" s="63">
        <f>IF(GT$10="",0,IF(GT$9&lt;главная!$N$19,0,GT$13*клиенты!$N21))</f>
        <v>0</v>
      </c>
      <c r="GU19" s="63">
        <f>IF(GU$10="",0,IF(GU$9&lt;главная!$N$19,0,GU$13*клиенты!$N21))</f>
        <v>0</v>
      </c>
      <c r="GV19" s="63">
        <f>IF(GV$10="",0,IF(GV$9&lt;главная!$N$19,0,GV$13*клиенты!$N21))</f>
        <v>0</v>
      </c>
      <c r="GW19" s="63">
        <f>IF(GW$10="",0,IF(GW$9&lt;главная!$N$19,0,GW$13*клиенты!$N21))</f>
        <v>0</v>
      </c>
      <c r="GX19" s="63">
        <f>IF(GX$10="",0,IF(GX$9&lt;главная!$N$19,0,GX$13*клиенты!$N21))</f>
        <v>0</v>
      </c>
      <c r="GY19" s="63">
        <f>IF(GY$10="",0,IF(GY$9&lt;главная!$N$19,0,GY$13*клиенты!$N21))</f>
        <v>0</v>
      </c>
      <c r="GZ19" s="63">
        <f>IF(GZ$10="",0,IF(GZ$9&lt;главная!$N$19,0,GZ$13*клиенты!$N21))</f>
        <v>0</v>
      </c>
      <c r="HA19" s="63">
        <f>IF(HA$10="",0,IF(HA$9&lt;главная!$N$19,0,HA$13*клиенты!$N21))</f>
        <v>0</v>
      </c>
      <c r="HB19" s="63">
        <f>IF(HB$10="",0,IF(HB$9&lt;главная!$N$19,0,HB$13*клиенты!$N21))</f>
        <v>0</v>
      </c>
      <c r="HC19" s="63">
        <f>IF(HC$10="",0,IF(HC$9&lt;главная!$N$19,0,HC$13*клиенты!$N21))</f>
        <v>0</v>
      </c>
      <c r="HD19" s="63">
        <f>IF(HD$10="",0,IF(HD$9&lt;главная!$N$19,0,HD$13*клиенты!$N21))</f>
        <v>0</v>
      </c>
      <c r="HE19" s="63">
        <f>IF(HE$10="",0,IF(HE$9&lt;главная!$N$19,0,HE$13*клиенты!$N21))</f>
        <v>0</v>
      </c>
      <c r="HF19" s="63">
        <f>IF(HF$10="",0,IF(HF$9&lt;главная!$N$19,0,HF$13*клиенты!$N21))</f>
        <v>0</v>
      </c>
      <c r="HG19" s="63">
        <f>IF(HG$10="",0,IF(HG$9&lt;главная!$N$19,0,HG$13*клиенты!$N21))</f>
        <v>0</v>
      </c>
      <c r="HH19" s="63">
        <f>IF(HH$10="",0,IF(HH$9&lt;главная!$N$19,0,HH$13*клиенты!$N21))</f>
        <v>0</v>
      </c>
      <c r="HI19" s="63">
        <f>IF(HI$10="",0,IF(HI$9&lt;главная!$N$19,0,HI$13*клиенты!$N21))</f>
        <v>0</v>
      </c>
      <c r="HJ19" s="63">
        <f>IF(HJ$10="",0,IF(HJ$9&lt;главная!$N$19,0,HJ$13*клиенты!$N21))</f>
        <v>0</v>
      </c>
      <c r="HK19" s="63">
        <f>IF(HK$10="",0,IF(HK$9&lt;главная!$N$19,0,HK$13*клиенты!$N21))</f>
        <v>0</v>
      </c>
      <c r="HL19" s="63">
        <f>IF(HL$10="",0,IF(HL$9&lt;главная!$N$19,0,HL$13*клиенты!$N21))</f>
        <v>0</v>
      </c>
      <c r="HM19" s="63">
        <f>IF(HM$10="",0,IF(HM$9&lt;главная!$N$19,0,HM$13*клиенты!$N21))</f>
        <v>0</v>
      </c>
      <c r="HN19" s="63">
        <f>IF(HN$10="",0,IF(HN$9&lt;главная!$N$19,0,HN$13*клиенты!$N21))</f>
        <v>0</v>
      </c>
      <c r="HO19" s="63">
        <f>IF(HO$10="",0,IF(HO$9&lt;главная!$N$19,0,HO$13*клиенты!$N21))</f>
        <v>0</v>
      </c>
      <c r="HP19" s="63">
        <f>IF(HP$10="",0,IF(HP$9&lt;главная!$N$19,0,HP$13*клиенты!$N21))</f>
        <v>0</v>
      </c>
      <c r="HQ19" s="63">
        <f>IF(HQ$10="",0,IF(HQ$9&lt;главная!$N$19,0,HQ$13*клиенты!$N21))</f>
        <v>0</v>
      </c>
      <c r="HR19" s="63">
        <f>IF(HR$10="",0,IF(HR$9&lt;главная!$N$19,0,HR$13*клиенты!$N21))</f>
        <v>0</v>
      </c>
      <c r="HS19" s="63">
        <f>IF(HS$10="",0,IF(HS$9&lt;главная!$N$19,0,HS$13*клиенты!$N21))</f>
        <v>0</v>
      </c>
      <c r="HT19" s="63">
        <f>IF(HT$10="",0,IF(HT$9&lt;главная!$N$19,0,HT$13*клиенты!$N21))</f>
        <v>0</v>
      </c>
      <c r="HU19" s="63">
        <f>IF(HU$10="",0,IF(HU$9&lt;главная!$N$19,0,HU$13*клиенты!$N21))</f>
        <v>0</v>
      </c>
      <c r="HV19" s="63">
        <f>IF(HV$10="",0,IF(HV$9&lt;главная!$N$19,0,HV$13*клиенты!$N21))</f>
        <v>0</v>
      </c>
      <c r="HW19" s="63">
        <f>IF(HW$10="",0,IF(HW$9&lt;главная!$N$19,0,HW$13*клиенты!$N21))</f>
        <v>0</v>
      </c>
      <c r="HX19" s="63">
        <f>IF(HX$10="",0,IF(HX$9&lt;главная!$N$19,0,HX$13*клиенты!$N21))</f>
        <v>0</v>
      </c>
      <c r="HY19" s="63">
        <f>IF(HY$10="",0,IF(HY$9&lt;главная!$N$19,0,HY$13*клиенты!$N21))</f>
        <v>0</v>
      </c>
      <c r="HZ19" s="63">
        <f>IF(HZ$10="",0,IF(HZ$9&lt;главная!$N$19,0,HZ$13*клиенты!$N21))</f>
        <v>0</v>
      </c>
      <c r="IA19" s="63">
        <f>IF(IA$10="",0,IF(IA$9&lt;главная!$N$19,0,IA$13*клиенты!$N21))</f>
        <v>0</v>
      </c>
      <c r="IB19" s="63">
        <f>IF(IB$10="",0,IF(IB$9&lt;главная!$N$19,0,IB$13*клиенты!$N21))</f>
        <v>0</v>
      </c>
      <c r="IC19" s="63">
        <f>IF(IC$10="",0,IF(IC$9&lt;главная!$N$19,0,IC$13*клиенты!$N21))</f>
        <v>0</v>
      </c>
      <c r="ID19" s="63">
        <f>IF(ID$10="",0,IF(ID$9&lt;главная!$N$19,0,ID$13*клиенты!$N21))</f>
        <v>0</v>
      </c>
      <c r="IE19" s="63">
        <f>IF(IE$10="",0,IF(IE$9&lt;главная!$N$19,0,IE$13*клиенты!$N21))</f>
        <v>0</v>
      </c>
      <c r="IF19" s="63">
        <f>IF(IF$10="",0,IF(IF$9&lt;главная!$N$19,0,IF$13*клиенты!$N21))</f>
        <v>0</v>
      </c>
      <c r="IG19" s="63">
        <f>IF(IG$10="",0,IF(IG$9&lt;главная!$N$19,0,IG$13*клиенты!$N21))</f>
        <v>0</v>
      </c>
      <c r="IH19" s="63">
        <f>IF(IH$10="",0,IF(IH$9&lt;главная!$N$19,0,IH$13*клиенты!$N21))</f>
        <v>0</v>
      </c>
      <c r="II19" s="63">
        <f>IF(II$10="",0,IF(II$9&lt;главная!$N$19,0,II$13*клиенты!$N21))</f>
        <v>0</v>
      </c>
      <c r="IJ19" s="63">
        <f>IF(IJ$10="",0,IF(IJ$9&lt;главная!$N$19,0,IJ$13*клиенты!$N21))</f>
        <v>0</v>
      </c>
      <c r="IK19" s="63">
        <f>IF(IK$10="",0,IF(IK$9&lt;главная!$N$19,0,IK$13*клиенты!$N21))</f>
        <v>0</v>
      </c>
      <c r="IL19" s="63">
        <f>IF(IL$10="",0,IF(IL$9&lt;главная!$N$19,0,IL$13*клиенты!$N21))</f>
        <v>0</v>
      </c>
      <c r="IM19" s="63">
        <f>IF(IM$10="",0,IF(IM$9&lt;главная!$N$19,0,IM$13*клиенты!$N21))</f>
        <v>0</v>
      </c>
      <c r="IN19" s="63">
        <f>IF(IN$10="",0,IF(IN$9&lt;главная!$N$19,0,IN$13*клиенты!$N21))</f>
        <v>0</v>
      </c>
      <c r="IO19" s="63">
        <f>IF(IO$10="",0,IF(IO$9&lt;главная!$N$19,0,IO$13*клиенты!$N21))</f>
        <v>0</v>
      </c>
      <c r="IP19" s="63">
        <f>IF(IP$10="",0,IF(IP$9&lt;главная!$N$19,0,IP$13*клиенты!$N21))</f>
        <v>0</v>
      </c>
      <c r="IQ19" s="63">
        <f>IF(IQ$10="",0,IF(IQ$9&lt;главная!$N$19,0,IQ$13*клиенты!$N21))</f>
        <v>0</v>
      </c>
      <c r="IR19" s="63">
        <f>IF(IR$10="",0,IF(IR$9&lt;главная!$N$19,0,IR$13*клиенты!$N21))</f>
        <v>0</v>
      </c>
      <c r="IS19" s="63">
        <f>IF(IS$10="",0,IF(IS$9&lt;главная!$N$19,0,IS$13*клиенты!$N21))</f>
        <v>0</v>
      </c>
      <c r="IT19" s="63">
        <f>IF(IT$10="",0,IF(IT$9&lt;главная!$N$19,0,IT$13*клиенты!$N21))</f>
        <v>0</v>
      </c>
      <c r="IU19" s="63">
        <f>IF(IU$10="",0,IF(IU$9&lt;главная!$N$19,0,IU$13*клиенты!$N21))</f>
        <v>0</v>
      </c>
      <c r="IV19" s="63">
        <f>IF(IV$10="",0,IF(IV$9&lt;главная!$N$19,0,IV$13*клиенты!$N21))</f>
        <v>0</v>
      </c>
      <c r="IW19" s="63">
        <f>IF(IW$10="",0,IF(IW$9&lt;главная!$N$19,0,IW$13*клиенты!$N21))</f>
        <v>0</v>
      </c>
      <c r="IX19" s="63">
        <f>IF(IX$10="",0,IF(IX$9&lt;главная!$N$19,0,IX$13*клиенты!$N21))</f>
        <v>0</v>
      </c>
      <c r="IY19" s="63">
        <f>IF(IY$10="",0,IF(IY$9&lt;главная!$N$19,0,IY$13*клиенты!$N21))</f>
        <v>0</v>
      </c>
      <c r="IZ19" s="63">
        <f>IF(IZ$10="",0,IF(IZ$9&lt;главная!$N$19,0,IZ$13*клиенты!$N21))</f>
        <v>0</v>
      </c>
      <c r="JA19" s="63">
        <f>IF(JA$10="",0,IF(JA$9&lt;главная!$N$19,0,JA$13*клиенты!$N21))</f>
        <v>0</v>
      </c>
      <c r="JB19" s="63">
        <f>IF(JB$10="",0,IF(JB$9&lt;главная!$N$19,0,JB$13*клиенты!$N21))</f>
        <v>0</v>
      </c>
      <c r="JC19" s="63">
        <f>IF(JC$10="",0,IF(JC$9&lt;главная!$N$19,0,JC$13*клиенты!$N21))</f>
        <v>0</v>
      </c>
      <c r="JD19" s="63">
        <f>IF(JD$10="",0,IF(JD$9&lt;главная!$N$19,0,JD$13*клиенты!$N21))</f>
        <v>0</v>
      </c>
      <c r="JE19" s="63">
        <f>IF(JE$10="",0,IF(JE$9&lt;главная!$N$19,0,JE$13*клиенты!$N21))</f>
        <v>0</v>
      </c>
      <c r="JF19" s="63">
        <f>IF(JF$10="",0,IF(JF$9&lt;главная!$N$19,0,JF$13*клиенты!$N21))</f>
        <v>0</v>
      </c>
      <c r="JG19" s="63">
        <f>IF(JG$10="",0,IF(JG$9&lt;главная!$N$19,0,JG$13*клиенты!$N21))</f>
        <v>0</v>
      </c>
      <c r="JH19" s="63">
        <f>IF(JH$10="",0,IF(JH$9&lt;главная!$N$19,0,JH$13*клиенты!$N21))</f>
        <v>0</v>
      </c>
      <c r="JI19" s="63">
        <f>IF(JI$10="",0,IF(JI$9&lt;главная!$N$19,0,JI$13*клиенты!$N21))</f>
        <v>0</v>
      </c>
      <c r="JJ19" s="63">
        <f>IF(JJ$10="",0,IF(JJ$9&lt;главная!$N$19,0,JJ$13*клиенты!$N21))</f>
        <v>0</v>
      </c>
      <c r="JK19" s="63">
        <f>IF(JK$10="",0,IF(JK$9&lt;главная!$N$19,0,JK$13*клиенты!$N21))</f>
        <v>0</v>
      </c>
      <c r="JL19" s="63">
        <f>IF(JL$10="",0,IF(JL$9&lt;главная!$N$19,0,JL$13*клиенты!$N21))</f>
        <v>0</v>
      </c>
      <c r="JM19" s="63">
        <f>IF(JM$10="",0,IF(JM$9&lt;главная!$N$19,0,JM$13*клиенты!$N21))</f>
        <v>0</v>
      </c>
      <c r="JN19" s="63">
        <f>IF(JN$10="",0,IF(JN$9&lt;главная!$N$19,0,JN$13*клиенты!$N21))</f>
        <v>0</v>
      </c>
      <c r="JO19" s="63">
        <f>IF(JO$10="",0,IF(JO$9&lt;главная!$N$19,0,JO$13*клиенты!$N21))</f>
        <v>0</v>
      </c>
      <c r="JP19" s="63">
        <f>IF(JP$10="",0,IF(JP$9&lt;главная!$N$19,0,JP$13*клиенты!$N21))</f>
        <v>0</v>
      </c>
      <c r="JQ19" s="63">
        <f>IF(JQ$10="",0,IF(JQ$9&lt;главная!$N$19,0,JQ$13*клиенты!$N21))</f>
        <v>0</v>
      </c>
      <c r="JR19" s="63">
        <f>IF(JR$10="",0,IF(JR$9&lt;главная!$N$19,0,JR$13*клиенты!$N21))</f>
        <v>0</v>
      </c>
      <c r="JS19" s="63">
        <f>IF(JS$10="",0,IF(JS$9&lt;главная!$N$19,0,JS$13*клиенты!$N21))</f>
        <v>0</v>
      </c>
      <c r="JT19" s="63">
        <f>IF(JT$10="",0,IF(JT$9&lt;главная!$N$19,0,JT$13*клиенты!$N21))</f>
        <v>0</v>
      </c>
      <c r="JU19" s="63">
        <f>IF(JU$10="",0,IF(JU$9&lt;главная!$N$19,0,JU$13*клиенты!$N21))</f>
        <v>0</v>
      </c>
      <c r="JV19" s="63">
        <f>IF(JV$10="",0,IF(JV$9&lt;главная!$N$19,0,JV$13*клиенты!$N21))</f>
        <v>0</v>
      </c>
      <c r="JW19" s="63">
        <f>IF(JW$10="",0,IF(JW$9&lt;главная!$N$19,0,JW$13*клиенты!$N21))</f>
        <v>0</v>
      </c>
      <c r="JX19" s="63">
        <f>IF(JX$10="",0,IF(JX$9&lt;главная!$N$19,0,JX$13*клиенты!$N21))</f>
        <v>0</v>
      </c>
      <c r="JY19" s="63">
        <f>IF(JY$10="",0,IF(JY$9&lt;главная!$N$19,0,JY$13*клиенты!$N21))</f>
        <v>0</v>
      </c>
      <c r="JZ19" s="63">
        <f>IF(JZ$10="",0,IF(JZ$9&lt;главная!$N$19,0,JZ$13*клиенты!$N21))</f>
        <v>0</v>
      </c>
      <c r="KA19" s="63">
        <f>IF(KA$10="",0,IF(KA$9&lt;главная!$N$19,0,KA$13*клиенты!$N21))</f>
        <v>0</v>
      </c>
      <c r="KB19" s="63">
        <f>IF(KB$10="",0,IF(KB$9&lt;главная!$N$19,0,KB$13*клиенты!$N21))</f>
        <v>0</v>
      </c>
      <c r="KC19" s="63">
        <f>IF(KC$10="",0,IF(KC$9&lt;главная!$N$19,0,KC$13*клиенты!$N21))</f>
        <v>0</v>
      </c>
      <c r="KD19" s="63">
        <f>IF(KD$10="",0,IF(KD$9&lt;главная!$N$19,0,KD$13*клиенты!$N21))</f>
        <v>0</v>
      </c>
      <c r="KE19" s="63">
        <f>IF(KE$10="",0,IF(KE$9&lt;главная!$N$19,0,KE$13*клиенты!$N21))</f>
        <v>0</v>
      </c>
      <c r="KF19" s="63">
        <f>IF(KF$10="",0,IF(KF$9&lt;главная!$N$19,0,KF$13*клиенты!$N21))</f>
        <v>0</v>
      </c>
      <c r="KG19" s="63">
        <f>IF(KG$10="",0,IF(KG$9&lt;главная!$N$19,0,KG$13*клиенты!$N21))</f>
        <v>0</v>
      </c>
      <c r="KH19" s="63">
        <f>IF(KH$10="",0,IF(KH$9&lt;главная!$N$19,0,KH$13*клиенты!$N21))</f>
        <v>0</v>
      </c>
      <c r="KI19" s="63">
        <f>IF(KI$10="",0,IF(KI$9&lt;главная!$N$19,0,KI$13*клиенты!$N21))</f>
        <v>0</v>
      </c>
      <c r="KJ19" s="63">
        <f>IF(KJ$10="",0,IF(KJ$9&lt;главная!$N$19,0,KJ$13*клиенты!$N21))</f>
        <v>0</v>
      </c>
      <c r="KK19" s="63">
        <f>IF(KK$10="",0,IF(KK$9&lt;главная!$N$19,0,KK$13*клиенты!$N21))</f>
        <v>0</v>
      </c>
      <c r="KL19" s="63">
        <f>IF(KL$10="",0,IF(KL$9&lt;главная!$N$19,0,KL$13*клиенты!$N21))</f>
        <v>0</v>
      </c>
      <c r="KM19" s="63">
        <f>IF(KM$10="",0,IF(KM$9&lt;главная!$N$19,0,KM$13*клиенты!$N21))</f>
        <v>0</v>
      </c>
      <c r="KN19" s="63">
        <f>IF(KN$10="",0,IF(KN$9&lt;главная!$N$19,0,KN$13*клиенты!$N21))</f>
        <v>0</v>
      </c>
      <c r="KO19" s="63">
        <f>IF(KO$10="",0,IF(KO$9&lt;главная!$N$19,0,KO$13*клиенты!$N21))</f>
        <v>0</v>
      </c>
      <c r="KP19" s="63">
        <f>IF(KP$10="",0,IF(KP$9&lt;главная!$N$19,0,KP$13*клиенты!$N21))</f>
        <v>0</v>
      </c>
      <c r="KQ19" s="63">
        <f>IF(KQ$10="",0,IF(KQ$9&lt;главная!$N$19,0,KQ$13*клиенты!$N21))</f>
        <v>0</v>
      </c>
      <c r="KR19" s="63">
        <f>IF(KR$10="",0,IF(KR$9&lt;главная!$N$19,0,KR$13*клиенты!$N21))</f>
        <v>0</v>
      </c>
      <c r="KS19" s="63">
        <f>IF(KS$10="",0,IF(KS$9&lt;главная!$N$19,0,KS$13*клиенты!$N21))</f>
        <v>0</v>
      </c>
      <c r="KT19" s="63">
        <f>IF(KT$10="",0,IF(KT$9&lt;главная!$N$19,0,KT$13*клиенты!$N21))</f>
        <v>0</v>
      </c>
      <c r="KU19" s="63">
        <f>IF(KU$10="",0,IF(KU$9&lt;главная!$N$19,0,KU$13*клиенты!$N21))</f>
        <v>0</v>
      </c>
      <c r="KV19" s="63">
        <f>IF(KV$10="",0,IF(KV$9&lt;главная!$N$19,0,KV$13*клиенты!$N21))</f>
        <v>0</v>
      </c>
      <c r="KW19" s="63">
        <f>IF(KW$10="",0,IF(KW$9&lt;главная!$N$19,0,KW$13*клиенты!$N21))</f>
        <v>0</v>
      </c>
      <c r="KX19" s="63">
        <f>IF(KX$10="",0,IF(KX$9&lt;главная!$N$19,0,KX$13*клиенты!$N21))</f>
        <v>0</v>
      </c>
      <c r="KY19" s="63">
        <f>IF(KY$10="",0,IF(KY$9&lt;главная!$N$19,0,KY$13*клиенты!$N21))</f>
        <v>0</v>
      </c>
      <c r="KZ19" s="63">
        <f>IF(KZ$10="",0,IF(KZ$9&lt;главная!$N$19,0,KZ$13*клиенты!$N21))</f>
        <v>0</v>
      </c>
      <c r="LA19" s="63">
        <f>IF(LA$10="",0,IF(LA$9&lt;главная!$N$19,0,LA$13*клиенты!$N21))</f>
        <v>0</v>
      </c>
      <c r="LB19" s="63">
        <f>IF(LB$10="",0,IF(LB$9&lt;главная!$N$19,0,LB$13*клиенты!$N21))</f>
        <v>0</v>
      </c>
      <c r="LC19" s="63">
        <f>IF(LC$10="",0,IF(LC$9&lt;главная!$N$19,0,LC$13*клиенты!$N21))</f>
        <v>0</v>
      </c>
      <c r="LD19" s="63">
        <f>IF(LD$10="",0,IF(LD$9&lt;главная!$N$19,0,LD$13*клиенты!$N21))</f>
        <v>0</v>
      </c>
      <c r="LE19" s="63">
        <f>IF(LE$10="",0,IF(LE$9&lt;главная!$N$19,0,LE$13*клиенты!$N21))</f>
        <v>0</v>
      </c>
      <c r="LF19" s="63">
        <f>IF(LF$10="",0,IF(LF$9&lt;главная!$N$19,0,LF$13*клиенты!$N21))</f>
        <v>0</v>
      </c>
      <c r="LG19" s="63">
        <f>IF(LG$10="",0,IF(LG$9&lt;главная!$N$19,0,LG$13*клиенты!$N21))</f>
        <v>0</v>
      </c>
      <c r="LH19" s="63">
        <f>IF(LH$10="",0,IF(LH$9&lt;главная!$N$19,0,LH$13*клиенты!$N21))</f>
        <v>0</v>
      </c>
      <c r="LI19" s="52"/>
      <c r="LJ19" s="52"/>
    </row>
    <row r="20" spans="1:322" s="60" customFormat="1" ht="10.199999999999999" x14ac:dyDescent="0.2">
      <c r="A20" s="52"/>
      <c r="B20" s="52"/>
      <c r="C20" s="52"/>
      <c r="D20" s="52"/>
      <c r="E20" s="101" t="str">
        <f>E15</f>
        <v>кол-во клиентов по типам</v>
      </c>
      <c r="F20" s="52"/>
      <c r="G20" s="52"/>
      <c r="H20" s="42" t="str">
        <f>списки!$H$17</f>
        <v>клиенты типа 5</v>
      </c>
      <c r="I20" s="52"/>
      <c r="J20" s="52"/>
      <c r="K20" s="56" t="str">
        <f>IF($E20="","",INDEX(kpi!$H:$H,SUMIFS(kpi!$B:$B,kpi!$E:$E,$E20)))</f>
        <v>кол-во чел</v>
      </c>
      <c r="L20" s="52"/>
      <c r="M20" s="59"/>
      <c r="N20" s="52"/>
      <c r="O20" s="62"/>
      <c r="P20" s="52"/>
      <c r="Q20" s="52"/>
      <c r="R20" s="102"/>
      <c r="S20" s="52"/>
      <c r="T20" s="52"/>
      <c r="U20" s="63">
        <f>IF(U$10="",0,IF(U$9&lt;главная!$N$19,0,U$13*клиенты!$N22))</f>
        <v>0</v>
      </c>
      <c r="V20" s="63">
        <f>IF(V$10="",0,IF(V$9&lt;главная!$N$19,0,V$13*клиенты!$N22))</f>
        <v>0</v>
      </c>
      <c r="W20" s="63">
        <f>IF(W$10="",0,IF(W$9&lt;главная!$N$19,0,W$13*клиенты!$N22))</f>
        <v>0</v>
      </c>
      <c r="X20" s="63">
        <f>IF(X$10="",0,IF(X$9&lt;главная!$N$19,0,X$13*клиенты!$N22))</f>
        <v>0</v>
      </c>
      <c r="Y20" s="63">
        <f>IF(Y$10="",0,IF(Y$9&lt;главная!$N$19,0,Y$13*клиенты!$N22))</f>
        <v>0</v>
      </c>
      <c r="Z20" s="63">
        <f>IF(Z$10="",0,IF(Z$9&lt;главная!$N$19,0,Z$13*клиенты!$N22))</f>
        <v>0</v>
      </c>
      <c r="AA20" s="63">
        <f>IF(AA$10="",0,IF(AA$9&lt;главная!$N$19,0,AA$13*клиенты!$N22))</f>
        <v>0</v>
      </c>
      <c r="AB20" s="63">
        <f>IF(AB$10="",0,IF(AB$9&lt;главная!$N$19,0,AB$13*клиенты!$N22))</f>
        <v>0</v>
      </c>
      <c r="AC20" s="63">
        <f>IF(AC$10="",0,IF(AC$9&lt;главная!$N$19,0,AC$13*клиенты!$N22))</f>
        <v>0</v>
      </c>
      <c r="AD20" s="63">
        <f>IF(AD$10="",0,IF(AD$9&lt;главная!$N$19,0,AD$13*клиенты!$N22))</f>
        <v>0</v>
      </c>
      <c r="AE20" s="63">
        <f>IF(AE$10="",0,IF(AE$9&lt;главная!$N$19,0,AE$13*клиенты!$N22))</f>
        <v>0</v>
      </c>
      <c r="AF20" s="63">
        <f>IF(AF$10="",0,IF(AF$9&lt;главная!$N$19,0,AF$13*клиенты!$N22))</f>
        <v>0</v>
      </c>
      <c r="AG20" s="63">
        <f>IF(AG$10="",0,IF(AG$9&lt;главная!$N$19,0,AG$13*клиенты!$N22))</f>
        <v>0</v>
      </c>
      <c r="AH20" s="63">
        <f>IF(AH$10="",0,IF(AH$9&lt;главная!$N$19,0,AH$13*клиенты!$N22))</f>
        <v>0</v>
      </c>
      <c r="AI20" s="63">
        <f>IF(AI$10="",0,IF(AI$9&lt;главная!$N$19,0,AI$13*клиенты!$N22))</f>
        <v>0</v>
      </c>
      <c r="AJ20" s="63">
        <f>IF(AJ$10="",0,IF(AJ$9&lt;главная!$N$19,0,AJ$13*клиенты!$N22))</f>
        <v>0</v>
      </c>
      <c r="AK20" s="63">
        <f>IF(AK$10="",0,IF(AK$9&lt;главная!$N$19,0,AK$13*клиенты!$N22))</f>
        <v>0</v>
      </c>
      <c r="AL20" s="63">
        <f>IF(AL$10="",0,IF(AL$9&lt;главная!$N$19,0,AL$13*клиенты!$N22))</f>
        <v>0</v>
      </c>
      <c r="AM20" s="63">
        <f>IF(AM$10="",0,IF(AM$9&lt;главная!$N$19,0,AM$13*клиенты!$N22))</f>
        <v>0</v>
      </c>
      <c r="AN20" s="63">
        <f>IF(AN$10="",0,IF(AN$9&lt;главная!$N$19,0,AN$13*клиенты!$N22))</f>
        <v>0</v>
      </c>
      <c r="AO20" s="63">
        <f>IF(AO$10="",0,IF(AO$9&lt;главная!$N$19,0,AO$13*клиенты!$N22))</f>
        <v>0</v>
      </c>
      <c r="AP20" s="63">
        <f>IF(AP$10="",0,IF(AP$9&lt;главная!$N$19,0,AP$13*клиенты!$N22))</f>
        <v>0</v>
      </c>
      <c r="AQ20" s="63">
        <f>IF(AQ$10="",0,IF(AQ$9&lt;главная!$N$19,0,AQ$13*клиенты!$N22))</f>
        <v>0</v>
      </c>
      <c r="AR20" s="63">
        <f>IF(AR$10="",0,IF(AR$9&lt;главная!$N$19,0,AR$13*клиенты!$N22))</f>
        <v>0</v>
      </c>
      <c r="AS20" s="63">
        <f>IF(AS$10="",0,IF(AS$9&lt;главная!$N$19,0,AS$13*клиенты!$N22))</f>
        <v>0</v>
      </c>
      <c r="AT20" s="63">
        <f>IF(AT$10="",0,IF(AT$9&lt;главная!$N$19,0,AT$13*клиенты!$N22))</f>
        <v>0</v>
      </c>
      <c r="AU20" s="63">
        <f>IF(AU$10="",0,IF(AU$9&lt;главная!$N$19,0,AU$13*клиенты!$N22))</f>
        <v>0</v>
      </c>
      <c r="AV20" s="63">
        <f>IF(AV$10="",0,IF(AV$9&lt;главная!$N$19,0,AV$13*клиенты!$N22))</f>
        <v>0</v>
      </c>
      <c r="AW20" s="63">
        <f>IF(AW$10="",0,IF(AW$9&lt;главная!$N$19,0,AW$13*клиенты!$N22))</f>
        <v>0</v>
      </c>
      <c r="AX20" s="63">
        <f>IF(AX$10="",0,IF(AX$9&lt;главная!$N$19,0,AX$13*клиенты!$N22))</f>
        <v>0</v>
      </c>
      <c r="AY20" s="63">
        <f>IF(AY$10="",0,IF(AY$9&lt;главная!$N$19,0,AY$13*клиенты!$N22))</f>
        <v>0</v>
      </c>
      <c r="AZ20" s="63">
        <f>IF(AZ$10="",0,IF(AZ$9&lt;главная!$N$19,0,AZ$13*клиенты!$N22))</f>
        <v>0</v>
      </c>
      <c r="BA20" s="63">
        <f>IF(BA$10="",0,IF(BA$9&lt;главная!$N$19,0,BA$13*клиенты!$N22))</f>
        <v>0</v>
      </c>
      <c r="BB20" s="63">
        <f>IF(BB$10="",0,IF(BB$9&lt;главная!$N$19,0,BB$13*клиенты!$N22))</f>
        <v>0</v>
      </c>
      <c r="BC20" s="63">
        <f>IF(BC$10="",0,IF(BC$9&lt;главная!$N$19,0,BC$13*клиенты!$N22))</f>
        <v>0</v>
      </c>
      <c r="BD20" s="63">
        <f>IF(BD$10="",0,IF(BD$9&lt;главная!$N$19,0,BD$13*клиенты!$N22))</f>
        <v>0</v>
      </c>
      <c r="BE20" s="63">
        <f>IF(BE$10="",0,IF(BE$9&lt;главная!$N$19,0,BE$13*клиенты!$N22))</f>
        <v>0</v>
      </c>
      <c r="BF20" s="63">
        <f>IF(BF$10="",0,IF(BF$9&lt;главная!$N$19,0,BF$13*клиенты!$N22))</f>
        <v>0</v>
      </c>
      <c r="BG20" s="63">
        <f>IF(BG$10="",0,IF(BG$9&lt;главная!$N$19,0,BG$13*клиенты!$N22))</f>
        <v>0</v>
      </c>
      <c r="BH20" s="63">
        <f>IF(BH$10="",0,IF(BH$9&lt;главная!$N$19,0,BH$13*клиенты!$N22))</f>
        <v>0</v>
      </c>
      <c r="BI20" s="63">
        <f>IF(BI$10="",0,IF(BI$9&lt;главная!$N$19,0,BI$13*клиенты!$N22))</f>
        <v>0</v>
      </c>
      <c r="BJ20" s="63">
        <f>IF(BJ$10="",0,IF(BJ$9&lt;главная!$N$19,0,BJ$13*клиенты!$N22))</f>
        <v>0</v>
      </c>
      <c r="BK20" s="63">
        <f>IF(BK$10="",0,IF(BK$9&lt;главная!$N$19,0,BK$13*клиенты!$N22))</f>
        <v>0</v>
      </c>
      <c r="BL20" s="63">
        <f>IF(BL$10="",0,IF(BL$9&lt;главная!$N$19,0,BL$13*клиенты!$N22))</f>
        <v>0</v>
      </c>
      <c r="BM20" s="63">
        <f>IF(BM$10="",0,IF(BM$9&lt;главная!$N$19,0,BM$13*клиенты!$N22))</f>
        <v>0</v>
      </c>
      <c r="BN20" s="63">
        <f>IF(BN$10="",0,IF(BN$9&lt;главная!$N$19,0,BN$13*клиенты!$N22))</f>
        <v>0</v>
      </c>
      <c r="BO20" s="63">
        <f>IF(BO$10="",0,IF(BO$9&lt;главная!$N$19,0,BO$13*клиенты!$N22))</f>
        <v>0</v>
      </c>
      <c r="BP20" s="63">
        <f>IF(BP$10="",0,IF(BP$9&lt;главная!$N$19,0,BP$13*клиенты!$N22))</f>
        <v>0</v>
      </c>
      <c r="BQ20" s="63">
        <f>IF(BQ$10="",0,IF(BQ$9&lt;главная!$N$19,0,BQ$13*клиенты!$N22))</f>
        <v>0</v>
      </c>
      <c r="BR20" s="63">
        <f>IF(BR$10="",0,IF(BR$9&lt;главная!$N$19,0,BR$13*клиенты!$N22))</f>
        <v>0</v>
      </c>
      <c r="BS20" s="63">
        <f>IF(BS$10="",0,IF(BS$9&lt;главная!$N$19,0,BS$13*клиенты!$N22))</f>
        <v>0</v>
      </c>
      <c r="BT20" s="63">
        <f>IF(BT$10="",0,IF(BT$9&lt;главная!$N$19,0,BT$13*клиенты!$N22))</f>
        <v>0</v>
      </c>
      <c r="BU20" s="63">
        <f>IF(BU$10="",0,IF(BU$9&lt;главная!$N$19,0,BU$13*клиенты!$N22))</f>
        <v>0</v>
      </c>
      <c r="BV20" s="63">
        <f>IF(BV$10="",0,IF(BV$9&lt;главная!$N$19,0,BV$13*клиенты!$N22))</f>
        <v>0</v>
      </c>
      <c r="BW20" s="63">
        <f>IF(BW$10="",0,IF(BW$9&lt;главная!$N$19,0,BW$13*клиенты!$N22))</f>
        <v>0</v>
      </c>
      <c r="BX20" s="63">
        <f>IF(BX$10="",0,IF(BX$9&lt;главная!$N$19,0,BX$13*клиенты!$N22))</f>
        <v>0</v>
      </c>
      <c r="BY20" s="63">
        <f>IF(BY$10="",0,IF(BY$9&lt;главная!$N$19,0,BY$13*клиенты!$N22))</f>
        <v>0</v>
      </c>
      <c r="BZ20" s="63">
        <f>IF(BZ$10="",0,IF(BZ$9&lt;главная!$N$19,0,BZ$13*клиенты!$N22))</f>
        <v>0</v>
      </c>
      <c r="CA20" s="63">
        <f>IF(CA$10="",0,IF(CA$9&lt;главная!$N$19,0,CA$13*клиенты!$N22))</f>
        <v>0</v>
      </c>
      <c r="CB20" s="63">
        <f>IF(CB$10="",0,IF(CB$9&lt;главная!$N$19,0,CB$13*клиенты!$N22))</f>
        <v>0</v>
      </c>
      <c r="CC20" s="63">
        <f>IF(CC$10="",0,IF(CC$9&lt;главная!$N$19,0,CC$13*клиенты!$N22))</f>
        <v>0</v>
      </c>
      <c r="CD20" s="63">
        <f>IF(CD$10="",0,IF(CD$9&lt;главная!$N$19,0,CD$13*клиенты!$N22))</f>
        <v>0</v>
      </c>
      <c r="CE20" s="63">
        <f>IF(CE$10="",0,IF(CE$9&lt;главная!$N$19,0,CE$13*клиенты!$N22))</f>
        <v>0</v>
      </c>
      <c r="CF20" s="63">
        <f>IF(CF$10="",0,IF(CF$9&lt;главная!$N$19,0,CF$13*клиенты!$N22))</f>
        <v>0</v>
      </c>
      <c r="CG20" s="63">
        <f>IF(CG$10="",0,IF(CG$9&lt;главная!$N$19,0,CG$13*клиенты!$N22))</f>
        <v>0</v>
      </c>
      <c r="CH20" s="63">
        <f>IF(CH$10="",0,IF(CH$9&lt;главная!$N$19,0,CH$13*клиенты!$N22))</f>
        <v>0</v>
      </c>
      <c r="CI20" s="63">
        <f>IF(CI$10="",0,IF(CI$9&lt;главная!$N$19,0,CI$13*клиенты!$N22))</f>
        <v>0</v>
      </c>
      <c r="CJ20" s="63">
        <f>IF(CJ$10="",0,IF(CJ$9&lt;главная!$N$19,0,CJ$13*клиенты!$N22))</f>
        <v>0</v>
      </c>
      <c r="CK20" s="63">
        <f>IF(CK$10="",0,IF(CK$9&lt;главная!$N$19,0,CK$13*клиенты!$N22))</f>
        <v>0</v>
      </c>
      <c r="CL20" s="63">
        <f>IF(CL$10="",0,IF(CL$9&lt;главная!$N$19,0,CL$13*клиенты!$N22))</f>
        <v>0</v>
      </c>
      <c r="CM20" s="63">
        <f>IF(CM$10="",0,IF(CM$9&lt;главная!$N$19,0,CM$13*клиенты!$N22))</f>
        <v>0</v>
      </c>
      <c r="CN20" s="63">
        <f>IF(CN$10="",0,IF(CN$9&lt;главная!$N$19,0,CN$13*клиенты!$N22))</f>
        <v>0</v>
      </c>
      <c r="CO20" s="63">
        <f>IF(CO$10="",0,IF(CO$9&lt;главная!$N$19,0,CO$13*клиенты!$N22))</f>
        <v>0</v>
      </c>
      <c r="CP20" s="63">
        <f>IF(CP$10="",0,IF(CP$9&lt;главная!$N$19,0,CP$13*клиенты!$N22))</f>
        <v>0</v>
      </c>
      <c r="CQ20" s="63">
        <f>IF(CQ$10="",0,IF(CQ$9&lt;главная!$N$19,0,CQ$13*клиенты!$N22))</f>
        <v>0</v>
      </c>
      <c r="CR20" s="63">
        <f>IF(CR$10="",0,IF(CR$9&lt;главная!$N$19,0,CR$13*клиенты!$N22))</f>
        <v>0</v>
      </c>
      <c r="CS20" s="63">
        <f>IF(CS$10="",0,IF(CS$9&lt;главная!$N$19,0,CS$13*клиенты!$N22))</f>
        <v>0</v>
      </c>
      <c r="CT20" s="63">
        <f>IF(CT$10="",0,IF(CT$9&lt;главная!$N$19,0,CT$13*клиенты!$N22))</f>
        <v>0</v>
      </c>
      <c r="CU20" s="63">
        <f>IF(CU$10="",0,IF(CU$9&lt;главная!$N$19,0,CU$13*клиенты!$N22))</f>
        <v>0</v>
      </c>
      <c r="CV20" s="63">
        <f>IF(CV$10="",0,IF(CV$9&lt;главная!$N$19,0,CV$13*клиенты!$N22))</f>
        <v>0</v>
      </c>
      <c r="CW20" s="63">
        <f>IF(CW$10="",0,IF(CW$9&lt;главная!$N$19,0,CW$13*клиенты!$N22))</f>
        <v>0</v>
      </c>
      <c r="CX20" s="63">
        <f>IF(CX$10="",0,IF(CX$9&lt;главная!$N$19,0,CX$13*клиенты!$N22))</f>
        <v>0</v>
      </c>
      <c r="CY20" s="63">
        <f>IF(CY$10="",0,IF(CY$9&lt;главная!$N$19,0,CY$13*клиенты!$N22))</f>
        <v>0</v>
      </c>
      <c r="CZ20" s="63">
        <f>IF(CZ$10="",0,IF(CZ$9&lt;главная!$N$19,0,CZ$13*клиенты!$N22))</f>
        <v>0</v>
      </c>
      <c r="DA20" s="63">
        <f>IF(DA$10="",0,IF(DA$9&lt;главная!$N$19,0,DA$13*клиенты!$N22))</f>
        <v>0</v>
      </c>
      <c r="DB20" s="63">
        <f>IF(DB$10="",0,IF(DB$9&lt;главная!$N$19,0,DB$13*клиенты!$N22))</f>
        <v>0</v>
      </c>
      <c r="DC20" s="63">
        <f>IF(DC$10="",0,IF(DC$9&lt;главная!$N$19,0,DC$13*клиенты!$N22))</f>
        <v>0</v>
      </c>
      <c r="DD20" s="63">
        <f>IF(DD$10="",0,IF(DD$9&lt;главная!$N$19,0,DD$13*клиенты!$N22))</f>
        <v>0</v>
      </c>
      <c r="DE20" s="63">
        <f>IF(DE$10="",0,IF(DE$9&lt;главная!$N$19,0,DE$13*клиенты!$N22))</f>
        <v>0</v>
      </c>
      <c r="DF20" s="63">
        <f>IF(DF$10="",0,IF(DF$9&lt;главная!$N$19,0,DF$13*клиенты!$N22))</f>
        <v>0</v>
      </c>
      <c r="DG20" s="63">
        <f>IF(DG$10="",0,IF(DG$9&lt;главная!$N$19,0,DG$13*клиенты!$N22))</f>
        <v>0</v>
      </c>
      <c r="DH20" s="63">
        <f>IF(DH$10="",0,IF(DH$9&lt;главная!$N$19,0,DH$13*клиенты!$N22))</f>
        <v>0</v>
      </c>
      <c r="DI20" s="63">
        <f>IF(DI$10="",0,IF(DI$9&lt;главная!$N$19,0,DI$13*клиенты!$N22))</f>
        <v>0</v>
      </c>
      <c r="DJ20" s="63">
        <f>IF(DJ$10="",0,IF(DJ$9&lt;главная!$N$19,0,DJ$13*клиенты!$N22))</f>
        <v>0</v>
      </c>
      <c r="DK20" s="63">
        <f>IF(DK$10="",0,IF(DK$9&lt;главная!$N$19,0,DK$13*клиенты!$N22))</f>
        <v>0</v>
      </c>
      <c r="DL20" s="63">
        <f>IF(DL$10="",0,IF(DL$9&lt;главная!$N$19,0,DL$13*клиенты!$N22))</f>
        <v>0</v>
      </c>
      <c r="DM20" s="63">
        <f>IF(DM$10="",0,IF(DM$9&lt;главная!$N$19,0,DM$13*клиенты!$N22))</f>
        <v>0</v>
      </c>
      <c r="DN20" s="63">
        <f>IF(DN$10="",0,IF(DN$9&lt;главная!$N$19,0,DN$13*клиенты!$N22))</f>
        <v>0</v>
      </c>
      <c r="DO20" s="63">
        <f>IF(DO$10="",0,IF(DO$9&lt;главная!$N$19,0,DO$13*клиенты!$N22))</f>
        <v>0</v>
      </c>
      <c r="DP20" s="63">
        <f>IF(DP$10="",0,IF(DP$9&lt;главная!$N$19,0,DP$13*клиенты!$N22))</f>
        <v>0</v>
      </c>
      <c r="DQ20" s="63">
        <f>IF(DQ$10="",0,IF(DQ$9&lt;главная!$N$19,0,DQ$13*клиенты!$N22))</f>
        <v>0</v>
      </c>
      <c r="DR20" s="63">
        <f>IF(DR$10="",0,IF(DR$9&lt;главная!$N$19,0,DR$13*клиенты!$N22))</f>
        <v>0</v>
      </c>
      <c r="DS20" s="63">
        <f>IF(DS$10="",0,IF(DS$9&lt;главная!$N$19,0,DS$13*клиенты!$N22))</f>
        <v>0</v>
      </c>
      <c r="DT20" s="63">
        <f>IF(DT$10="",0,IF(DT$9&lt;главная!$N$19,0,DT$13*клиенты!$N22))</f>
        <v>0</v>
      </c>
      <c r="DU20" s="63">
        <f>IF(DU$10="",0,IF(DU$9&lt;главная!$N$19,0,DU$13*клиенты!$N22))</f>
        <v>0</v>
      </c>
      <c r="DV20" s="63">
        <f>IF(DV$10="",0,IF(DV$9&lt;главная!$N$19,0,DV$13*клиенты!$N22))</f>
        <v>0</v>
      </c>
      <c r="DW20" s="63">
        <f>IF(DW$10="",0,IF(DW$9&lt;главная!$N$19,0,DW$13*клиенты!$N22))</f>
        <v>0</v>
      </c>
      <c r="DX20" s="63">
        <f>IF(DX$10="",0,IF(DX$9&lt;главная!$N$19,0,DX$13*клиенты!$N22))</f>
        <v>0</v>
      </c>
      <c r="DY20" s="63">
        <f>IF(DY$10="",0,IF(DY$9&lt;главная!$N$19,0,DY$13*клиенты!$N22))</f>
        <v>0</v>
      </c>
      <c r="DZ20" s="63">
        <f>IF(DZ$10="",0,IF(DZ$9&lt;главная!$N$19,0,DZ$13*клиенты!$N22))</f>
        <v>0</v>
      </c>
      <c r="EA20" s="63">
        <f>IF(EA$10="",0,IF(EA$9&lt;главная!$N$19,0,EA$13*клиенты!$N22))</f>
        <v>0</v>
      </c>
      <c r="EB20" s="63">
        <f>IF(EB$10="",0,IF(EB$9&lt;главная!$N$19,0,EB$13*клиенты!$N22))</f>
        <v>0</v>
      </c>
      <c r="EC20" s="63">
        <f>IF(EC$10="",0,IF(EC$9&lt;главная!$N$19,0,EC$13*клиенты!$N22))</f>
        <v>0</v>
      </c>
      <c r="ED20" s="63">
        <f>IF(ED$10="",0,IF(ED$9&lt;главная!$N$19,0,ED$13*клиенты!$N22))</f>
        <v>0</v>
      </c>
      <c r="EE20" s="63">
        <f>IF(EE$10="",0,IF(EE$9&lt;главная!$N$19,0,EE$13*клиенты!$N22))</f>
        <v>0</v>
      </c>
      <c r="EF20" s="63">
        <f>IF(EF$10="",0,IF(EF$9&lt;главная!$N$19,0,EF$13*клиенты!$N22))</f>
        <v>0</v>
      </c>
      <c r="EG20" s="63">
        <f>IF(EG$10="",0,IF(EG$9&lt;главная!$N$19,0,EG$13*клиенты!$N22))</f>
        <v>0</v>
      </c>
      <c r="EH20" s="63">
        <f>IF(EH$10="",0,IF(EH$9&lt;главная!$N$19,0,EH$13*клиенты!$N22))</f>
        <v>0</v>
      </c>
      <c r="EI20" s="63">
        <f>IF(EI$10="",0,IF(EI$9&lt;главная!$N$19,0,EI$13*клиенты!$N22))</f>
        <v>0</v>
      </c>
      <c r="EJ20" s="63">
        <f>IF(EJ$10="",0,IF(EJ$9&lt;главная!$N$19,0,EJ$13*клиенты!$N22))</f>
        <v>0</v>
      </c>
      <c r="EK20" s="63">
        <f>IF(EK$10="",0,IF(EK$9&lt;главная!$N$19,0,EK$13*клиенты!$N22))</f>
        <v>0</v>
      </c>
      <c r="EL20" s="63">
        <f>IF(EL$10="",0,IF(EL$9&lt;главная!$N$19,0,EL$13*клиенты!$N22))</f>
        <v>0</v>
      </c>
      <c r="EM20" s="63">
        <f>IF(EM$10="",0,IF(EM$9&lt;главная!$N$19,0,EM$13*клиенты!$N22))</f>
        <v>0</v>
      </c>
      <c r="EN20" s="63">
        <f>IF(EN$10="",0,IF(EN$9&lt;главная!$N$19,0,EN$13*клиенты!$N22))</f>
        <v>0</v>
      </c>
      <c r="EO20" s="63">
        <f>IF(EO$10="",0,IF(EO$9&lt;главная!$N$19,0,EO$13*клиенты!$N22))</f>
        <v>0</v>
      </c>
      <c r="EP20" s="63">
        <f>IF(EP$10="",0,IF(EP$9&lt;главная!$N$19,0,EP$13*клиенты!$N22))</f>
        <v>0</v>
      </c>
      <c r="EQ20" s="63">
        <f>IF(EQ$10="",0,IF(EQ$9&lt;главная!$N$19,0,EQ$13*клиенты!$N22))</f>
        <v>0</v>
      </c>
      <c r="ER20" s="63">
        <f>IF(ER$10="",0,IF(ER$9&lt;главная!$N$19,0,ER$13*клиенты!$N22))</f>
        <v>0</v>
      </c>
      <c r="ES20" s="63">
        <f>IF(ES$10="",0,IF(ES$9&lt;главная!$N$19,0,ES$13*клиенты!$N22))</f>
        <v>0</v>
      </c>
      <c r="ET20" s="63">
        <f>IF(ET$10="",0,IF(ET$9&lt;главная!$N$19,0,ET$13*клиенты!$N22))</f>
        <v>0</v>
      </c>
      <c r="EU20" s="63">
        <f>IF(EU$10="",0,IF(EU$9&lt;главная!$N$19,0,EU$13*клиенты!$N22))</f>
        <v>0</v>
      </c>
      <c r="EV20" s="63">
        <f>IF(EV$10="",0,IF(EV$9&lt;главная!$N$19,0,EV$13*клиенты!$N22))</f>
        <v>0</v>
      </c>
      <c r="EW20" s="63">
        <f>IF(EW$10="",0,IF(EW$9&lt;главная!$N$19,0,EW$13*клиенты!$N22))</f>
        <v>0</v>
      </c>
      <c r="EX20" s="63">
        <f>IF(EX$10="",0,IF(EX$9&lt;главная!$N$19,0,EX$13*клиенты!$N22))</f>
        <v>0</v>
      </c>
      <c r="EY20" s="63">
        <f>IF(EY$10="",0,IF(EY$9&lt;главная!$N$19,0,EY$13*клиенты!$N22))</f>
        <v>0</v>
      </c>
      <c r="EZ20" s="63">
        <f>IF(EZ$10="",0,IF(EZ$9&lt;главная!$N$19,0,EZ$13*клиенты!$N22))</f>
        <v>0</v>
      </c>
      <c r="FA20" s="63">
        <f>IF(FA$10="",0,IF(FA$9&lt;главная!$N$19,0,FA$13*клиенты!$N22))</f>
        <v>0</v>
      </c>
      <c r="FB20" s="63">
        <f>IF(FB$10="",0,IF(FB$9&lt;главная!$N$19,0,FB$13*клиенты!$N22))</f>
        <v>0</v>
      </c>
      <c r="FC20" s="63">
        <f>IF(FC$10="",0,IF(FC$9&lt;главная!$N$19,0,FC$13*клиенты!$N22))</f>
        <v>0</v>
      </c>
      <c r="FD20" s="63">
        <f>IF(FD$10="",0,IF(FD$9&lt;главная!$N$19,0,FD$13*клиенты!$N22))</f>
        <v>0</v>
      </c>
      <c r="FE20" s="63">
        <f>IF(FE$10="",0,IF(FE$9&lt;главная!$N$19,0,FE$13*клиенты!$N22))</f>
        <v>0</v>
      </c>
      <c r="FF20" s="63">
        <f>IF(FF$10="",0,IF(FF$9&lt;главная!$N$19,0,FF$13*клиенты!$N22))</f>
        <v>0</v>
      </c>
      <c r="FG20" s="63">
        <f>IF(FG$10="",0,IF(FG$9&lt;главная!$N$19,0,FG$13*клиенты!$N22))</f>
        <v>0</v>
      </c>
      <c r="FH20" s="63">
        <f>IF(FH$10="",0,IF(FH$9&lt;главная!$N$19,0,FH$13*клиенты!$N22))</f>
        <v>0</v>
      </c>
      <c r="FI20" s="63">
        <f>IF(FI$10="",0,IF(FI$9&lt;главная!$N$19,0,FI$13*клиенты!$N22))</f>
        <v>0</v>
      </c>
      <c r="FJ20" s="63">
        <f>IF(FJ$10="",0,IF(FJ$9&lt;главная!$N$19,0,FJ$13*клиенты!$N22))</f>
        <v>0</v>
      </c>
      <c r="FK20" s="63">
        <f>IF(FK$10="",0,IF(FK$9&lt;главная!$N$19,0,FK$13*клиенты!$N22))</f>
        <v>0</v>
      </c>
      <c r="FL20" s="63">
        <f>IF(FL$10="",0,IF(FL$9&lt;главная!$N$19,0,FL$13*клиенты!$N22))</f>
        <v>0</v>
      </c>
      <c r="FM20" s="63">
        <f>IF(FM$10="",0,IF(FM$9&lt;главная!$N$19,0,FM$13*клиенты!$N22))</f>
        <v>0</v>
      </c>
      <c r="FN20" s="63">
        <f>IF(FN$10="",0,IF(FN$9&lt;главная!$N$19,0,FN$13*клиенты!$N22))</f>
        <v>0</v>
      </c>
      <c r="FO20" s="63">
        <f>IF(FO$10="",0,IF(FO$9&lt;главная!$N$19,0,FO$13*клиенты!$N22))</f>
        <v>0</v>
      </c>
      <c r="FP20" s="63">
        <f>IF(FP$10="",0,IF(FP$9&lt;главная!$N$19,0,FP$13*клиенты!$N22))</f>
        <v>0</v>
      </c>
      <c r="FQ20" s="63">
        <f>IF(FQ$10="",0,IF(FQ$9&lt;главная!$N$19,0,FQ$13*клиенты!$N22))</f>
        <v>0</v>
      </c>
      <c r="FR20" s="63">
        <f>IF(FR$10="",0,IF(FR$9&lt;главная!$N$19,0,FR$13*клиенты!$N22))</f>
        <v>0</v>
      </c>
      <c r="FS20" s="63">
        <f>IF(FS$10="",0,IF(FS$9&lt;главная!$N$19,0,FS$13*клиенты!$N22))</f>
        <v>0</v>
      </c>
      <c r="FT20" s="63">
        <f>IF(FT$10="",0,IF(FT$9&lt;главная!$N$19,0,FT$13*клиенты!$N22))</f>
        <v>0</v>
      </c>
      <c r="FU20" s="63">
        <f>IF(FU$10="",0,IF(FU$9&lt;главная!$N$19,0,FU$13*клиенты!$N22))</f>
        <v>0</v>
      </c>
      <c r="FV20" s="63">
        <f>IF(FV$10="",0,IF(FV$9&lt;главная!$N$19,0,FV$13*клиенты!$N22))</f>
        <v>0</v>
      </c>
      <c r="FW20" s="63">
        <f>IF(FW$10="",0,IF(FW$9&lt;главная!$N$19,0,FW$13*клиенты!$N22))</f>
        <v>0</v>
      </c>
      <c r="FX20" s="63">
        <f>IF(FX$10="",0,IF(FX$9&lt;главная!$N$19,0,FX$13*клиенты!$N22))</f>
        <v>0</v>
      </c>
      <c r="FY20" s="63">
        <f>IF(FY$10="",0,IF(FY$9&lt;главная!$N$19,0,FY$13*клиенты!$N22))</f>
        <v>0</v>
      </c>
      <c r="FZ20" s="63">
        <f>IF(FZ$10="",0,IF(FZ$9&lt;главная!$N$19,0,FZ$13*клиенты!$N22))</f>
        <v>0</v>
      </c>
      <c r="GA20" s="63">
        <f>IF(GA$10="",0,IF(GA$9&lt;главная!$N$19,0,GA$13*клиенты!$N22))</f>
        <v>0</v>
      </c>
      <c r="GB20" s="63">
        <f>IF(GB$10="",0,IF(GB$9&lt;главная!$N$19,0,GB$13*клиенты!$N22))</f>
        <v>0</v>
      </c>
      <c r="GC20" s="63">
        <f>IF(GC$10="",0,IF(GC$9&lt;главная!$N$19,0,GC$13*клиенты!$N22))</f>
        <v>0</v>
      </c>
      <c r="GD20" s="63">
        <f>IF(GD$10="",0,IF(GD$9&lt;главная!$N$19,0,GD$13*клиенты!$N22))</f>
        <v>0</v>
      </c>
      <c r="GE20" s="63">
        <f>IF(GE$10="",0,IF(GE$9&lt;главная!$N$19,0,GE$13*клиенты!$N22))</f>
        <v>0</v>
      </c>
      <c r="GF20" s="63">
        <f>IF(GF$10="",0,IF(GF$9&lt;главная!$N$19,0,GF$13*клиенты!$N22))</f>
        <v>0</v>
      </c>
      <c r="GG20" s="63">
        <f>IF(GG$10="",0,IF(GG$9&lt;главная!$N$19,0,GG$13*клиенты!$N22))</f>
        <v>0</v>
      </c>
      <c r="GH20" s="63">
        <f>IF(GH$10="",0,IF(GH$9&lt;главная!$N$19,0,GH$13*клиенты!$N22))</f>
        <v>0</v>
      </c>
      <c r="GI20" s="63">
        <f>IF(GI$10="",0,IF(GI$9&lt;главная!$N$19,0,GI$13*клиенты!$N22))</f>
        <v>0</v>
      </c>
      <c r="GJ20" s="63">
        <f>IF(GJ$10="",0,IF(GJ$9&lt;главная!$N$19,0,GJ$13*клиенты!$N22))</f>
        <v>0</v>
      </c>
      <c r="GK20" s="63">
        <f>IF(GK$10="",0,IF(GK$9&lt;главная!$N$19,0,GK$13*клиенты!$N22))</f>
        <v>0</v>
      </c>
      <c r="GL20" s="63">
        <f>IF(GL$10="",0,IF(GL$9&lt;главная!$N$19,0,GL$13*клиенты!$N22))</f>
        <v>0</v>
      </c>
      <c r="GM20" s="63">
        <f>IF(GM$10="",0,IF(GM$9&lt;главная!$N$19,0,GM$13*клиенты!$N22))</f>
        <v>0</v>
      </c>
      <c r="GN20" s="63">
        <f>IF(GN$10="",0,IF(GN$9&lt;главная!$N$19,0,GN$13*клиенты!$N22))</f>
        <v>0</v>
      </c>
      <c r="GO20" s="63">
        <f>IF(GO$10="",0,IF(GO$9&lt;главная!$N$19,0,GO$13*клиенты!$N22))</f>
        <v>0</v>
      </c>
      <c r="GP20" s="63">
        <f>IF(GP$10="",0,IF(GP$9&lt;главная!$N$19,0,GP$13*клиенты!$N22))</f>
        <v>0</v>
      </c>
      <c r="GQ20" s="63">
        <f>IF(GQ$10="",0,IF(GQ$9&lt;главная!$N$19,0,GQ$13*клиенты!$N22))</f>
        <v>0</v>
      </c>
      <c r="GR20" s="63">
        <f>IF(GR$10="",0,IF(GR$9&lt;главная!$N$19,0,GR$13*клиенты!$N22))</f>
        <v>0</v>
      </c>
      <c r="GS20" s="63">
        <f>IF(GS$10="",0,IF(GS$9&lt;главная!$N$19,0,GS$13*клиенты!$N22))</f>
        <v>0</v>
      </c>
      <c r="GT20" s="63">
        <f>IF(GT$10="",0,IF(GT$9&lt;главная!$N$19,0,GT$13*клиенты!$N22))</f>
        <v>0</v>
      </c>
      <c r="GU20" s="63">
        <f>IF(GU$10="",0,IF(GU$9&lt;главная!$N$19,0,GU$13*клиенты!$N22))</f>
        <v>0</v>
      </c>
      <c r="GV20" s="63">
        <f>IF(GV$10="",0,IF(GV$9&lt;главная!$N$19,0,GV$13*клиенты!$N22))</f>
        <v>0</v>
      </c>
      <c r="GW20" s="63">
        <f>IF(GW$10="",0,IF(GW$9&lt;главная!$N$19,0,GW$13*клиенты!$N22))</f>
        <v>0</v>
      </c>
      <c r="GX20" s="63">
        <f>IF(GX$10="",0,IF(GX$9&lt;главная!$N$19,0,GX$13*клиенты!$N22))</f>
        <v>0</v>
      </c>
      <c r="GY20" s="63">
        <f>IF(GY$10="",0,IF(GY$9&lt;главная!$N$19,0,GY$13*клиенты!$N22))</f>
        <v>0</v>
      </c>
      <c r="GZ20" s="63">
        <f>IF(GZ$10="",0,IF(GZ$9&lt;главная!$N$19,0,GZ$13*клиенты!$N22))</f>
        <v>0</v>
      </c>
      <c r="HA20" s="63">
        <f>IF(HA$10="",0,IF(HA$9&lt;главная!$N$19,0,HA$13*клиенты!$N22))</f>
        <v>0</v>
      </c>
      <c r="HB20" s="63">
        <f>IF(HB$10="",0,IF(HB$9&lt;главная!$N$19,0,HB$13*клиенты!$N22))</f>
        <v>0</v>
      </c>
      <c r="HC20" s="63">
        <f>IF(HC$10="",0,IF(HC$9&lt;главная!$N$19,0,HC$13*клиенты!$N22))</f>
        <v>0</v>
      </c>
      <c r="HD20" s="63">
        <f>IF(HD$10="",0,IF(HD$9&lt;главная!$N$19,0,HD$13*клиенты!$N22))</f>
        <v>0</v>
      </c>
      <c r="HE20" s="63">
        <f>IF(HE$10="",0,IF(HE$9&lt;главная!$N$19,0,HE$13*клиенты!$N22))</f>
        <v>0</v>
      </c>
      <c r="HF20" s="63">
        <f>IF(HF$10="",0,IF(HF$9&lt;главная!$N$19,0,HF$13*клиенты!$N22))</f>
        <v>0</v>
      </c>
      <c r="HG20" s="63">
        <f>IF(HG$10="",0,IF(HG$9&lt;главная!$N$19,0,HG$13*клиенты!$N22))</f>
        <v>0</v>
      </c>
      <c r="HH20" s="63">
        <f>IF(HH$10="",0,IF(HH$9&lt;главная!$N$19,0,HH$13*клиенты!$N22))</f>
        <v>0</v>
      </c>
      <c r="HI20" s="63">
        <f>IF(HI$10="",0,IF(HI$9&lt;главная!$N$19,0,HI$13*клиенты!$N22))</f>
        <v>0</v>
      </c>
      <c r="HJ20" s="63">
        <f>IF(HJ$10="",0,IF(HJ$9&lt;главная!$N$19,0,HJ$13*клиенты!$N22))</f>
        <v>0</v>
      </c>
      <c r="HK20" s="63">
        <f>IF(HK$10="",0,IF(HK$9&lt;главная!$N$19,0,HK$13*клиенты!$N22))</f>
        <v>0</v>
      </c>
      <c r="HL20" s="63">
        <f>IF(HL$10="",0,IF(HL$9&lt;главная!$N$19,0,HL$13*клиенты!$N22))</f>
        <v>0</v>
      </c>
      <c r="HM20" s="63">
        <f>IF(HM$10="",0,IF(HM$9&lt;главная!$N$19,0,HM$13*клиенты!$N22))</f>
        <v>0</v>
      </c>
      <c r="HN20" s="63">
        <f>IF(HN$10="",0,IF(HN$9&lt;главная!$N$19,0,HN$13*клиенты!$N22))</f>
        <v>0</v>
      </c>
      <c r="HO20" s="63">
        <f>IF(HO$10="",0,IF(HO$9&lt;главная!$N$19,0,HO$13*клиенты!$N22))</f>
        <v>0</v>
      </c>
      <c r="HP20" s="63">
        <f>IF(HP$10="",0,IF(HP$9&lt;главная!$N$19,0,HP$13*клиенты!$N22))</f>
        <v>0</v>
      </c>
      <c r="HQ20" s="63">
        <f>IF(HQ$10="",0,IF(HQ$9&lt;главная!$N$19,0,HQ$13*клиенты!$N22))</f>
        <v>0</v>
      </c>
      <c r="HR20" s="63">
        <f>IF(HR$10="",0,IF(HR$9&lt;главная!$N$19,0,HR$13*клиенты!$N22))</f>
        <v>0</v>
      </c>
      <c r="HS20" s="63">
        <f>IF(HS$10="",0,IF(HS$9&lt;главная!$N$19,0,HS$13*клиенты!$N22))</f>
        <v>0</v>
      </c>
      <c r="HT20" s="63">
        <f>IF(HT$10="",0,IF(HT$9&lt;главная!$N$19,0,HT$13*клиенты!$N22))</f>
        <v>0</v>
      </c>
      <c r="HU20" s="63">
        <f>IF(HU$10="",0,IF(HU$9&lt;главная!$N$19,0,HU$13*клиенты!$N22))</f>
        <v>0</v>
      </c>
      <c r="HV20" s="63">
        <f>IF(HV$10="",0,IF(HV$9&lt;главная!$N$19,0,HV$13*клиенты!$N22))</f>
        <v>0</v>
      </c>
      <c r="HW20" s="63">
        <f>IF(HW$10="",0,IF(HW$9&lt;главная!$N$19,0,HW$13*клиенты!$N22))</f>
        <v>0</v>
      </c>
      <c r="HX20" s="63">
        <f>IF(HX$10="",0,IF(HX$9&lt;главная!$N$19,0,HX$13*клиенты!$N22))</f>
        <v>0</v>
      </c>
      <c r="HY20" s="63">
        <f>IF(HY$10="",0,IF(HY$9&lt;главная!$N$19,0,HY$13*клиенты!$N22))</f>
        <v>0</v>
      </c>
      <c r="HZ20" s="63">
        <f>IF(HZ$10="",0,IF(HZ$9&lt;главная!$N$19,0,HZ$13*клиенты!$N22))</f>
        <v>0</v>
      </c>
      <c r="IA20" s="63">
        <f>IF(IA$10="",0,IF(IA$9&lt;главная!$N$19,0,IA$13*клиенты!$N22))</f>
        <v>0</v>
      </c>
      <c r="IB20" s="63">
        <f>IF(IB$10="",0,IF(IB$9&lt;главная!$N$19,0,IB$13*клиенты!$N22))</f>
        <v>0</v>
      </c>
      <c r="IC20" s="63">
        <f>IF(IC$10="",0,IF(IC$9&lt;главная!$N$19,0,IC$13*клиенты!$N22))</f>
        <v>0</v>
      </c>
      <c r="ID20" s="63">
        <f>IF(ID$10="",0,IF(ID$9&lt;главная!$N$19,0,ID$13*клиенты!$N22))</f>
        <v>0</v>
      </c>
      <c r="IE20" s="63">
        <f>IF(IE$10="",0,IF(IE$9&lt;главная!$N$19,0,IE$13*клиенты!$N22))</f>
        <v>0</v>
      </c>
      <c r="IF20" s="63">
        <f>IF(IF$10="",0,IF(IF$9&lt;главная!$N$19,0,IF$13*клиенты!$N22))</f>
        <v>0</v>
      </c>
      <c r="IG20" s="63">
        <f>IF(IG$10="",0,IF(IG$9&lt;главная!$N$19,0,IG$13*клиенты!$N22))</f>
        <v>0</v>
      </c>
      <c r="IH20" s="63">
        <f>IF(IH$10="",0,IF(IH$9&lt;главная!$N$19,0,IH$13*клиенты!$N22))</f>
        <v>0</v>
      </c>
      <c r="II20" s="63">
        <f>IF(II$10="",0,IF(II$9&lt;главная!$N$19,0,II$13*клиенты!$N22))</f>
        <v>0</v>
      </c>
      <c r="IJ20" s="63">
        <f>IF(IJ$10="",0,IF(IJ$9&lt;главная!$N$19,0,IJ$13*клиенты!$N22))</f>
        <v>0</v>
      </c>
      <c r="IK20" s="63">
        <f>IF(IK$10="",0,IF(IK$9&lt;главная!$N$19,0,IK$13*клиенты!$N22))</f>
        <v>0</v>
      </c>
      <c r="IL20" s="63">
        <f>IF(IL$10="",0,IF(IL$9&lt;главная!$N$19,0,IL$13*клиенты!$N22))</f>
        <v>0</v>
      </c>
      <c r="IM20" s="63">
        <f>IF(IM$10="",0,IF(IM$9&lt;главная!$N$19,0,IM$13*клиенты!$N22))</f>
        <v>0</v>
      </c>
      <c r="IN20" s="63">
        <f>IF(IN$10="",0,IF(IN$9&lt;главная!$N$19,0,IN$13*клиенты!$N22))</f>
        <v>0</v>
      </c>
      <c r="IO20" s="63">
        <f>IF(IO$10="",0,IF(IO$9&lt;главная!$N$19,0,IO$13*клиенты!$N22))</f>
        <v>0</v>
      </c>
      <c r="IP20" s="63">
        <f>IF(IP$10="",0,IF(IP$9&lt;главная!$N$19,0,IP$13*клиенты!$N22))</f>
        <v>0</v>
      </c>
      <c r="IQ20" s="63">
        <f>IF(IQ$10="",0,IF(IQ$9&lt;главная!$N$19,0,IQ$13*клиенты!$N22))</f>
        <v>0</v>
      </c>
      <c r="IR20" s="63">
        <f>IF(IR$10="",0,IF(IR$9&lt;главная!$N$19,0,IR$13*клиенты!$N22))</f>
        <v>0</v>
      </c>
      <c r="IS20" s="63">
        <f>IF(IS$10="",0,IF(IS$9&lt;главная!$N$19,0,IS$13*клиенты!$N22))</f>
        <v>0</v>
      </c>
      <c r="IT20" s="63">
        <f>IF(IT$10="",0,IF(IT$9&lt;главная!$N$19,0,IT$13*клиенты!$N22))</f>
        <v>0</v>
      </c>
      <c r="IU20" s="63">
        <f>IF(IU$10="",0,IF(IU$9&lt;главная!$N$19,0,IU$13*клиенты!$N22))</f>
        <v>0</v>
      </c>
      <c r="IV20" s="63">
        <f>IF(IV$10="",0,IF(IV$9&lt;главная!$N$19,0,IV$13*клиенты!$N22))</f>
        <v>0</v>
      </c>
      <c r="IW20" s="63">
        <f>IF(IW$10="",0,IF(IW$9&lt;главная!$N$19,0,IW$13*клиенты!$N22))</f>
        <v>0</v>
      </c>
      <c r="IX20" s="63">
        <f>IF(IX$10="",0,IF(IX$9&lt;главная!$N$19,0,IX$13*клиенты!$N22))</f>
        <v>0</v>
      </c>
      <c r="IY20" s="63">
        <f>IF(IY$10="",0,IF(IY$9&lt;главная!$N$19,0,IY$13*клиенты!$N22))</f>
        <v>0</v>
      </c>
      <c r="IZ20" s="63">
        <f>IF(IZ$10="",0,IF(IZ$9&lt;главная!$N$19,0,IZ$13*клиенты!$N22))</f>
        <v>0</v>
      </c>
      <c r="JA20" s="63">
        <f>IF(JA$10="",0,IF(JA$9&lt;главная!$N$19,0,JA$13*клиенты!$N22))</f>
        <v>0</v>
      </c>
      <c r="JB20" s="63">
        <f>IF(JB$10="",0,IF(JB$9&lt;главная!$N$19,0,JB$13*клиенты!$N22))</f>
        <v>0</v>
      </c>
      <c r="JC20" s="63">
        <f>IF(JC$10="",0,IF(JC$9&lt;главная!$N$19,0,JC$13*клиенты!$N22))</f>
        <v>0</v>
      </c>
      <c r="JD20" s="63">
        <f>IF(JD$10="",0,IF(JD$9&lt;главная!$N$19,0,JD$13*клиенты!$N22))</f>
        <v>0</v>
      </c>
      <c r="JE20" s="63">
        <f>IF(JE$10="",0,IF(JE$9&lt;главная!$N$19,0,JE$13*клиенты!$N22))</f>
        <v>0</v>
      </c>
      <c r="JF20" s="63">
        <f>IF(JF$10="",0,IF(JF$9&lt;главная!$N$19,0,JF$13*клиенты!$N22))</f>
        <v>0</v>
      </c>
      <c r="JG20" s="63">
        <f>IF(JG$10="",0,IF(JG$9&lt;главная!$N$19,0,JG$13*клиенты!$N22))</f>
        <v>0</v>
      </c>
      <c r="JH20" s="63">
        <f>IF(JH$10="",0,IF(JH$9&lt;главная!$N$19,0,JH$13*клиенты!$N22))</f>
        <v>0</v>
      </c>
      <c r="JI20" s="63">
        <f>IF(JI$10="",0,IF(JI$9&lt;главная!$N$19,0,JI$13*клиенты!$N22))</f>
        <v>0</v>
      </c>
      <c r="JJ20" s="63">
        <f>IF(JJ$10="",0,IF(JJ$9&lt;главная!$N$19,0,JJ$13*клиенты!$N22))</f>
        <v>0</v>
      </c>
      <c r="JK20" s="63">
        <f>IF(JK$10="",0,IF(JK$9&lt;главная!$N$19,0,JK$13*клиенты!$N22))</f>
        <v>0</v>
      </c>
      <c r="JL20" s="63">
        <f>IF(JL$10="",0,IF(JL$9&lt;главная!$N$19,0,JL$13*клиенты!$N22))</f>
        <v>0</v>
      </c>
      <c r="JM20" s="63">
        <f>IF(JM$10="",0,IF(JM$9&lt;главная!$N$19,0,JM$13*клиенты!$N22))</f>
        <v>0</v>
      </c>
      <c r="JN20" s="63">
        <f>IF(JN$10="",0,IF(JN$9&lt;главная!$N$19,0,JN$13*клиенты!$N22))</f>
        <v>0</v>
      </c>
      <c r="JO20" s="63">
        <f>IF(JO$10="",0,IF(JO$9&lt;главная!$N$19,0,JO$13*клиенты!$N22))</f>
        <v>0</v>
      </c>
      <c r="JP20" s="63">
        <f>IF(JP$10="",0,IF(JP$9&lt;главная!$N$19,0,JP$13*клиенты!$N22))</f>
        <v>0</v>
      </c>
      <c r="JQ20" s="63">
        <f>IF(JQ$10="",0,IF(JQ$9&lt;главная!$N$19,0,JQ$13*клиенты!$N22))</f>
        <v>0</v>
      </c>
      <c r="JR20" s="63">
        <f>IF(JR$10="",0,IF(JR$9&lt;главная!$N$19,0,JR$13*клиенты!$N22))</f>
        <v>0</v>
      </c>
      <c r="JS20" s="63">
        <f>IF(JS$10="",0,IF(JS$9&lt;главная!$N$19,0,JS$13*клиенты!$N22))</f>
        <v>0</v>
      </c>
      <c r="JT20" s="63">
        <f>IF(JT$10="",0,IF(JT$9&lt;главная!$N$19,0,JT$13*клиенты!$N22))</f>
        <v>0</v>
      </c>
      <c r="JU20" s="63">
        <f>IF(JU$10="",0,IF(JU$9&lt;главная!$N$19,0,JU$13*клиенты!$N22))</f>
        <v>0</v>
      </c>
      <c r="JV20" s="63">
        <f>IF(JV$10="",0,IF(JV$9&lt;главная!$N$19,0,JV$13*клиенты!$N22))</f>
        <v>0</v>
      </c>
      <c r="JW20" s="63">
        <f>IF(JW$10="",0,IF(JW$9&lt;главная!$N$19,0,JW$13*клиенты!$N22))</f>
        <v>0</v>
      </c>
      <c r="JX20" s="63">
        <f>IF(JX$10="",0,IF(JX$9&lt;главная!$N$19,0,JX$13*клиенты!$N22))</f>
        <v>0</v>
      </c>
      <c r="JY20" s="63">
        <f>IF(JY$10="",0,IF(JY$9&lt;главная!$N$19,0,JY$13*клиенты!$N22))</f>
        <v>0</v>
      </c>
      <c r="JZ20" s="63">
        <f>IF(JZ$10="",0,IF(JZ$9&lt;главная!$N$19,0,JZ$13*клиенты!$N22))</f>
        <v>0</v>
      </c>
      <c r="KA20" s="63">
        <f>IF(KA$10="",0,IF(KA$9&lt;главная!$N$19,0,KA$13*клиенты!$N22))</f>
        <v>0</v>
      </c>
      <c r="KB20" s="63">
        <f>IF(KB$10="",0,IF(KB$9&lt;главная!$N$19,0,KB$13*клиенты!$N22))</f>
        <v>0</v>
      </c>
      <c r="KC20" s="63">
        <f>IF(KC$10="",0,IF(KC$9&lt;главная!$N$19,0,KC$13*клиенты!$N22))</f>
        <v>0</v>
      </c>
      <c r="KD20" s="63">
        <f>IF(KD$10="",0,IF(KD$9&lt;главная!$N$19,0,KD$13*клиенты!$N22))</f>
        <v>0</v>
      </c>
      <c r="KE20" s="63">
        <f>IF(KE$10="",0,IF(KE$9&lt;главная!$N$19,0,KE$13*клиенты!$N22))</f>
        <v>0</v>
      </c>
      <c r="KF20" s="63">
        <f>IF(KF$10="",0,IF(KF$9&lt;главная!$N$19,0,KF$13*клиенты!$N22))</f>
        <v>0</v>
      </c>
      <c r="KG20" s="63">
        <f>IF(KG$10="",0,IF(KG$9&lt;главная!$N$19,0,KG$13*клиенты!$N22))</f>
        <v>0</v>
      </c>
      <c r="KH20" s="63">
        <f>IF(KH$10="",0,IF(KH$9&lt;главная!$N$19,0,KH$13*клиенты!$N22))</f>
        <v>0</v>
      </c>
      <c r="KI20" s="63">
        <f>IF(KI$10="",0,IF(KI$9&lt;главная!$N$19,0,KI$13*клиенты!$N22))</f>
        <v>0</v>
      </c>
      <c r="KJ20" s="63">
        <f>IF(KJ$10="",0,IF(KJ$9&lt;главная!$N$19,0,KJ$13*клиенты!$N22))</f>
        <v>0</v>
      </c>
      <c r="KK20" s="63">
        <f>IF(KK$10="",0,IF(KK$9&lt;главная!$N$19,0,KK$13*клиенты!$N22))</f>
        <v>0</v>
      </c>
      <c r="KL20" s="63">
        <f>IF(KL$10="",0,IF(KL$9&lt;главная!$N$19,0,KL$13*клиенты!$N22))</f>
        <v>0</v>
      </c>
      <c r="KM20" s="63">
        <f>IF(KM$10="",0,IF(KM$9&lt;главная!$N$19,0,KM$13*клиенты!$N22))</f>
        <v>0</v>
      </c>
      <c r="KN20" s="63">
        <f>IF(KN$10="",0,IF(KN$9&lt;главная!$N$19,0,KN$13*клиенты!$N22))</f>
        <v>0</v>
      </c>
      <c r="KO20" s="63">
        <f>IF(KO$10="",0,IF(KO$9&lt;главная!$N$19,0,KO$13*клиенты!$N22))</f>
        <v>0</v>
      </c>
      <c r="KP20" s="63">
        <f>IF(KP$10="",0,IF(KP$9&lt;главная!$N$19,0,KP$13*клиенты!$N22))</f>
        <v>0</v>
      </c>
      <c r="KQ20" s="63">
        <f>IF(KQ$10="",0,IF(KQ$9&lt;главная!$N$19,0,KQ$13*клиенты!$N22))</f>
        <v>0</v>
      </c>
      <c r="KR20" s="63">
        <f>IF(KR$10="",0,IF(KR$9&lt;главная!$N$19,0,KR$13*клиенты!$N22))</f>
        <v>0</v>
      </c>
      <c r="KS20" s="63">
        <f>IF(KS$10="",0,IF(KS$9&lt;главная!$N$19,0,KS$13*клиенты!$N22))</f>
        <v>0</v>
      </c>
      <c r="KT20" s="63">
        <f>IF(KT$10="",0,IF(KT$9&lt;главная!$N$19,0,KT$13*клиенты!$N22))</f>
        <v>0</v>
      </c>
      <c r="KU20" s="63">
        <f>IF(KU$10="",0,IF(KU$9&lt;главная!$N$19,0,KU$13*клиенты!$N22))</f>
        <v>0</v>
      </c>
      <c r="KV20" s="63">
        <f>IF(KV$10="",0,IF(KV$9&lt;главная!$N$19,0,KV$13*клиенты!$N22))</f>
        <v>0</v>
      </c>
      <c r="KW20" s="63">
        <f>IF(KW$10="",0,IF(KW$9&lt;главная!$N$19,0,KW$13*клиенты!$N22))</f>
        <v>0</v>
      </c>
      <c r="KX20" s="63">
        <f>IF(KX$10="",0,IF(KX$9&lt;главная!$N$19,0,KX$13*клиенты!$N22))</f>
        <v>0</v>
      </c>
      <c r="KY20" s="63">
        <f>IF(KY$10="",0,IF(KY$9&lt;главная!$N$19,0,KY$13*клиенты!$N22))</f>
        <v>0</v>
      </c>
      <c r="KZ20" s="63">
        <f>IF(KZ$10="",0,IF(KZ$9&lt;главная!$N$19,0,KZ$13*клиенты!$N22))</f>
        <v>0</v>
      </c>
      <c r="LA20" s="63">
        <f>IF(LA$10="",0,IF(LA$9&lt;главная!$N$19,0,LA$13*клиенты!$N22))</f>
        <v>0</v>
      </c>
      <c r="LB20" s="63">
        <f>IF(LB$10="",0,IF(LB$9&lt;главная!$N$19,0,LB$13*клиенты!$N22))</f>
        <v>0</v>
      </c>
      <c r="LC20" s="63">
        <f>IF(LC$10="",0,IF(LC$9&lt;главная!$N$19,0,LC$13*клиенты!$N22))</f>
        <v>0</v>
      </c>
      <c r="LD20" s="63">
        <f>IF(LD$10="",0,IF(LD$9&lt;главная!$N$19,0,LD$13*клиенты!$N22))</f>
        <v>0</v>
      </c>
      <c r="LE20" s="63">
        <f>IF(LE$10="",0,IF(LE$9&lt;главная!$N$19,0,LE$13*клиенты!$N22))</f>
        <v>0</v>
      </c>
      <c r="LF20" s="63">
        <f>IF(LF$10="",0,IF(LF$9&lt;главная!$N$19,0,LF$13*клиенты!$N22))</f>
        <v>0</v>
      </c>
      <c r="LG20" s="63">
        <f>IF(LG$10="",0,IF(LG$9&lt;главная!$N$19,0,LG$13*клиенты!$N22))</f>
        <v>0</v>
      </c>
      <c r="LH20" s="63">
        <f>IF(LH$10="",0,IF(LH$9&lt;главная!$N$19,0,LH$13*клиенты!$N22))</f>
        <v>0</v>
      </c>
      <c r="LI20" s="52"/>
      <c r="LJ20" s="52"/>
    </row>
    <row r="21" spans="1:322" s="60" customFormat="1" ht="10.199999999999999" x14ac:dyDescent="0.2">
      <c r="A21" s="52"/>
      <c r="B21" s="52"/>
      <c r="C21" s="52"/>
      <c r="D21" s="52"/>
      <c r="E21" s="101" t="str">
        <f>E15</f>
        <v>кол-во клиентов по типам</v>
      </c>
      <c r="F21" s="52"/>
      <c r="G21" s="52"/>
      <c r="H21" s="42" t="str">
        <f>списки!$H$18</f>
        <v>клиенты типа 6</v>
      </c>
      <c r="I21" s="52"/>
      <c r="J21" s="52"/>
      <c r="K21" s="56" t="str">
        <f>IF($E21="","",INDEX(kpi!$H:$H,SUMIFS(kpi!$B:$B,kpi!$E:$E,$E21)))</f>
        <v>кол-во чел</v>
      </c>
      <c r="L21" s="52"/>
      <c r="M21" s="59"/>
      <c r="N21" s="52"/>
      <c r="O21" s="62"/>
      <c r="P21" s="52"/>
      <c r="Q21" s="52"/>
      <c r="R21" s="102"/>
      <c r="S21" s="52"/>
      <c r="T21" s="52"/>
      <c r="U21" s="63">
        <f>IF(U$10="",0,IF(U$9&lt;главная!$N$19,0,U$13*клиенты!$N23))</f>
        <v>0</v>
      </c>
      <c r="V21" s="63">
        <f>IF(V$10="",0,IF(V$9&lt;главная!$N$19,0,V$13*клиенты!$N23))</f>
        <v>0</v>
      </c>
      <c r="W21" s="63">
        <f>IF(W$10="",0,IF(W$9&lt;главная!$N$19,0,W$13*клиенты!$N23))</f>
        <v>0</v>
      </c>
      <c r="X21" s="63">
        <f>IF(X$10="",0,IF(X$9&lt;главная!$N$19,0,X$13*клиенты!$N23))</f>
        <v>0</v>
      </c>
      <c r="Y21" s="63">
        <f>IF(Y$10="",0,IF(Y$9&lt;главная!$N$19,0,Y$13*клиенты!$N23))</f>
        <v>0</v>
      </c>
      <c r="Z21" s="63">
        <f>IF(Z$10="",0,IF(Z$9&lt;главная!$N$19,0,Z$13*клиенты!$N23))</f>
        <v>0</v>
      </c>
      <c r="AA21" s="63">
        <f>IF(AA$10="",0,IF(AA$9&lt;главная!$N$19,0,AA$13*клиенты!$N23))</f>
        <v>0</v>
      </c>
      <c r="AB21" s="63">
        <f>IF(AB$10="",0,IF(AB$9&lt;главная!$N$19,0,AB$13*клиенты!$N23))</f>
        <v>0</v>
      </c>
      <c r="AC21" s="63">
        <f>IF(AC$10="",0,IF(AC$9&lt;главная!$N$19,0,AC$13*клиенты!$N23))</f>
        <v>0</v>
      </c>
      <c r="AD21" s="63">
        <f>IF(AD$10="",0,IF(AD$9&lt;главная!$N$19,0,AD$13*клиенты!$N23))</f>
        <v>0</v>
      </c>
      <c r="AE21" s="63">
        <f>IF(AE$10="",0,IF(AE$9&lt;главная!$N$19,0,AE$13*клиенты!$N23))</f>
        <v>0</v>
      </c>
      <c r="AF21" s="63">
        <f>IF(AF$10="",0,IF(AF$9&lt;главная!$N$19,0,AF$13*клиенты!$N23))</f>
        <v>0</v>
      </c>
      <c r="AG21" s="63">
        <f>IF(AG$10="",0,IF(AG$9&lt;главная!$N$19,0,AG$13*клиенты!$N23))</f>
        <v>0</v>
      </c>
      <c r="AH21" s="63">
        <f>IF(AH$10="",0,IF(AH$9&lt;главная!$N$19,0,AH$13*клиенты!$N23))</f>
        <v>0</v>
      </c>
      <c r="AI21" s="63">
        <f>IF(AI$10="",0,IF(AI$9&lt;главная!$N$19,0,AI$13*клиенты!$N23))</f>
        <v>0</v>
      </c>
      <c r="AJ21" s="63">
        <f>IF(AJ$10="",0,IF(AJ$9&lt;главная!$N$19,0,AJ$13*клиенты!$N23))</f>
        <v>0</v>
      </c>
      <c r="AK21" s="63">
        <f>IF(AK$10="",0,IF(AK$9&lt;главная!$N$19,0,AK$13*клиенты!$N23))</f>
        <v>0</v>
      </c>
      <c r="AL21" s="63">
        <f>IF(AL$10="",0,IF(AL$9&lt;главная!$N$19,0,AL$13*клиенты!$N23))</f>
        <v>0</v>
      </c>
      <c r="AM21" s="63">
        <f>IF(AM$10="",0,IF(AM$9&lt;главная!$N$19,0,AM$13*клиенты!$N23))</f>
        <v>0</v>
      </c>
      <c r="AN21" s="63">
        <f>IF(AN$10="",0,IF(AN$9&lt;главная!$N$19,0,AN$13*клиенты!$N23))</f>
        <v>0</v>
      </c>
      <c r="AO21" s="63">
        <f>IF(AO$10="",0,IF(AO$9&lt;главная!$N$19,0,AO$13*клиенты!$N23))</f>
        <v>0</v>
      </c>
      <c r="AP21" s="63">
        <f>IF(AP$10="",0,IF(AP$9&lt;главная!$N$19,0,AP$13*клиенты!$N23))</f>
        <v>0</v>
      </c>
      <c r="AQ21" s="63">
        <f>IF(AQ$10="",0,IF(AQ$9&lt;главная!$N$19,0,AQ$13*клиенты!$N23))</f>
        <v>0</v>
      </c>
      <c r="AR21" s="63">
        <f>IF(AR$10="",0,IF(AR$9&lt;главная!$N$19,0,AR$13*клиенты!$N23))</f>
        <v>0</v>
      </c>
      <c r="AS21" s="63">
        <f>IF(AS$10="",0,IF(AS$9&lt;главная!$N$19,0,AS$13*клиенты!$N23))</f>
        <v>0</v>
      </c>
      <c r="AT21" s="63">
        <f>IF(AT$10="",0,IF(AT$9&lt;главная!$N$19,0,AT$13*клиенты!$N23))</f>
        <v>0</v>
      </c>
      <c r="AU21" s="63">
        <f>IF(AU$10="",0,IF(AU$9&lt;главная!$N$19,0,AU$13*клиенты!$N23))</f>
        <v>0</v>
      </c>
      <c r="AV21" s="63">
        <f>IF(AV$10="",0,IF(AV$9&lt;главная!$N$19,0,AV$13*клиенты!$N23))</f>
        <v>0</v>
      </c>
      <c r="AW21" s="63">
        <f>IF(AW$10="",0,IF(AW$9&lt;главная!$N$19,0,AW$13*клиенты!$N23))</f>
        <v>0</v>
      </c>
      <c r="AX21" s="63">
        <f>IF(AX$10="",0,IF(AX$9&lt;главная!$N$19,0,AX$13*клиенты!$N23))</f>
        <v>0</v>
      </c>
      <c r="AY21" s="63">
        <f>IF(AY$10="",0,IF(AY$9&lt;главная!$N$19,0,AY$13*клиенты!$N23))</f>
        <v>0</v>
      </c>
      <c r="AZ21" s="63">
        <f>IF(AZ$10="",0,IF(AZ$9&lt;главная!$N$19,0,AZ$13*клиенты!$N23))</f>
        <v>0</v>
      </c>
      <c r="BA21" s="63">
        <f>IF(BA$10="",0,IF(BA$9&lt;главная!$N$19,0,BA$13*клиенты!$N23))</f>
        <v>0</v>
      </c>
      <c r="BB21" s="63">
        <f>IF(BB$10="",0,IF(BB$9&lt;главная!$N$19,0,BB$13*клиенты!$N23))</f>
        <v>0</v>
      </c>
      <c r="BC21" s="63">
        <f>IF(BC$10="",0,IF(BC$9&lt;главная!$N$19,0,BC$13*клиенты!$N23))</f>
        <v>0</v>
      </c>
      <c r="BD21" s="63">
        <f>IF(BD$10="",0,IF(BD$9&lt;главная!$N$19,0,BD$13*клиенты!$N23))</f>
        <v>0</v>
      </c>
      <c r="BE21" s="63">
        <f>IF(BE$10="",0,IF(BE$9&lt;главная!$N$19,0,BE$13*клиенты!$N23))</f>
        <v>0</v>
      </c>
      <c r="BF21" s="63">
        <f>IF(BF$10="",0,IF(BF$9&lt;главная!$N$19,0,BF$13*клиенты!$N23))</f>
        <v>0</v>
      </c>
      <c r="BG21" s="63">
        <f>IF(BG$10="",0,IF(BG$9&lt;главная!$N$19,0,BG$13*клиенты!$N23))</f>
        <v>0</v>
      </c>
      <c r="BH21" s="63">
        <f>IF(BH$10="",0,IF(BH$9&lt;главная!$N$19,0,BH$13*клиенты!$N23))</f>
        <v>0</v>
      </c>
      <c r="BI21" s="63">
        <f>IF(BI$10="",0,IF(BI$9&lt;главная!$N$19,0,BI$13*клиенты!$N23))</f>
        <v>0</v>
      </c>
      <c r="BJ21" s="63">
        <f>IF(BJ$10="",0,IF(BJ$9&lt;главная!$N$19,0,BJ$13*клиенты!$N23))</f>
        <v>0</v>
      </c>
      <c r="BK21" s="63">
        <f>IF(BK$10="",0,IF(BK$9&lt;главная!$N$19,0,BK$13*клиенты!$N23))</f>
        <v>0</v>
      </c>
      <c r="BL21" s="63">
        <f>IF(BL$10="",0,IF(BL$9&lt;главная!$N$19,0,BL$13*клиенты!$N23))</f>
        <v>0</v>
      </c>
      <c r="BM21" s="63">
        <f>IF(BM$10="",0,IF(BM$9&lt;главная!$N$19,0,BM$13*клиенты!$N23))</f>
        <v>0</v>
      </c>
      <c r="BN21" s="63">
        <f>IF(BN$10="",0,IF(BN$9&lt;главная!$N$19,0,BN$13*клиенты!$N23))</f>
        <v>0</v>
      </c>
      <c r="BO21" s="63">
        <f>IF(BO$10="",0,IF(BO$9&lt;главная!$N$19,0,BO$13*клиенты!$N23))</f>
        <v>0</v>
      </c>
      <c r="BP21" s="63">
        <f>IF(BP$10="",0,IF(BP$9&lt;главная!$N$19,0,BP$13*клиенты!$N23))</f>
        <v>0</v>
      </c>
      <c r="BQ21" s="63">
        <f>IF(BQ$10="",0,IF(BQ$9&lt;главная!$N$19,0,BQ$13*клиенты!$N23))</f>
        <v>0</v>
      </c>
      <c r="BR21" s="63">
        <f>IF(BR$10="",0,IF(BR$9&lt;главная!$N$19,0,BR$13*клиенты!$N23))</f>
        <v>0</v>
      </c>
      <c r="BS21" s="63">
        <f>IF(BS$10="",0,IF(BS$9&lt;главная!$N$19,0,BS$13*клиенты!$N23))</f>
        <v>0</v>
      </c>
      <c r="BT21" s="63">
        <f>IF(BT$10="",0,IF(BT$9&lt;главная!$N$19,0,BT$13*клиенты!$N23))</f>
        <v>0</v>
      </c>
      <c r="BU21" s="63">
        <f>IF(BU$10="",0,IF(BU$9&lt;главная!$N$19,0,BU$13*клиенты!$N23))</f>
        <v>0</v>
      </c>
      <c r="BV21" s="63">
        <f>IF(BV$10="",0,IF(BV$9&lt;главная!$N$19,0,BV$13*клиенты!$N23))</f>
        <v>0</v>
      </c>
      <c r="BW21" s="63">
        <f>IF(BW$10="",0,IF(BW$9&lt;главная!$N$19,0,BW$13*клиенты!$N23))</f>
        <v>0</v>
      </c>
      <c r="BX21" s="63">
        <f>IF(BX$10="",0,IF(BX$9&lt;главная!$N$19,0,BX$13*клиенты!$N23))</f>
        <v>0</v>
      </c>
      <c r="BY21" s="63">
        <f>IF(BY$10="",0,IF(BY$9&lt;главная!$N$19,0,BY$13*клиенты!$N23))</f>
        <v>0</v>
      </c>
      <c r="BZ21" s="63">
        <f>IF(BZ$10="",0,IF(BZ$9&lt;главная!$N$19,0,BZ$13*клиенты!$N23))</f>
        <v>0</v>
      </c>
      <c r="CA21" s="63">
        <f>IF(CA$10="",0,IF(CA$9&lt;главная!$N$19,0,CA$13*клиенты!$N23))</f>
        <v>0</v>
      </c>
      <c r="CB21" s="63">
        <f>IF(CB$10="",0,IF(CB$9&lt;главная!$N$19,0,CB$13*клиенты!$N23))</f>
        <v>0</v>
      </c>
      <c r="CC21" s="63">
        <f>IF(CC$10="",0,IF(CC$9&lt;главная!$N$19,0,CC$13*клиенты!$N23))</f>
        <v>0</v>
      </c>
      <c r="CD21" s="63">
        <f>IF(CD$10="",0,IF(CD$9&lt;главная!$N$19,0,CD$13*клиенты!$N23))</f>
        <v>0</v>
      </c>
      <c r="CE21" s="63">
        <f>IF(CE$10="",0,IF(CE$9&lt;главная!$N$19,0,CE$13*клиенты!$N23))</f>
        <v>0</v>
      </c>
      <c r="CF21" s="63">
        <f>IF(CF$10="",0,IF(CF$9&lt;главная!$N$19,0,CF$13*клиенты!$N23))</f>
        <v>0</v>
      </c>
      <c r="CG21" s="63">
        <f>IF(CG$10="",0,IF(CG$9&lt;главная!$N$19,0,CG$13*клиенты!$N23))</f>
        <v>0</v>
      </c>
      <c r="CH21" s="63">
        <f>IF(CH$10="",0,IF(CH$9&lt;главная!$N$19,0,CH$13*клиенты!$N23))</f>
        <v>0</v>
      </c>
      <c r="CI21" s="63">
        <f>IF(CI$10="",0,IF(CI$9&lt;главная!$N$19,0,CI$13*клиенты!$N23))</f>
        <v>0</v>
      </c>
      <c r="CJ21" s="63">
        <f>IF(CJ$10="",0,IF(CJ$9&lt;главная!$N$19,0,CJ$13*клиенты!$N23))</f>
        <v>0</v>
      </c>
      <c r="CK21" s="63">
        <f>IF(CK$10="",0,IF(CK$9&lt;главная!$N$19,0,CK$13*клиенты!$N23))</f>
        <v>0</v>
      </c>
      <c r="CL21" s="63">
        <f>IF(CL$10="",0,IF(CL$9&lt;главная!$N$19,0,CL$13*клиенты!$N23))</f>
        <v>0</v>
      </c>
      <c r="CM21" s="63">
        <f>IF(CM$10="",0,IF(CM$9&lt;главная!$N$19,0,CM$13*клиенты!$N23))</f>
        <v>0</v>
      </c>
      <c r="CN21" s="63">
        <f>IF(CN$10="",0,IF(CN$9&lt;главная!$N$19,0,CN$13*клиенты!$N23))</f>
        <v>0</v>
      </c>
      <c r="CO21" s="63">
        <f>IF(CO$10="",0,IF(CO$9&lt;главная!$N$19,0,CO$13*клиенты!$N23))</f>
        <v>0</v>
      </c>
      <c r="CP21" s="63">
        <f>IF(CP$10="",0,IF(CP$9&lt;главная!$N$19,0,CP$13*клиенты!$N23))</f>
        <v>0</v>
      </c>
      <c r="CQ21" s="63">
        <f>IF(CQ$10="",0,IF(CQ$9&lt;главная!$N$19,0,CQ$13*клиенты!$N23))</f>
        <v>0</v>
      </c>
      <c r="CR21" s="63">
        <f>IF(CR$10="",0,IF(CR$9&lt;главная!$N$19,0,CR$13*клиенты!$N23))</f>
        <v>0</v>
      </c>
      <c r="CS21" s="63">
        <f>IF(CS$10="",0,IF(CS$9&lt;главная!$N$19,0,CS$13*клиенты!$N23))</f>
        <v>0</v>
      </c>
      <c r="CT21" s="63">
        <f>IF(CT$10="",0,IF(CT$9&lt;главная!$N$19,0,CT$13*клиенты!$N23))</f>
        <v>0</v>
      </c>
      <c r="CU21" s="63">
        <f>IF(CU$10="",0,IF(CU$9&lt;главная!$N$19,0,CU$13*клиенты!$N23))</f>
        <v>0</v>
      </c>
      <c r="CV21" s="63">
        <f>IF(CV$10="",0,IF(CV$9&lt;главная!$N$19,0,CV$13*клиенты!$N23))</f>
        <v>0</v>
      </c>
      <c r="CW21" s="63">
        <f>IF(CW$10="",0,IF(CW$9&lt;главная!$N$19,0,CW$13*клиенты!$N23))</f>
        <v>0</v>
      </c>
      <c r="CX21" s="63">
        <f>IF(CX$10="",0,IF(CX$9&lt;главная!$N$19,0,CX$13*клиенты!$N23))</f>
        <v>0</v>
      </c>
      <c r="CY21" s="63">
        <f>IF(CY$10="",0,IF(CY$9&lt;главная!$N$19,0,CY$13*клиенты!$N23))</f>
        <v>0</v>
      </c>
      <c r="CZ21" s="63">
        <f>IF(CZ$10="",0,IF(CZ$9&lt;главная!$N$19,0,CZ$13*клиенты!$N23))</f>
        <v>0</v>
      </c>
      <c r="DA21" s="63">
        <f>IF(DA$10="",0,IF(DA$9&lt;главная!$N$19,0,DA$13*клиенты!$N23))</f>
        <v>0</v>
      </c>
      <c r="DB21" s="63">
        <f>IF(DB$10="",0,IF(DB$9&lt;главная!$N$19,0,DB$13*клиенты!$N23))</f>
        <v>0</v>
      </c>
      <c r="DC21" s="63">
        <f>IF(DC$10="",0,IF(DC$9&lt;главная!$N$19,0,DC$13*клиенты!$N23))</f>
        <v>0</v>
      </c>
      <c r="DD21" s="63">
        <f>IF(DD$10="",0,IF(DD$9&lt;главная!$N$19,0,DD$13*клиенты!$N23))</f>
        <v>0</v>
      </c>
      <c r="DE21" s="63">
        <f>IF(DE$10="",0,IF(DE$9&lt;главная!$N$19,0,DE$13*клиенты!$N23))</f>
        <v>0</v>
      </c>
      <c r="DF21" s="63">
        <f>IF(DF$10="",0,IF(DF$9&lt;главная!$N$19,0,DF$13*клиенты!$N23))</f>
        <v>0</v>
      </c>
      <c r="DG21" s="63">
        <f>IF(DG$10="",0,IF(DG$9&lt;главная!$N$19,0,DG$13*клиенты!$N23))</f>
        <v>0</v>
      </c>
      <c r="DH21" s="63">
        <f>IF(DH$10="",0,IF(DH$9&lt;главная!$N$19,0,DH$13*клиенты!$N23))</f>
        <v>0</v>
      </c>
      <c r="DI21" s="63">
        <f>IF(DI$10="",0,IF(DI$9&lt;главная!$N$19,0,DI$13*клиенты!$N23))</f>
        <v>0</v>
      </c>
      <c r="DJ21" s="63">
        <f>IF(DJ$10="",0,IF(DJ$9&lt;главная!$N$19,0,DJ$13*клиенты!$N23))</f>
        <v>0</v>
      </c>
      <c r="DK21" s="63">
        <f>IF(DK$10="",0,IF(DK$9&lt;главная!$N$19,0,DK$13*клиенты!$N23))</f>
        <v>0</v>
      </c>
      <c r="DL21" s="63">
        <f>IF(DL$10="",0,IF(DL$9&lt;главная!$N$19,0,DL$13*клиенты!$N23))</f>
        <v>0</v>
      </c>
      <c r="DM21" s="63">
        <f>IF(DM$10="",0,IF(DM$9&lt;главная!$N$19,0,DM$13*клиенты!$N23))</f>
        <v>0</v>
      </c>
      <c r="DN21" s="63">
        <f>IF(DN$10="",0,IF(DN$9&lt;главная!$N$19,0,DN$13*клиенты!$N23))</f>
        <v>0</v>
      </c>
      <c r="DO21" s="63">
        <f>IF(DO$10="",0,IF(DO$9&lt;главная!$N$19,0,DO$13*клиенты!$N23))</f>
        <v>0</v>
      </c>
      <c r="DP21" s="63">
        <f>IF(DP$10="",0,IF(DP$9&lt;главная!$N$19,0,DP$13*клиенты!$N23))</f>
        <v>0</v>
      </c>
      <c r="DQ21" s="63">
        <f>IF(DQ$10="",0,IF(DQ$9&lt;главная!$N$19,0,DQ$13*клиенты!$N23))</f>
        <v>0</v>
      </c>
      <c r="DR21" s="63">
        <f>IF(DR$10="",0,IF(DR$9&lt;главная!$N$19,0,DR$13*клиенты!$N23))</f>
        <v>0</v>
      </c>
      <c r="DS21" s="63">
        <f>IF(DS$10="",0,IF(DS$9&lt;главная!$N$19,0,DS$13*клиенты!$N23))</f>
        <v>0</v>
      </c>
      <c r="DT21" s="63">
        <f>IF(DT$10="",0,IF(DT$9&lt;главная!$N$19,0,DT$13*клиенты!$N23))</f>
        <v>0</v>
      </c>
      <c r="DU21" s="63">
        <f>IF(DU$10="",0,IF(DU$9&lt;главная!$N$19,0,DU$13*клиенты!$N23))</f>
        <v>0</v>
      </c>
      <c r="DV21" s="63">
        <f>IF(DV$10="",0,IF(DV$9&lt;главная!$N$19,0,DV$13*клиенты!$N23))</f>
        <v>0</v>
      </c>
      <c r="DW21" s="63">
        <f>IF(DW$10="",0,IF(DW$9&lt;главная!$N$19,0,DW$13*клиенты!$N23))</f>
        <v>0</v>
      </c>
      <c r="DX21" s="63">
        <f>IF(DX$10="",0,IF(DX$9&lt;главная!$N$19,0,DX$13*клиенты!$N23))</f>
        <v>0</v>
      </c>
      <c r="DY21" s="63">
        <f>IF(DY$10="",0,IF(DY$9&lt;главная!$N$19,0,DY$13*клиенты!$N23))</f>
        <v>0</v>
      </c>
      <c r="DZ21" s="63">
        <f>IF(DZ$10="",0,IF(DZ$9&lt;главная!$N$19,0,DZ$13*клиенты!$N23))</f>
        <v>0</v>
      </c>
      <c r="EA21" s="63">
        <f>IF(EA$10="",0,IF(EA$9&lt;главная!$N$19,0,EA$13*клиенты!$N23))</f>
        <v>0</v>
      </c>
      <c r="EB21" s="63">
        <f>IF(EB$10="",0,IF(EB$9&lt;главная!$N$19,0,EB$13*клиенты!$N23))</f>
        <v>0</v>
      </c>
      <c r="EC21" s="63">
        <f>IF(EC$10="",0,IF(EC$9&lt;главная!$N$19,0,EC$13*клиенты!$N23))</f>
        <v>0</v>
      </c>
      <c r="ED21" s="63">
        <f>IF(ED$10="",0,IF(ED$9&lt;главная!$N$19,0,ED$13*клиенты!$N23))</f>
        <v>0</v>
      </c>
      <c r="EE21" s="63">
        <f>IF(EE$10="",0,IF(EE$9&lt;главная!$N$19,0,EE$13*клиенты!$N23))</f>
        <v>0</v>
      </c>
      <c r="EF21" s="63">
        <f>IF(EF$10="",0,IF(EF$9&lt;главная!$N$19,0,EF$13*клиенты!$N23))</f>
        <v>0</v>
      </c>
      <c r="EG21" s="63">
        <f>IF(EG$10="",0,IF(EG$9&lt;главная!$N$19,0,EG$13*клиенты!$N23))</f>
        <v>0</v>
      </c>
      <c r="EH21" s="63">
        <f>IF(EH$10="",0,IF(EH$9&lt;главная!$N$19,0,EH$13*клиенты!$N23))</f>
        <v>0</v>
      </c>
      <c r="EI21" s="63">
        <f>IF(EI$10="",0,IF(EI$9&lt;главная!$N$19,0,EI$13*клиенты!$N23))</f>
        <v>0</v>
      </c>
      <c r="EJ21" s="63">
        <f>IF(EJ$10="",0,IF(EJ$9&lt;главная!$N$19,0,EJ$13*клиенты!$N23))</f>
        <v>0</v>
      </c>
      <c r="EK21" s="63">
        <f>IF(EK$10="",0,IF(EK$9&lt;главная!$N$19,0,EK$13*клиенты!$N23))</f>
        <v>0</v>
      </c>
      <c r="EL21" s="63">
        <f>IF(EL$10="",0,IF(EL$9&lt;главная!$N$19,0,EL$13*клиенты!$N23))</f>
        <v>0</v>
      </c>
      <c r="EM21" s="63">
        <f>IF(EM$10="",0,IF(EM$9&lt;главная!$N$19,0,EM$13*клиенты!$N23))</f>
        <v>0</v>
      </c>
      <c r="EN21" s="63">
        <f>IF(EN$10="",0,IF(EN$9&lt;главная!$N$19,0,EN$13*клиенты!$N23))</f>
        <v>0</v>
      </c>
      <c r="EO21" s="63">
        <f>IF(EO$10="",0,IF(EO$9&lt;главная!$N$19,0,EO$13*клиенты!$N23))</f>
        <v>0</v>
      </c>
      <c r="EP21" s="63">
        <f>IF(EP$10="",0,IF(EP$9&lt;главная!$N$19,0,EP$13*клиенты!$N23))</f>
        <v>0</v>
      </c>
      <c r="EQ21" s="63">
        <f>IF(EQ$10="",0,IF(EQ$9&lt;главная!$N$19,0,EQ$13*клиенты!$N23))</f>
        <v>0</v>
      </c>
      <c r="ER21" s="63">
        <f>IF(ER$10="",0,IF(ER$9&lt;главная!$N$19,0,ER$13*клиенты!$N23))</f>
        <v>0</v>
      </c>
      <c r="ES21" s="63">
        <f>IF(ES$10="",0,IF(ES$9&lt;главная!$N$19,0,ES$13*клиенты!$N23))</f>
        <v>0</v>
      </c>
      <c r="ET21" s="63">
        <f>IF(ET$10="",0,IF(ET$9&lt;главная!$N$19,0,ET$13*клиенты!$N23))</f>
        <v>0</v>
      </c>
      <c r="EU21" s="63">
        <f>IF(EU$10="",0,IF(EU$9&lt;главная!$N$19,0,EU$13*клиенты!$N23))</f>
        <v>0</v>
      </c>
      <c r="EV21" s="63">
        <f>IF(EV$10="",0,IF(EV$9&lt;главная!$N$19,0,EV$13*клиенты!$N23))</f>
        <v>0</v>
      </c>
      <c r="EW21" s="63">
        <f>IF(EW$10="",0,IF(EW$9&lt;главная!$N$19,0,EW$13*клиенты!$N23))</f>
        <v>0</v>
      </c>
      <c r="EX21" s="63">
        <f>IF(EX$10="",0,IF(EX$9&lt;главная!$N$19,0,EX$13*клиенты!$N23))</f>
        <v>0</v>
      </c>
      <c r="EY21" s="63">
        <f>IF(EY$10="",0,IF(EY$9&lt;главная!$N$19,0,EY$13*клиенты!$N23))</f>
        <v>0</v>
      </c>
      <c r="EZ21" s="63">
        <f>IF(EZ$10="",0,IF(EZ$9&lt;главная!$N$19,0,EZ$13*клиенты!$N23))</f>
        <v>0</v>
      </c>
      <c r="FA21" s="63">
        <f>IF(FA$10="",0,IF(FA$9&lt;главная!$N$19,0,FA$13*клиенты!$N23))</f>
        <v>0</v>
      </c>
      <c r="FB21" s="63">
        <f>IF(FB$10="",0,IF(FB$9&lt;главная!$N$19,0,FB$13*клиенты!$N23))</f>
        <v>0</v>
      </c>
      <c r="FC21" s="63">
        <f>IF(FC$10="",0,IF(FC$9&lt;главная!$N$19,0,FC$13*клиенты!$N23))</f>
        <v>0</v>
      </c>
      <c r="FD21" s="63">
        <f>IF(FD$10="",0,IF(FD$9&lt;главная!$N$19,0,FD$13*клиенты!$N23))</f>
        <v>0</v>
      </c>
      <c r="FE21" s="63">
        <f>IF(FE$10="",0,IF(FE$9&lt;главная!$N$19,0,FE$13*клиенты!$N23))</f>
        <v>0</v>
      </c>
      <c r="FF21" s="63">
        <f>IF(FF$10="",0,IF(FF$9&lt;главная!$N$19,0,FF$13*клиенты!$N23))</f>
        <v>0</v>
      </c>
      <c r="FG21" s="63">
        <f>IF(FG$10="",0,IF(FG$9&lt;главная!$N$19,0,FG$13*клиенты!$N23))</f>
        <v>0</v>
      </c>
      <c r="FH21" s="63">
        <f>IF(FH$10="",0,IF(FH$9&lt;главная!$N$19,0,FH$13*клиенты!$N23))</f>
        <v>0</v>
      </c>
      <c r="FI21" s="63">
        <f>IF(FI$10="",0,IF(FI$9&lt;главная!$N$19,0,FI$13*клиенты!$N23))</f>
        <v>0</v>
      </c>
      <c r="FJ21" s="63">
        <f>IF(FJ$10="",0,IF(FJ$9&lt;главная!$N$19,0,FJ$13*клиенты!$N23))</f>
        <v>0</v>
      </c>
      <c r="FK21" s="63">
        <f>IF(FK$10="",0,IF(FK$9&lt;главная!$N$19,0,FK$13*клиенты!$N23))</f>
        <v>0</v>
      </c>
      <c r="FL21" s="63">
        <f>IF(FL$10="",0,IF(FL$9&lt;главная!$N$19,0,FL$13*клиенты!$N23))</f>
        <v>0</v>
      </c>
      <c r="FM21" s="63">
        <f>IF(FM$10="",0,IF(FM$9&lt;главная!$N$19,0,FM$13*клиенты!$N23))</f>
        <v>0</v>
      </c>
      <c r="FN21" s="63">
        <f>IF(FN$10="",0,IF(FN$9&lt;главная!$N$19,0,FN$13*клиенты!$N23))</f>
        <v>0</v>
      </c>
      <c r="FO21" s="63">
        <f>IF(FO$10="",0,IF(FO$9&lt;главная!$N$19,0,FO$13*клиенты!$N23))</f>
        <v>0</v>
      </c>
      <c r="FP21" s="63">
        <f>IF(FP$10="",0,IF(FP$9&lt;главная!$N$19,0,FP$13*клиенты!$N23))</f>
        <v>0</v>
      </c>
      <c r="FQ21" s="63">
        <f>IF(FQ$10="",0,IF(FQ$9&lt;главная!$N$19,0,FQ$13*клиенты!$N23))</f>
        <v>0</v>
      </c>
      <c r="FR21" s="63">
        <f>IF(FR$10="",0,IF(FR$9&lt;главная!$N$19,0,FR$13*клиенты!$N23))</f>
        <v>0</v>
      </c>
      <c r="FS21" s="63">
        <f>IF(FS$10="",0,IF(FS$9&lt;главная!$N$19,0,FS$13*клиенты!$N23))</f>
        <v>0</v>
      </c>
      <c r="FT21" s="63">
        <f>IF(FT$10="",0,IF(FT$9&lt;главная!$N$19,0,FT$13*клиенты!$N23))</f>
        <v>0</v>
      </c>
      <c r="FU21" s="63">
        <f>IF(FU$10="",0,IF(FU$9&lt;главная!$N$19,0,FU$13*клиенты!$N23))</f>
        <v>0</v>
      </c>
      <c r="FV21" s="63">
        <f>IF(FV$10="",0,IF(FV$9&lt;главная!$N$19,0,FV$13*клиенты!$N23))</f>
        <v>0</v>
      </c>
      <c r="FW21" s="63">
        <f>IF(FW$10="",0,IF(FW$9&lt;главная!$N$19,0,FW$13*клиенты!$N23))</f>
        <v>0</v>
      </c>
      <c r="FX21" s="63">
        <f>IF(FX$10="",0,IF(FX$9&lt;главная!$N$19,0,FX$13*клиенты!$N23))</f>
        <v>0</v>
      </c>
      <c r="FY21" s="63">
        <f>IF(FY$10="",0,IF(FY$9&lt;главная!$N$19,0,FY$13*клиенты!$N23))</f>
        <v>0</v>
      </c>
      <c r="FZ21" s="63">
        <f>IF(FZ$10="",0,IF(FZ$9&lt;главная!$N$19,0,FZ$13*клиенты!$N23))</f>
        <v>0</v>
      </c>
      <c r="GA21" s="63">
        <f>IF(GA$10="",0,IF(GA$9&lt;главная!$N$19,0,GA$13*клиенты!$N23))</f>
        <v>0</v>
      </c>
      <c r="GB21" s="63">
        <f>IF(GB$10="",0,IF(GB$9&lt;главная!$N$19,0,GB$13*клиенты!$N23))</f>
        <v>0</v>
      </c>
      <c r="GC21" s="63">
        <f>IF(GC$10="",0,IF(GC$9&lt;главная!$N$19,0,GC$13*клиенты!$N23))</f>
        <v>0</v>
      </c>
      <c r="GD21" s="63">
        <f>IF(GD$10="",0,IF(GD$9&lt;главная!$N$19,0,GD$13*клиенты!$N23))</f>
        <v>0</v>
      </c>
      <c r="GE21" s="63">
        <f>IF(GE$10="",0,IF(GE$9&lt;главная!$N$19,0,GE$13*клиенты!$N23))</f>
        <v>0</v>
      </c>
      <c r="GF21" s="63">
        <f>IF(GF$10="",0,IF(GF$9&lt;главная!$N$19,0,GF$13*клиенты!$N23))</f>
        <v>0</v>
      </c>
      <c r="GG21" s="63">
        <f>IF(GG$10="",0,IF(GG$9&lt;главная!$N$19,0,GG$13*клиенты!$N23))</f>
        <v>0</v>
      </c>
      <c r="GH21" s="63">
        <f>IF(GH$10="",0,IF(GH$9&lt;главная!$N$19,0,GH$13*клиенты!$N23))</f>
        <v>0</v>
      </c>
      <c r="GI21" s="63">
        <f>IF(GI$10="",0,IF(GI$9&lt;главная!$N$19,0,GI$13*клиенты!$N23))</f>
        <v>0</v>
      </c>
      <c r="GJ21" s="63">
        <f>IF(GJ$10="",0,IF(GJ$9&lt;главная!$N$19,0,GJ$13*клиенты!$N23))</f>
        <v>0</v>
      </c>
      <c r="GK21" s="63">
        <f>IF(GK$10="",0,IF(GK$9&lt;главная!$N$19,0,GK$13*клиенты!$N23))</f>
        <v>0</v>
      </c>
      <c r="GL21" s="63">
        <f>IF(GL$10="",0,IF(GL$9&lt;главная!$N$19,0,GL$13*клиенты!$N23))</f>
        <v>0</v>
      </c>
      <c r="GM21" s="63">
        <f>IF(GM$10="",0,IF(GM$9&lt;главная!$N$19,0,GM$13*клиенты!$N23))</f>
        <v>0</v>
      </c>
      <c r="GN21" s="63">
        <f>IF(GN$10="",0,IF(GN$9&lt;главная!$N$19,0,GN$13*клиенты!$N23))</f>
        <v>0</v>
      </c>
      <c r="GO21" s="63">
        <f>IF(GO$10="",0,IF(GO$9&lt;главная!$N$19,0,GO$13*клиенты!$N23))</f>
        <v>0</v>
      </c>
      <c r="GP21" s="63">
        <f>IF(GP$10="",0,IF(GP$9&lt;главная!$N$19,0,GP$13*клиенты!$N23))</f>
        <v>0</v>
      </c>
      <c r="GQ21" s="63">
        <f>IF(GQ$10="",0,IF(GQ$9&lt;главная!$N$19,0,GQ$13*клиенты!$N23))</f>
        <v>0</v>
      </c>
      <c r="GR21" s="63">
        <f>IF(GR$10="",0,IF(GR$9&lt;главная!$N$19,0,GR$13*клиенты!$N23))</f>
        <v>0</v>
      </c>
      <c r="GS21" s="63">
        <f>IF(GS$10="",0,IF(GS$9&lt;главная!$N$19,0,GS$13*клиенты!$N23))</f>
        <v>0</v>
      </c>
      <c r="GT21" s="63">
        <f>IF(GT$10="",0,IF(GT$9&lt;главная!$N$19,0,GT$13*клиенты!$N23))</f>
        <v>0</v>
      </c>
      <c r="GU21" s="63">
        <f>IF(GU$10="",0,IF(GU$9&lt;главная!$N$19,0,GU$13*клиенты!$N23))</f>
        <v>0</v>
      </c>
      <c r="GV21" s="63">
        <f>IF(GV$10="",0,IF(GV$9&lt;главная!$N$19,0,GV$13*клиенты!$N23))</f>
        <v>0</v>
      </c>
      <c r="GW21" s="63">
        <f>IF(GW$10="",0,IF(GW$9&lt;главная!$N$19,0,GW$13*клиенты!$N23))</f>
        <v>0</v>
      </c>
      <c r="GX21" s="63">
        <f>IF(GX$10="",0,IF(GX$9&lt;главная!$N$19,0,GX$13*клиенты!$N23))</f>
        <v>0</v>
      </c>
      <c r="GY21" s="63">
        <f>IF(GY$10="",0,IF(GY$9&lt;главная!$N$19,0,GY$13*клиенты!$N23))</f>
        <v>0</v>
      </c>
      <c r="GZ21" s="63">
        <f>IF(GZ$10="",0,IF(GZ$9&lt;главная!$N$19,0,GZ$13*клиенты!$N23))</f>
        <v>0</v>
      </c>
      <c r="HA21" s="63">
        <f>IF(HA$10="",0,IF(HA$9&lt;главная!$N$19,0,HA$13*клиенты!$N23))</f>
        <v>0</v>
      </c>
      <c r="HB21" s="63">
        <f>IF(HB$10="",0,IF(HB$9&lt;главная!$N$19,0,HB$13*клиенты!$N23))</f>
        <v>0</v>
      </c>
      <c r="HC21" s="63">
        <f>IF(HC$10="",0,IF(HC$9&lt;главная!$N$19,0,HC$13*клиенты!$N23))</f>
        <v>0</v>
      </c>
      <c r="HD21" s="63">
        <f>IF(HD$10="",0,IF(HD$9&lt;главная!$N$19,0,HD$13*клиенты!$N23))</f>
        <v>0</v>
      </c>
      <c r="HE21" s="63">
        <f>IF(HE$10="",0,IF(HE$9&lt;главная!$N$19,0,HE$13*клиенты!$N23))</f>
        <v>0</v>
      </c>
      <c r="HF21" s="63">
        <f>IF(HF$10="",0,IF(HF$9&lt;главная!$N$19,0,HF$13*клиенты!$N23))</f>
        <v>0</v>
      </c>
      <c r="HG21" s="63">
        <f>IF(HG$10="",0,IF(HG$9&lt;главная!$N$19,0,HG$13*клиенты!$N23))</f>
        <v>0</v>
      </c>
      <c r="HH21" s="63">
        <f>IF(HH$10="",0,IF(HH$9&lt;главная!$N$19,0,HH$13*клиенты!$N23))</f>
        <v>0</v>
      </c>
      <c r="HI21" s="63">
        <f>IF(HI$10="",0,IF(HI$9&lt;главная!$N$19,0,HI$13*клиенты!$N23))</f>
        <v>0</v>
      </c>
      <c r="HJ21" s="63">
        <f>IF(HJ$10="",0,IF(HJ$9&lt;главная!$N$19,0,HJ$13*клиенты!$N23))</f>
        <v>0</v>
      </c>
      <c r="HK21" s="63">
        <f>IF(HK$10="",0,IF(HK$9&lt;главная!$N$19,0,HK$13*клиенты!$N23))</f>
        <v>0</v>
      </c>
      <c r="HL21" s="63">
        <f>IF(HL$10="",0,IF(HL$9&lt;главная!$N$19,0,HL$13*клиенты!$N23))</f>
        <v>0</v>
      </c>
      <c r="HM21" s="63">
        <f>IF(HM$10="",0,IF(HM$9&lt;главная!$N$19,0,HM$13*клиенты!$N23))</f>
        <v>0</v>
      </c>
      <c r="HN21" s="63">
        <f>IF(HN$10="",0,IF(HN$9&lt;главная!$N$19,0,HN$13*клиенты!$N23))</f>
        <v>0</v>
      </c>
      <c r="HO21" s="63">
        <f>IF(HO$10="",0,IF(HO$9&lt;главная!$N$19,0,HO$13*клиенты!$N23))</f>
        <v>0</v>
      </c>
      <c r="HP21" s="63">
        <f>IF(HP$10="",0,IF(HP$9&lt;главная!$N$19,0,HP$13*клиенты!$N23))</f>
        <v>0</v>
      </c>
      <c r="HQ21" s="63">
        <f>IF(HQ$10="",0,IF(HQ$9&lt;главная!$N$19,0,HQ$13*клиенты!$N23))</f>
        <v>0</v>
      </c>
      <c r="HR21" s="63">
        <f>IF(HR$10="",0,IF(HR$9&lt;главная!$N$19,0,HR$13*клиенты!$N23))</f>
        <v>0</v>
      </c>
      <c r="HS21" s="63">
        <f>IF(HS$10="",0,IF(HS$9&lt;главная!$N$19,0,HS$13*клиенты!$N23))</f>
        <v>0</v>
      </c>
      <c r="HT21" s="63">
        <f>IF(HT$10="",0,IF(HT$9&lt;главная!$N$19,0,HT$13*клиенты!$N23))</f>
        <v>0</v>
      </c>
      <c r="HU21" s="63">
        <f>IF(HU$10="",0,IF(HU$9&lt;главная!$N$19,0,HU$13*клиенты!$N23))</f>
        <v>0</v>
      </c>
      <c r="HV21" s="63">
        <f>IF(HV$10="",0,IF(HV$9&lt;главная!$N$19,0,HV$13*клиенты!$N23))</f>
        <v>0</v>
      </c>
      <c r="HW21" s="63">
        <f>IF(HW$10="",0,IF(HW$9&lt;главная!$N$19,0,HW$13*клиенты!$N23))</f>
        <v>0</v>
      </c>
      <c r="HX21" s="63">
        <f>IF(HX$10="",0,IF(HX$9&lt;главная!$N$19,0,HX$13*клиенты!$N23))</f>
        <v>0</v>
      </c>
      <c r="HY21" s="63">
        <f>IF(HY$10="",0,IF(HY$9&lt;главная!$N$19,0,HY$13*клиенты!$N23))</f>
        <v>0</v>
      </c>
      <c r="HZ21" s="63">
        <f>IF(HZ$10="",0,IF(HZ$9&lt;главная!$N$19,0,HZ$13*клиенты!$N23))</f>
        <v>0</v>
      </c>
      <c r="IA21" s="63">
        <f>IF(IA$10="",0,IF(IA$9&lt;главная!$N$19,0,IA$13*клиенты!$N23))</f>
        <v>0</v>
      </c>
      <c r="IB21" s="63">
        <f>IF(IB$10="",0,IF(IB$9&lt;главная!$N$19,0,IB$13*клиенты!$N23))</f>
        <v>0</v>
      </c>
      <c r="IC21" s="63">
        <f>IF(IC$10="",0,IF(IC$9&lt;главная!$N$19,0,IC$13*клиенты!$N23))</f>
        <v>0</v>
      </c>
      <c r="ID21" s="63">
        <f>IF(ID$10="",0,IF(ID$9&lt;главная!$N$19,0,ID$13*клиенты!$N23))</f>
        <v>0</v>
      </c>
      <c r="IE21" s="63">
        <f>IF(IE$10="",0,IF(IE$9&lt;главная!$N$19,0,IE$13*клиенты!$N23))</f>
        <v>0</v>
      </c>
      <c r="IF21" s="63">
        <f>IF(IF$10="",0,IF(IF$9&lt;главная!$N$19,0,IF$13*клиенты!$N23))</f>
        <v>0</v>
      </c>
      <c r="IG21" s="63">
        <f>IF(IG$10="",0,IF(IG$9&lt;главная!$N$19,0,IG$13*клиенты!$N23))</f>
        <v>0</v>
      </c>
      <c r="IH21" s="63">
        <f>IF(IH$10="",0,IF(IH$9&lt;главная!$N$19,0,IH$13*клиенты!$N23))</f>
        <v>0</v>
      </c>
      <c r="II21" s="63">
        <f>IF(II$10="",0,IF(II$9&lt;главная!$N$19,0,II$13*клиенты!$N23))</f>
        <v>0</v>
      </c>
      <c r="IJ21" s="63">
        <f>IF(IJ$10="",0,IF(IJ$9&lt;главная!$N$19,0,IJ$13*клиенты!$N23))</f>
        <v>0</v>
      </c>
      <c r="IK21" s="63">
        <f>IF(IK$10="",0,IF(IK$9&lt;главная!$N$19,0,IK$13*клиенты!$N23))</f>
        <v>0</v>
      </c>
      <c r="IL21" s="63">
        <f>IF(IL$10="",0,IF(IL$9&lt;главная!$N$19,0,IL$13*клиенты!$N23))</f>
        <v>0</v>
      </c>
      <c r="IM21" s="63">
        <f>IF(IM$10="",0,IF(IM$9&lt;главная!$N$19,0,IM$13*клиенты!$N23))</f>
        <v>0</v>
      </c>
      <c r="IN21" s="63">
        <f>IF(IN$10="",0,IF(IN$9&lt;главная!$N$19,0,IN$13*клиенты!$N23))</f>
        <v>0</v>
      </c>
      <c r="IO21" s="63">
        <f>IF(IO$10="",0,IF(IO$9&lt;главная!$N$19,0,IO$13*клиенты!$N23))</f>
        <v>0</v>
      </c>
      <c r="IP21" s="63">
        <f>IF(IP$10="",0,IF(IP$9&lt;главная!$N$19,0,IP$13*клиенты!$N23))</f>
        <v>0</v>
      </c>
      <c r="IQ21" s="63">
        <f>IF(IQ$10="",0,IF(IQ$9&lt;главная!$N$19,0,IQ$13*клиенты!$N23))</f>
        <v>0</v>
      </c>
      <c r="IR21" s="63">
        <f>IF(IR$10="",0,IF(IR$9&lt;главная!$N$19,0,IR$13*клиенты!$N23))</f>
        <v>0</v>
      </c>
      <c r="IS21" s="63">
        <f>IF(IS$10="",0,IF(IS$9&lt;главная!$N$19,0,IS$13*клиенты!$N23))</f>
        <v>0</v>
      </c>
      <c r="IT21" s="63">
        <f>IF(IT$10="",0,IF(IT$9&lt;главная!$N$19,0,IT$13*клиенты!$N23))</f>
        <v>0</v>
      </c>
      <c r="IU21" s="63">
        <f>IF(IU$10="",0,IF(IU$9&lt;главная!$N$19,0,IU$13*клиенты!$N23))</f>
        <v>0</v>
      </c>
      <c r="IV21" s="63">
        <f>IF(IV$10="",0,IF(IV$9&lt;главная!$N$19,0,IV$13*клиенты!$N23))</f>
        <v>0</v>
      </c>
      <c r="IW21" s="63">
        <f>IF(IW$10="",0,IF(IW$9&lt;главная!$N$19,0,IW$13*клиенты!$N23))</f>
        <v>0</v>
      </c>
      <c r="IX21" s="63">
        <f>IF(IX$10="",0,IF(IX$9&lt;главная!$N$19,0,IX$13*клиенты!$N23))</f>
        <v>0</v>
      </c>
      <c r="IY21" s="63">
        <f>IF(IY$10="",0,IF(IY$9&lt;главная!$N$19,0,IY$13*клиенты!$N23))</f>
        <v>0</v>
      </c>
      <c r="IZ21" s="63">
        <f>IF(IZ$10="",0,IF(IZ$9&lt;главная!$N$19,0,IZ$13*клиенты!$N23))</f>
        <v>0</v>
      </c>
      <c r="JA21" s="63">
        <f>IF(JA$10="",0,IF(JA$9&lt;главная!$N$19,0,JA$13*клиенты!$N23))</f>
        <v>0</v>
      </c>
      <c r="JB21" s="63">
        <f>IF(JB$10="",0,IF(JB$9&lt;главная!$N$19,0,JB$13*клиенты!$N23))</f>
        <v>0</v>
      </c>
      <c r="JC21" s="63">
        <f>IF(JC$10="",0,IF(JC$9&lt;главная!$N$19,0,JC$13*клиенты!$N23))</f>
        <v>0</v>
      </c>
      <c r="JD21" s="63">
        <f>IF(JD$10="",0,IF(JD$9&lt;главная!$N$19,0,JD$13*клиенты!$N23))</f>
        <v>0</v>
      </c>
      <c r="JE21" s="63">
        <f>IF(JE$10="",0,IF(JE$9&lt;главная!$N$19,0,JE$13*клиенты!$N23))</f>
        <v>0</v>
      </c>
      <c r="JF21" s="63">
        <f>IF(JF$10="",0,IF(JF$9&lt;главная!$N$19,0,JF$13*клиенты!$N23))</f>
        <v>0</v>
      </c>
      <c r="JG21" s="63">
        <f>IF(JG$10="",0,IF(JG$9&lt;главная!$N$19,0,JG$13*клиенты!$N23))</f>
        <v>0</v>
      </c>
      <c r="JH21" s="63">
        <f>IF(JH$10="",0,IF(JH$9&lt;главная!$N$19,0,JH$13*клиенты!$N23))</f>
        <v>0</v>
      </c>
      <c r="JI21" s="63">
        <f>IF(JI$10="",0,IF(JI$9&lt;главная!$N$19,0,JI$13*клиенты!$N23))</f>
        <v>0</v>
      </c>
      <c r="JJ21" s="63">
        <f>IF(JJ$10="",0,IF(JJ$9&lt;главная!$N$19,0,JJ$13*клиенты!$N23))</f>
        <v>0</v>
      </c>
      <c r="JK21" s="63">
        <f>IF(JK$10="",0,IF(JK$9&lt;главная!$N$19,0,JK$13*клиенты!$N23))</f>
        <v>0</v>
      </c>
      <c r="JL21" s="63">
        <f>IF(JL$10="",0,IF(JL$9&lt;главная!$N$19,0,JL$13*клиенты!$N23))</f>
        <v>0</v>
      </c>
      <c r="JM21" s="63">
        <f>IF(JM$10="",0,IF(JM$9&lt;главная!$N$19,0,JM$13*клиенты!$N23))</f>
        <v>0</v>
      </c>
      <c r="JN21" s="63">
        <f>IF(JN$10="",0,IF(JN$9&lt;главная!$N$19,0,JN$13*клиенты!$N23))</f>
        <v>0</v>
      </c>
      <c r="JO21" s="63">
        <f>IF(JO$10="",0,IF(JO$9&lt;главная!$N$19,0,JO$13*клиенты!$N23))</f>
        <v>0</v>
      </c>
      <c r="JP21" s="63">
        <f>IF(JP$10="",0,IF(JP$9&lt;главная!$N$19,0,JP$13*клиенты!$N23))</f>
        <v>0</v>
      </c>
      <c r="JQ21" s="63">
        <f>IF(JQ$10="",0,IF(JQ$9&lt;главная!$N$19,0,JQ$13*клиенты!$N23))</f>
        <v>0</v>
      </c>
      <c r="JR21" s="63">
        <f>IF(JR$10="",0,IF(JR$9&lt;главная!$N$19,0,JR$13*клиенты!$N23))</f>
        <v>0</v>
      </c>
      <c r="JS21" s="63">
        <f>IF(JS$10="",0,IF(JS$9&lt;главная!$N$19,0,JS$13*клиенты!$N23))</f>
        <v>0</v>
      </c>
      <c r="JT21" s="63">
        <f>IF(JT$10="",0,IF(JT$9&lt;главная!$N$19,0,JT$13*клиенты!$N23))</f>
        <v>0</v>
      </c>
      <c r="JU21" s="63">
        <f>IF(JU$10="",0,IF(JU$9&lt;главная!$N$19,0,JU$13*клиенты!$N23))</f>
        <v>0</v>
      </c>
      <c r="JV21" s="63">
        <f>IF(JV$10="",0,IF(JV$9&lt;главная!$N$19,0,JV$13*клиенты!$N23))</f>
        <v>0</v>
      </c>
      <c r="JW21" s="63">
        <f>IF(JW$10="",0,IF(JW$9&lt;главная!$N$19,0,JW$13*клиенты!$N23))</f>
        <v>0</v>
      </c>
      <c r="JX21" s="63">
        <f>IF(JX$10="",0,IF(JX$9&lt;главная!$N$19,0,JX$13*клиенты!$N23))</f>
        <v>0</v>
      </c>
      <c r="JY21" s="63">
        <f>IF(JY$10="",0,IF(JY$9&lt;главная!$N$19,0,JY$13*клиенты!$N23))</f>
        <v>0</v>
      </c>
      <c r="JZ21" s="63">
        <f>IF(JZ$10="",0,IF(JZ$9&lt;главная!$N$19,0,JZ$13*клиенты!$N23))</f>
        <v>0</v>
      </c>
      <c r="KA21" s="63">
        <f>IF(KA$10="",0,IF(KA$9&lt;главная!$N$19,0,KA$13*клиенты!$N23))</f>
        <v>0</v>
      </c>
      <c r="KB21" s="63">
        <f>IF(KB$10="",0,IF(KB$9&lt;главная!$N$19,0,KB$13*клиенты!$N23))</f>
        <v>0</v>
      </c>
      <c r="KC21" s="63">
        <f>IF(KC$10="",0,IF(KC$9&lt;главная!$N$19,0,KC$13*клиенты!$N23))</f>
        <v>0</v>
      </c>
      <c r="KD21" s="63">
        <f>IF(KD$10="",0,IF(KD$9&lt;главная!$N$19,0,KD$13*клиенты!$N23))</f>
        <v>0</v>
      </c>
      <c r="KE21" s="63">
        <f>IF(KE$10="",0,IF(KE$9&lt;главная!$N$19,0,KE$13*клиенты!$N23))</f>
        <v>0</v>
      </c>
      <c r="KF21" s="63">
        <f>IF(KF$10="",0,IF(KF$9&lt;главная!$N$19,0,KF$13*клиенты!$N23))</f>
        <v>0</v>
      </c>
      <c r="KG21" s="63">
        <f>IF(KG$10="",0,IF(KG$9&lt;главная!$N$19,0,KG$13*клиенты!$N23))</f>
        <v>0</v>
      </c>
      <c r="KH21" s="63">
        <f>IF(KH$10="",0,IF(KH$9&lt;главная!$N$19,0,KH$13*клиенты!$N23))</f>
        <v>0</v>
      </c>
      <c r="KI21" s="63">
        <f>IF(KI$10="",0,IF(KI$9&lt;главная!$N$19,0,KI$13*клиенты!$N23))</f>
        <v>0</v>
      </c>
      <c r="KJ21" s="63">
        <f>IF(KJ$10="",0,IF(KJ$9&lt;главная!$N$19,0,KJ$13*клиенты!$N23))</f>
        <v>0</v>
      </c>
      <c r="KK21" s="63">
        <f>IF(KK$10="",0,IF(KK$9&lt;главная!$N$19,0,KK$13*клиенты!$N23))</f>
        <v>0</v>
      </c>
      <c r="KL21" s="63">
        <f>IF(KL$10="",0,IF(KL$9&lt;главная!$N$19,0,KL$13*клиенты!$N23))</f>
        <v>0</v>
      </c>
      <c r="KM21" s="63">
        <f>IF(KM$10="",0,IF(KM$9&lt;главная!$N$19,0,KM$13*клиенты!$N23))</f>
        <v>0</v>
      </c>
      <c r="KN21" s="63">
        <f>IF(KN$10="",0,IF(KN$9&lt;главная!$N$19,0,KN$13*клиенты!$N23))</f>
        <v>0</v>
      </c>
      <c r="KO21" s="63">
        <f>IF(KO$10="",0,IF(KO$9&lt;главная!$N$19,0,KO$13*клиенты!$N23))</f>
        <v>0</v>
      </c>
      <c r="KP21" s="63">
        <f>IF(KP$10="",0,IF(KP$9&lt;главная!$N$19,0,KP$13*клиенты!$N23))</f>
        <v>0</v>
      </c>
      <c r="KQ21" s="63">
        <f>IF(KQ$10="",0,IF(KQ$9&lt;главная!$N$19,0,KQ$13*клиенты!$N23))</f>
        <v>0</v>
      </c>
      <c r="KR21" s="63">
        <f>IF(KR$10="",0,IF(KR$9&lt;главная!$N$19,0,KR$13*клиенты!$N23))</f>
        <v>0</v>
      </c>
      <c r="KS21" s="63">
        <f>IF(KS$10="",0,IF(KS$9&lt;главная!$N$19,0,KS$13*клиенты!$N23))</f>
        <v>0</v>
      </c>
      <c r="KT21" s="63">
        <f>IF(KT$10="",0,IF(KT$9&lt;главная!$N$19,0,KT$13*клиенты!$N23))</f>
        <v>0</v>
      </c>
      <c r="KU21" s="63">
        <f>IF(KU$10="",0,IF(KU$9&lt;главная!$N$19,0,KU$13*клиенты!$N23))</f>
        <v>0</v>
      </c>
      <c r="KV21" s="63">
        <f>IF(KV$10="",0,IF(KV$9&lt;главная!$N$19,0,KV$13*клиенты!$N23))</f>
        <v>0</v>
      </c>
      <c r="KW21" s="63">
        <f>IF(KW$10="",0,IF(KW$9&lt;главная!$N$19,0,KW$13*клиенты!$N23))</f>
        <v>0</v>
      </c>
      <c r="KX21" s="63">
        <f>IF(KX$10="",0,IF(KX$9&lt;главная!$N$19,0,KX$13*клиенты!$N23))</f>
        <v>0</v>
      </c>
      <c r="KY21" s="63">
        <f>IF(KY$10="",0,IF(KY$9&lt;главная!$N$19,0,KY$13*клиенты!$N23))</f>
        <v>0</v>
      </c>
      <c r="KZ21" s="63">
        <f>IF(KZ$10="",0,IF(KZ$9&lt;главная!$N$19,0,KZ$13*клиенты!$N23))</f>
        <v>0</v>
      </c>
      <c r="LA21" s="63">
        <f>IF(LA$10="",0,IF(LA$9&lt;главная!$N$19,0,LA$13*клиенты!$N23))</f>
        <v>0</v>
      </c>
      <c r="LB21" s="63">
        <f>IF(LB$10="",0,IF(LB$9&lt;главная!$N$19,0,LB$13*клиенты!$N23))</f>
        <v>0</v>
      </c>
      <c r="LC21" s="63">
        <f>IF(LC$10="",0,IF(LC$9&lt;главная!$N$19,0,LC$13*клиенты!$N23))</f>
        <v>0</v>
      </c>
      <c r="LD21" s="63">
        <f>IF(LD$10="",0,IF(LD$9&lt;главная!$N$19,0,LD$13*клиенты!$N23))</f>
        <v>0</v>
      </c>
      <c r="LE21" s="63">
        <f>IF(LE$10="",0,IF(LE$9&lt;главная!$N$19,0,LE$13*клиенты!$N23))</f>
        <v>0</v>
      </c>
      <c r="LF21" s="63">
        <f>IF(LF$10="",0,IF(LF$9&lt;главная!$N$19,0,LF$13*клиенты!$N23))</f>
        <v>0</v>
      </c>
      <c r="LG21" s="63">
        <f>IF(LG$10="",0,IF(LG$9&lt;главная!$N$19,0,LG$13*клиенты!$N23))</f>
        <v>0</v>
      </c>
      <c r="LH21" s="63">
        <f>IF(LH$10="",0,IF(LH$9&lt;главная!$N$19,0,LH$13*клиенты!$N23))</f>
        <v>0</v>
      </c>
      <c r="LI21" s="52"/>
      <c r="LJ21" s="52"/>
    </row>
    <row r="22" spans="1:322" s="60" customFormat="1" ht="10.199999999999999" x14ac:dyDescent="0.2">
      <c r="A22" s="52"/>
      <c r="B22" s="52"/>
      <c r="C22" s="52"/>
      <c r="D22" s="52"/>
      <c r="E22" s="101" t="str">
        <f>E15</f>
        <v>кол-во клиентов по типам</v>
      </c>
      <c r="F22" s="52"/>
      <c r="G22" s="52"/>
      <c r="H22" s="42" t="str">
        <f>списки!$H$19</f>
        <v>клиенты типа 7</v>
      </c>
      <c r="I22" s="52"/>
      <c r="J22" s="52"/>
      <c r="K22" s="56" t="str">
        <f>IF($E22="","",INDEX(kpi!$H:$H,SUMIFS(kpi!$B:$B,kpi!$E:$E,$E22)))</f>
        <v>кол-во чел</v>
      </c>
      <c r="L22" s="52"/>
      <c r="M22" s="59"/>
      <c r="N22" s="52"/>
      <c r="O22" s="62"/>
      <c r="P22" s="52"/>
      <c r="Q22" s="52"/>
      <c r="R22" s="102"/>
      <c r="S22" s="52"/>
      <c r="T22" s="52"/>
      <c r="U22" s="63">
        <f>IF(U$10="",0,IF(U$9&lt;главная!$N$19,0,U$13*клиенты!$N24))</f>
        <v>0</v>
      </c>
      <c r="V22" s="63">
        <f>IF(V$10="",0,IF(V$9&lt;главная!$N$19,0,V$13*клиенты!$N24))</f>
        <v>0</v>
      </c>
      <c r="W22" s="63">
        <f>IF(W$10="",0,IF(W$9&lt;главная!$N$19,0,W$13*клиенты!$N24))</f>
        <v>0</v>
      </c>
      <c r="X22" s="63">
        <f>IF(X$10="",0,IF(X$9&lt;главная!$N$19,0,X$13*клиенты!$N24))</f>
        <v>0</v>
      </c>
      <c r="Y22" s="63">
        <f>IF(Y$10="",0,IF(Y$9&lt;главная!$N$19,0,Y$13*клиенты!$N24))</f>
        <v>0</v>
      </c>
      <c r="Z22" s="63">
        <f>IF(Z$10="",0,IF(Z$9&lt;главная!$N$19,0,Z$13*клиенты!$N24))</f>
        <v>0</v>
      </c>
      <c r="AA22" s="63">
        <f>IF(AA$10="",0,IF(AA$9&lt;главная!$N$19,0,AA$13*клиенты!$N24))</f>
        <v>0</v>
      </c>
      <c r="AB22" s="63">
        <f>IF(AB$10="",0,IF(AB$9&lt;главная!$N$19,0,AB$13*клиенты!$N24))</f>
        <v>0</v>
      </c>
      <c r="AC22" s="63">
        <f>IF(AC$10="",0,IF(AC$9&lt;главная!$N$19,0,AC$13*клиенты!$N24))</f>
        <v>0</v>
      </c>
      <c r="AD22" s="63">
        <f>IF(AD$10="",0,IF(AD$9&lt;главная!$N$19,0,AD$13*клиенты!$N24))</f>
        <v>0</v>
      </c>
      <c r="AE22" s="63">
        <f>IF(AE$10="",0,IF(AE$9&lt;главная!$N$19,0,AE$13*клиенты!$N24))</f>
        <v>0</v>
      </c>
      <c r="AF22" s="63">
        <f>IF(AF$10="",0,IF(AF$9&lt;главная!$N$19,0,AF$13*клиенты!$N24))</f>
        <v>0</v>
      </c>
      <c r="AG22" s="63">
        <f>IF(AG$10="",0,IF(AG$9&lt;главная!$N$19,0,AG$13*клиенты!$N24))</f>
        <v>0</v>
      </c>
      <c r="AH22" s="63">
        <f>IF(AH$10="",0,IF(AH$9&lt;главная!$N$19,0,AH$13*клиенты!$N24))</f>
        <v>0</v>
      </c>
      <c r="AI22" s="63">
        <f>IF(AI$10="",0,IF(AI$9&lt;главная!$N$19,0,AI$13*клиенты!$N24))</f>
        <v>0</v>
      </c>
      <c r="AJ22" s="63">
        <f>IF(AJ$10="",0,IF(AJ$9&lt;главная!$N$19,0,AJ$13*клиенты!$N24))</f>
        <v>0</v>
      </c>
      <c r="AK22" s="63">
        <f>IF(AK$10="",0,IF(AK$9&lt;главная!$N$19,0,AK$13*клиенты!$N24))</f>
        <v>0</v>
      </c>
      <c r="AL22" s="63">
        <f>IF(AL$10="",0,IF(AL$9&lt;главная!$N$19,0,AL$13*клиенты!$N24))</f>
        <v>0</v>
      </c>
      <c r="AM22" s="63">
        <f>IF(AM$10="",0,IF(AM$9&lt;главная!$N$19,0,AM$13*клиенты!$N24))</f>
        <v>0</v>
      </c>
      <c r="AN22" s="63">
        <f>IF(AN$10="",0,IF(AN$9&lt;главная!$N$19,0,AN$13*клиенты!$N24))</f>
        <v>0</v>
      </c>
      <c r="AO22" s="63">
        <f>IF(AO$10="",0,IF(AO$9&lt;главная!$N$19,0,AO$13*клиенты!$N24))</f>
        <v>0</v>
      </c>
      <c r="AP22" s="63">
        <f>IF(AP$10="",0,IF(AP$9&lt;главная!$N$19,0,AP$13*клиенты!$N24))</f>
        <v>0</v>
      </c>
      <c r="AQ22" s="63">
        <f>IF(AQ$10="",0,IF(AQ$9&lt;главная!$N$19,0,AQ$13*клиенты!$N24))</f>
        <v>0</v>
      </c>
      <c r="AR22" s="63">
        <f>IF(AR$10="",0,IF(AR$9&lt;главная!$N$19,0,AR$13*клиенты!$N24))</f>
        <v>0</v>
      </c>
      <c r="AS22" s="63">
        <f>IF(AS$10="",0,IF(AS$9&lt;главная!$N$19,0,AS$13*клиенты!$N24))</f>
        <v>0</v>
      </c>
      <c r="AT22" s="63">
        <f>IF(AT$10="",0,IF(AT$9&lt;главная!$N$19,0,AT$13*клиенты!$N24))</f>
        <v>0</v>
      </c>
      <c r="AU22" s="63">
        <f>IF(AU$10="",0,IF(AU$9&lt;главная!$N$19,0,AU$13*клиенты!$N24))</f>
        <v>0</v>
      </c>
      <c r="AV22" s="63">
        <f>IF(AV$10="",0,IF(AV$9&lt;главная!$N$19,0,AV$13*клиенты!$N24))</f>
        <v>0</v>
      </c>
      <c r="AW22" s="63">
        <f>IF(AW$10="",0,IF(AW$9&lt;главная!$N$19,0,AW$13*клиенты!$N24))</f>
        <v>0</v>
      </c>
      <c r="AX22" s="63">
        <f>IF(AX$10="",0,IF(AX$9&lt;главная!$N$19,0,AX$13*клиенты!$N24))</f>
        <v>0</v>
      </c>
      <c r="AY22" s="63">
        <f>IF(AY$10="",0,IF(AY$9&lt;главная!$N$19,0,AY$13*клиенты!$N24))</f>
        <v>0</v>
      </c>
      <c r="AZ22" s="63">
        <f>IF(AZ$10="",0,IF(AZ$9&lt;главная!$N$19,0,AZ$13*клиенты!$N24))</f>
        <v>0</v>
      </c>
      <c r="BA22" s="63">
        <f>IF(BA$10="",0,IF(BA$9&lt;главная!$N$19,0,BA$13*клиенты!$N24))</f>
        <v>0</v>
      </c>
      <c r="BB22" s="63">
        <f>IF(BB$10="",0,IF(BB$9&lt;главная!$N$19,0,BB$13*клиенты!$N24))</f>
        <v>0</v>
      </c>
      <c r="BC22" s="63">
        <f>IF(BC$10="",0,IF(BC$9&lt;главная!$N$19,0,BC$13*клиенты!$N24))</f>
        <v>0</v>
      </c>
      <c r="BD22" s="63">
        <f>IF(BD$10="",0,IF(BD$9&lt;главная!$N$19,0,BD$13*клиенты!$N24))</f>
        <v>0</v>
      </c>
      <c r="BE22" s="63">
        <f>IF(BE$10="",0,IF(BE$9&lt;главная!$N$19,0,BE$13*клиенты!$N24))</f>
        <v>0</v>
      </c>
      <c r="BF22" s="63">
        <f>IF(BF$10="",0,IF(BF$9&lt;главная!$N$19,0,BF$13*клиенты!$N24))</f>
        <v>0</v>
      </c>
      <c r="BG22" s="63">
        <f>IF(BG$10="",0,IF(BG$9&lt;главная!$N$19,0,BG$13*клиенты!$N24))</f>
        <v>0</v>
      </c>
      <c r="BH22" s="63">
        <f>IF(BH$10="",0,IF(BH$9&lt;главная!$N$19,0,BH$13*клиенты!$N24))</f>
        <v>0</v>
      </c>
      <c r="BI22" s="63">
        <f>IF(BI$10="",0,IF(BI$9&lt;главная!$N$19,0,BI$13*клиенты!$N24))</f>
        <v>0</v>
      </c>
      <c r="BJ22" s="63">
        <f>IF(BJ$10="",0,IF(BJ$9&lt;главная!$N$19,0,BJ$13*клиенты!$N24))</f>
        <v>0</v>
      </c>
      <c r="BK22" s="63">
        <f>IF(BK$10="",0,IF(BK$9&lt;главная!$N$19,0,BK$13*клиенты!$N24))</f>
        <v>0</v>
      </c>
      <c r="BL22" s="63">
        <f>IF(BL$10="",0,IF(BL$9&lt;главная!$N$19,0,BL$13*клиенты!$N24))</f>
        <v>0</v>
      </c>
      <c r="BM22" s="63">
        <f>IF(BM$10="",0,IF(BM$9&lt;главная!$N$19,0,BM$13*клиенты!$N24))</f>
        <v>0</v>
      </c>
      <c r="BN22" s="63">
        <f>IF(BN$10="",0,IF(BN$9&lt;главная!$N$19,0,BN$13*клиенты!$N24))</f>
        <v>0</v>
      </c>
      <c r="BO22" s="63">
        <f>IF(BO$10="",0,IF(BO$9&lt;главная!$N$19,0,BO$13*клиенты!$N24))</f>
        <v>0</v>
      </c>
      <c r="BP22" s="63">
        <f>IF(BP$10="",0,IF(BP$9&lt;главная!$N$19,0,BP$13*клиенты!$N24))</f>
        <v>0</v>
      </c>
      <c r="BQ22" s="63">
        <f>IF(BQ$10="",0,IF(BQ$9&lt;главная!$N$19,0,BQ$13*клиенты!$N24))</f>
        <v>0</v>
      </c>
      <c r="BR22" s="63">
        <f>IF(BR$10="",0,IF(BR$9&lt;главная!$N$19,0,BR$13*клиенты!$N24))</f>
        <v>0</v>
      </c>
      <c r="BS22" s="63">
        <f>IF(BS$10="",0,IF(BS$9&lt;главная!$N$19,0,BS$13*клиенты!$N24))</f>
        <v>0</v>
      </c>
      <c r="BT22" s="63">
        <f>IF(BT$10="",0,IF(BT$9&lt;главная!$N$19,0,BT$13*клиенты!$N24))</f>
        <v>0</v>
      </c>
      <c r="BU22" s="63">
        <f>IF(BU$10="",0,IF(BU$9&lt;главная!$N$19,0,BU$13*клиенты!$N24))</f>
        <v>0</v>
      </c>
      <c r="BV22" s="63">
        <f>IF(BV$10="",0,IF(BV$9&lt;главная!$N$19,0,BV$13*клиенты!$N24))</f>
        <v>0</v>
      </c>
      <c r="BW22" s="63">
        <f>IF(BW$10="",0,IF(BW$9&lt;главная!$N$19,0,BW$13*клиенты!$N24))</f>
        <v>0</v>
      </c>
      <c r="BX22" s="63">
        <f>IF(BX$10="",0,IF(BX$9&lt;главная!$N$19,0,BX$13*клиенты!$N24))</f>
        <v>0</v>
      </c>
      <c r="BY22" s="63">
        <f>IF(BY$10="",0,IF(BY$9&lt;главная!$N$19,0,BY$13*клиенты!$N24))</f>
        <v>0</v>
      </c>
      <c r="BZ22" s="63">
        <f>IF(BZ$10="",0,IF(BZ$9&lt;главная!$N$19,0,BZ$13*клиенты!$N24))</f>
        <v>0</v>
      </c>
      <c r="CA22" s="63">
        <f>IF(CA$10="",0,IF(CA$9&lt;главная!$N$19,0,CA$13*клиенты!$N24))</f>
        <v>0</v>
      </c>
      <c r="CB22" s="63">
        <f>IF(CB$10="",0,IF(CB$9&lt;главная!$N$19,0,CB$13*клиенты!$N24))</f>
        <v>0</v>
      </c>
      <c r="CC22" s="63">
        <f>IF(CC$10="",0,IF(CC$9&lt;главная!$N$19,0,CC$13*клиенты!$N24))</f>
        <v>0</v>
      </c>
      <c r="CD22" s="63">
        <f>IF(CD$10="",0,IF(CD$9&lt;главная!$N$19,0,CD$13*клиенты!$N24))</f>
        <v>0</v>
      </c>
      <c r="CE22" s="63">
        <f>IF(CE$10="",0,IF(CE$9&lt;главная!$N$19,0,CE$13*клиенты!$N24))</f>
        <v>0</v>
      </c>
      <c r="CF22" s="63">
        <f>IF(CF$10="",0,IF(CF$9&lt;главная!$N$19,0,CF$13*клиенты!$N24))</f>
        <v>0</v>
      </c>
      <c r="CG22" s="63">
        <f>IF(CG$10="",0,IF(CG$9&lt;главная!$N$19,0,CG$13*клиенты!$N24))</f>
        <v>0</v>
      </c>
      <c r="CH22" s="63">
        <f>IF(CH$10="",0,IF(CH$9&lt;главная!$N$19,0,CH$13*клиенты!$N24))</f>
        <v>0</v>
      </c>
      <c r="CI22" s="63">
        <f>IF(CI$10="",0,IF(CI$9&lt;главная!$N$19,0,CI$13*клиенты!$N24))</f>
        <v>0</v>
      </c>
      <c r="CJ22" s="63">
        <f>IF(CJ$10="",0,IF(CJ$9&lt;главная!$N$19,0,CJ$13*клиенты!$N24))</f>
        <v>0</v>
      </c>
      <c r="CK22" s="63">
        <f>IF(CK$10="",0,IF(CK$9&lt;главная!$N$19,0,CK$13*клиенты!$N24))</f>
        <v>0</v>
      </c>
      <c r="CL22" s="63">
        <f>IF(CL$10="",0,IF(CL$9&lt;главная!$N$19,0,CL$13*клиенты!$N24))</f>
        <v>0</v>
      </c>
      <c r="CM22" s="63">
        <f>IF(CM$10="",0,IF(CM$9&lt;главная!$N$19,0,CM$13*клиенты!$N24))</f>
        <v>0</v>
      </c>
      <c r="CN22" s="63">
        <f>IF(CN$10="",0,IF(CN$9&lt;главная!$N$19,0,CN$13*клиенты!$N24))</f>
        <v>0</v>
      </c>
      <c r="CO22" s="63">
        <f>IF(CO$10="",0,IF(CO$9&lt;главная!$N$19,0,CO$13*клиенты!$N24))</f>
        <v>0</v>
      </c>
      <c r="CP22" s="63">
        <f>IF(CP$10="",0,IF(CP$9&lt;главная!$N$19,0,CP$13*клиенты!$N24))</f>
        <v>0</v>
      </c>
      <c r="CQ22" s="63">
        <f>IF(CQ$10="",0,IF(CQ$9&lt;главная!$N$19,0,CQ$13*клиенты!$N24))</f>
        <v>0</v>
      </c>
      <c r="CR22" s="63">
        <f>IF(CR$10="",0,IF(CR$9&lt;главная!$N$19,0,CR$13*клиенты!$N24))</f>
        <v>0</v>
      </c>
      <c r="CS22" s="63">
        <f>IF(CS$10="",0,IF(CS$9&lt;главная!$N$19,0,CS$13*клиенты!$N24))</f>
        <v>0</v>
      </c>
      <c r="CT22" s="63">
        <f>IF(CT$10="",0,IF(CT$9&lt;главная!$N$19,0,CT$13*клиенты!$N24))</f>
        <v>0</v>
      </c>
      <c r="CU22" s="63">
        <f>IF(CU$10="",0,IF(CU$9&lt;главная!$N$19,0,CU$13*клиенты!$N24))</f>
        <v>0</v>
      </c>
      <c r="CV22" s="63">
        <f>IF(CV$10="",0,IF(CV$9&lt;главная!$N$19,0,CV$13*клиенты!$N24))</f>
        <v>0</v>
      </c>
      <c r="CW22" s="63">
        <f>IF(CW$10="",0,IF(CW$9&lt;главная!$N$19,0,CW$13*клиенты!$N24))</f>
        <v>0</v>
      </c>
      <c r="CX22" s="63">
        <f>IF(CX$10="",0,IF(CX$9&lt;главная!$N$19,0,CX$13*клиенты!$N24))</f>
        <v>0</v>
      </c>
      <c r="CY22" s="63">
        <f>IF(CY$10="",0,IF(CY$9&lt;главная!$N$19,0,CY$13*клиенты!$N24))</f>
        <v>0</v>
      </c>
      <c r="CZ22" s="63">
        <f>IF(CZ$10="",0,IF(CZ$9&lt;главная!$N$19,0,CZ$13*клиенты!$N24))</f>
        <v>0</v>
      </c>
      <c r="DA22" s="63">
        <f>IF(DA$10="",0,IF(DA$9&lt;главная!$N$19,0,DA$13*клиенты!$N24))</f>
        <v>0</v>
      </c>
      <c r="DB22" s="63">
        <f>IF(DB$10="",0,IF(DB$9&lt;главная!$N$19,0,DB$13*клиенты!$N24))</f>
        <v>0</v>
      </c>
      <c r="DC22" s="63">
        <f>IF(DC$10="",0,IF(DC$9&lt;главная!$N$19,0,DC$13*клиенты!$N24))</f>
        <v>0</v>
      </c>
      <c r="DD22" s="63">
        <f>IF(DD$10="",0,IF(DD$9&lt;главная!$N$19,0,DD$13*клиенты!$N24))</f>
        <v>0</v>
      </c>
      <c r="DE22" s="63">
        <f>IF(DE$10="",0,IF(DE$9&lt;главная!$N$19,0,DE$13*клиенты!$N24))</f>
        <v>0</v>
      </c>
      <c r="DF22" s="63">
        <f>IF(DF$10="",0,IF(DF$9&lt;главная!$N$19,0,DF$13*клиенты!$N24))</f>
        <v>0</v>
      </c>
      <c r="DG22" s="63">
        <f>IF(DG$10="",0,IF(DG$9&lt;главная!$N$19,0,DG$13*клиенты!$N24))</f>
        <v>0</v>
      </c>
      <c r="DH22" s="63">
        <f>IF(DH$10="",0,IF(DH$9&lt;главная!$N$19,0,DH$13*клиенты!$N24))</f>
        <v>0</v>
      </c>
      <c r="DI22" s="63">
        <f>IF(DI$10="",0,IF(DI$9&lt;главная!$N$19,0,DI$13*клиенты!$N24))</f>
        <v>0</v>
      </c>
      <c r="DJ22" s="63">
        <f>IF(DJ$10="",0,IF(DJ$9&lt;главная!$N$19,0,DJ$13*клиенты!$N24))</f>
        <v>0</v>
      </c>
      <c r="DK22" s="63">
        <f>IF(DK$10="",0,IF(DK$9&lt;главная!$N$19,0,DK$13*клиенты!$N24))</f>
        <v>0</v>
      </c>
      <c r="DL22" s="63">
        <f>IF(DL$10="",0,IF(DL$9&lt;главная!$N$19,0,DL$13*клиенты!$N24))</f>
        <v>0</v>
      </c>
      <c r="DM22" s="63">
        <f>IF(DM$10="",0,IF(DM$9&lt;главная!$N$19,0,DM$13*клиенты!$N24))</f>
        <v>0</v>
      </c>
      <c r="DN22" s="63">
        <f>IF(DN$10="",0,IF(DN$9&lt;главная!$N$19,0,DN$13*клиенты!$N24))</f>
        <v>0</v>
      </c>
      <c r="DO22" s="63">
        <f>IF(DO$10="",0,IF(DO$9&lt;главная!$N$19,0,DO$13*клиенты!$N24))</f>
        <v>0</v>
      </c>
      <c r="DP22" s="63">
        <f>IF(DP$10="",0,IF(DP$9&lt;главная!$N$19,0,DP$13*клиенты!$N24))</f>
        <v>0</v>
      </c>
      <c r="DQ22" s="63">
        <f>IF(DQ$10="",0,IF(DQ$9&lt;главная!$N$19,0,DQ$13*клиенты!$N24))</f>
        <v>0</v>
      </c>
      <c r="DR22" s="63">
        <f>IF(DR$10="",0,IF(DR$9&lt;главная!$N$19,0,DR$13*клиенты!$N24))</f>
        <v>0</v>
      </c>
      <c r="DS22" s="63">
        <f>IF(DS$10="",0,IF(DS$9&lt;главная!$N$19,0,DS$13*клиенты!$N24))</f>
        <v>0</v>
      </c>
      <c r="DT22" s="63">
        <f>IF(DT$10="",0,IF(DT$9&lt;главная!$N$19,0,DT$13*клиенты!$N24))</f>
        <v>0</v>
      </c>
      <c r="DU22" s="63">
        <f>IF(DU$10="",0,IF(DU$9&lt;главная!$N$19,0,DU$13*клиенты!$N24))</f>
        <v>0</v>
      </c>
      <c r="DV22" s="63">
        <f>IF(DV$10="",0,IF(DV$9&lt;главная!$N$19,0,DV$13*клиенты!$N24))</f>
        <v>0</v>
      </c>
      <c r="DW22" s="63">
        <f>IF(DW$10="",0,IF(DW$9&lt;главная!$N$19,0,DW$13*клиенты!$N24))</f>
        <v>0</v>
      </c>
      <c r="DX22" s="63">
        <f>IF(DX$10="",0,IF(DX$9&lt;главная!$N$19,0,DX$13*клиенты!$N24))</f>
        <v>0</v>
      </c>
      <c r="DY22" s="63">
        <f>IF(DY$10="",0,IF(DY$9&lt;главная!$N$19,0,DY$13*клиенты!$N24))</f>
        <v>0</v>
      </c>
      <c r="DZ22" s="63">
        <f>IF(DZ$10="",0,IF(DZ$9&lt;главная!$N$19,0,DZ$13*клиенты!$N24))</f>
        <v>0</v>
      </c>
      <c r="EA22" s="63">
        <f>IF(EA$10="",0,IF(EA$9&lt;главная!$N$19,0,EA$13*клиенты!$N24))</f>
        <v>0</v>
      </c>
      <c r="EB22" s="63">
        <f>IF(EB$10="",0,IF(EB$9&lt;главная!$N$19,0,EB$13*клиенты!$N24))</f>
        <v>0</v>
      </c>
      <c r="EC22" s="63">
        <f>IF(EC$10="",0,IF(EC$9&lt;главная!$N$19,0,EC$13*клиенты!$N24))</f>
        <v>0</v>
      </c>
      <c r="ED22" s="63">
        <f>IF(ED$10="",0,IF(ED$9&lt;главная!$N$19,0,ED$13*клиенты!$N24))</f>
        <v>0</v>
      </c>
      <c r="EE22" s="63">
        <f>IF(EE$10="",0,IF(EE$9&lt;главная!$N$19,0,EE$13*клиенты!$N24))</f>
        <v>0</v>
      </c>
      <c r="EF22" s="63">
        <f>IF(EF$10="",0,IF(EF$9&lt;главная!$N$19,0,EF$13*клиенты!$N24))</f>
        <v>0</v>
      </c>
      <c r="EG22" s="63">
        <f>IF(EG$10="",0,IF(EG$9&lt;главная!$N$19,0,EG$13*клиенты!$N24))</f>
        <v>0</v>
      </c>
      <c r="EH22" s="63">
        <f>IF(EH$10="",0,IF(EH$9&lt;главная!$N$19,0,EH$13*клиенты!$N24))</f>
        <v>0</v>
      </c>
      <c r="EI22" s="63">
        <f>IF(EI$10="",0,IF(EI$9&lt;главная!$N$19,0,EI$13*клиенты!$N24))</f>
        <v>0</v>
      </c>
      <c r="EJ22" s="63">
        <f>IF(EJ$10="",0,IF(EJ$9&lt;главная!$N$19,0,EJ$13*клиенты!$N24))</f>
        <v>0</v>
      </c>
      <c r="EK22" s="63">
        <f>IF(EK$10="",0,IF(EK$9&lt;главная!$N$19,0,EK$13*клиенты!$N24))</f>
        <v>0</v>
      </c>
      <c r="EL22" s="63">
        <f>IF(EL$10="",0,IF(EL$9&lt;главная!$N$19,0,EL$13*клиенты!$N24))</f>
        <v>0</v>
      </c>
      <c r="EM22" s="63">
        <f>IF(EM$10="",0,IF(EM$9&lt;главная!$N$19,0,EM$13*клиенты!$N24))</f>
        <v>0</v>
      </c>
      <c r="EN22" s="63">
        <f>IF(EN$10="",0,IF(EN$9&lt;главная!$N$19,0,EN$13*клиенты!$N24))</f>
        <v>0</v>
      </c>
      <c r="EO22" s="63">
        <f>IF(EO$10="",0,IF(EO$9&lt;главная!$N$19,0,EO$13*клиенты!$N24))</f>
        <v>0</v>
      </c>
      <c r="EP22" s="63">
        <f>IF(EP$10="",0,IF(EP$9&lt;главная!$N$19,0,EP$13*клиенты!$N24))</f>
        <v>0</v>
      </c>
      <c r="EQ22" s="63">
        <f>IF(EQ$10="",0,IF(EQ$9&lt;главная!$N$19,0,EQ$13*клиенты!$N24))</f>
        <v>0</v>
      </c>
      <c r="ER22" s="63">
        <f>IF(ER$10="",0,IF(ER$9&lt;главная!$N$19,0,ER$13*клиенты!$N24))</f>
        <v>0</v>
      </c>
      <c r="ES22" s="63">
        <f>IF(ES$10="",0,IF(ES$9&lt;главная!$N$19,0,ES$13*клиенты!$N24))</f>
        <v>0</v>
      </c>
      <c r="ET22" s="63">
        <f>IF(ET$10="",0,IF(ET$9&lt;главная!$N$19,0,ET$13*клиенты!$N24))</f>
        <v>0</v>
      </c>
      <c r="EU22" s="63">
        <f>IF(EU$10="",0,IF(EU$9&lt;главная!$N$19,0,EU$13*клиенты!$N24))</f>
        <v>0</v>
      </c>
      <c r="EV22" s="63">
        <f>IF(EV$10="",0,IF(EV$9&lt;главная!$N$19,0,EV$13*клиенты!$N24))</f>
        <v>0</v>
      </c>
      <c r="EW22" s="63">
        <f>IF(EW$10="",0,IF(EW$9&lt;главная!$N$19,0,EW$13*клиенты!$N24))</f>
        <v>0</v>
      </c>
      <c r="EX22" s="63">
        <f>IF(EX$10="",0,IF(EX$9&lt;главная!$N$19,0,EX$13*клиенты!$N24))</f>
        <v>0</v>
      </c>
      <c r="EY22" s="63">
        <f>IF(EY$10="",0,IF(EY$9&lt;главная!$N$19,0,EY$13*клиенты!$N24))</f>
        <v>0</v>
      </c>
      <c r="EZ22" s="63">
        <f>IF(EZ$10="",0,IF(EZ$9&lt;главная!$N$19,0,EZ$13*клиенты!$N24))</f>
        <v>0</v>
      </c>
      <c r="FA22" s="63">
        <f>IF(FA$10="",0,IF(FA$9&lt;главная!$N$19,0,FA$13*клиенты!$N24))</f>
        <v>0</v>
      </c>
      <c r="FB22" s="63">
        <f>IF(FB$10="",0,IF(FB$9&lt;главная!$N$19,0,FB$13*клиенты!$N24))</f>
        <v>0</v>
      </c>
      <c r="FC22" s="63">
        <f>IF(FC$10="",0,IF(FC$9&lt;главная!$N$19,0,FC$13*клиенты!$N24))</f>
        <v>0</v>
      </c>
      <c r="FD22" s="63">
        <f>IF(FD$10="",0,IF(FD$9&lt;главная!$N$19,0,FD$13*клиенты!$N24))</f>
        <v>0</v>
      </c>
      <c r="FE22" s="63">
        <f>IF(FE$10="",0,IF(FE$9&lt;главная!$N$19,0,FE$13*клиенты!$N24))</f>
        <v>0</v>
      </c>
      <c r="FF22" s="63">
        <f>IF(FF$10="",0,IF(FF$9&lt;главная!$N$19,0,FF$13*клиенты!$N24))</f>
        <v>0</v>
      </c>
      <c r="FG22" s="63">
        <f>IF(FG$10="",0,IF(FG$9&lt;главная!$N$19,0,FG$13*клиенты!$N24))</f>
        <v>0</v>
      </c>
      <c r="FH22" s="63">
        <f>IF(FH$10="",0,IF(FH$9&lt;главная!$N$19,0,FH$13*клиенты!$N24))</f>
        <v>0</v>
      </c>
      <c r="FI22" s="63">
        <f>IF(FI$10="",0,IF(FI$9&lt;главная!$N$19,0,FI$13*клиенты!$N24))</f>
        <v>0</v>
      </c>
      <c r="FJ22" s="63">
        <f>IF(FJ$10="",0,IF(FJ$9&lt;главная!$N$19,0,FJ$13*клиенты!$N24))</f>
        <v>0</v>
      </c>
      <c r="FK22" s="63">
        <f>IF(FK$10="",0,IF(FK$9&lt;главная!$N$19,0,FK$13*клиенты!$N24))</f>
        <v>0</v>
      </c>
      <c r="FL22" s="63">
        <f>IF(FL$10="",0,IF(FL$9&lt;главная!$N$19,0,FL$13*клиенты!$N24))</f>
        <v>0</v>
      </c>
      <c r="FM22" s="63">
        <f>IF(FM$10="",0,IF(FM$9&lt;главная!$N$19,0,FM$13*клиенты!$N24))</f>
        <v>0</v>
      </c>
      <c r="FN22" s="63">
        <f>IF(FN$10="",0,IF(FN$9&lt;главная!$N$19,0,FN$13*клиенты!$N24))</f>
        <v>0</v>
      </c>
      <c r="FO22" s="63">
        <f>IF(FO$10="",0,IF(FO$9&lt;главная!$N$19,0,FO$13*клиенты!$N24))</f>
        <v>0</v>
      </c>
      <c r="FP22" s="63">
        <f>IF(FP$10="",0,IF(FP$9&lt;главная!$N$19,0,FP$13*клиенты!$N24))</f>
        <v>0</v>
      </c>
      <c r="FQ22" s="63">
        <f>IF(FQ$10="",0,IF(FQ$9&lt;главная!$N$19,0,FQ$13*клиенты!$N24))</f>
        <v>0</v>
      </c>
      <c r="FR22" s="63">
        <f>IF(FR$10="",0,IF(FR$9&lt;главная!$N$19,0,FR$13*клиенты!$N24))</f>
        <v>0</v>
      </c>
      <c r="FS22" s="63">
        <f>IF(FS$10="",0,IF(FS$9&lt;главная!$N$19,0,FS$13*клиенты!$N24))</f>
        <v>0</v>
      </c>
      <c r="FT22" s="63">
        <f>IF(FT$10="",0,IF(FT$9&lt;главная!$N$19,0,FT$13*клиенты!$N24))</f>
        <v>0</v>
      </c>
      <c r="FU22" s="63">
        <f>IF(FU$10="",0,IF(FU$9&lt;главная!$N$19,0,FU$13*клиенты!$N24))</f>
        <v>0</v>
      </c>
      <c r="FV22" s="63">
        <f>IF(FV$10="",0,IF(FV$9&lt;главная!$N$19,0,FV$13*клиенты!$N24))</f>
        <v>0</v>
      </c>
      <c r="FW22" s="63">
        <f>IF(FW$10="",0,IF(FW$9&lt;главная!$N$19,0,FW$13*клиенты!$N24))</f>
        <v>0</v>
      </c>
      <c r="FX22" s="63">
        <f>IF(FX$10="",0,IF(FX$9&lt;главная!$N$19,0,FX$13*клиенты!$N24))</f>
        <v>0</v>
      </c>
      <c r="FY22" s="63">
        <f>IF(FY$10="",0,IF(FY$9&lt;главная!$N$19,0,FY$13*клиенты!$N24))</f>
        <v>0</v>
      </c>
      <c r="FZ22" s="63">
        <f>IF(FZ$10="",0,IF(FZ$9&lt;главная!$N$19,0,FZ$13*клиенты!$N24))</f>
        <v>0</v>
      </c>
      <c r="GA22" s="63">
        <f>IF(GA$10="",0,IF(GA$9&lt;главная!$N$19,0,GA$13*клиенты!$N24))</f>
        <v>0</v>
      </c>
      <c r="GB22" s="63">
        <f>IF(GB$10="",0,IF(GB$9&lt;главная!$N$19,0,GB$13*клиенты!$N24))</f>
        <v>0</v>
      </c>
      <c r="GC22" s="63">
        <f>IF(GC$10="",0,IF(GC$9&lt;главная!$N$19,0,GC$13*клиенты!$N24))</f>
        <v>0</v>
      </c>
      <c r="GD22" s="63">
        <f>IF(GD$10="",0,IF(GD$9&lt;главная!$N$19,0,GD$13*клиенты!$N24))</f>
        <v>0</v>
      </c>
      <c r="GE22" s="63">
        <f>IF(GE$10="",0,IF(GE$9&lt;главная!$N$19,0,GE$13*клиенты!$N24))</f>
        <v>0</v>
      </c>
      <c r="GF22" s="63">
        <f>IF(GF$10="",0,IF(GF$9&lt;главная!$N$19,0,GF$13*клиенты!$N24))</f>
        <v>0</v>
      </c>
      <c r="GG22" s="63">
        <f>IF(GG$10="",0,IF(GG$9&lt;главная!$N$19,0,GG$13*клиенты!$N24))</f>
        <v>0</v>
      </c>
      <c r="GH22" s="63">
        <f>IF(GH$10="",0,IF(GH$9&lt;главная!$N$19,0,GH$13*клиенты!$N24))</f>
        <v>0</v>
      </c>
      <c r="GI22" s="63">
        <f>IF(GI$10="",0,IF(GI$9&lt;главная!$N$19,0,GI$13*клиенты!$N24))</f>
        <v>0</v>
      </c>
      <c r="GJ22" s="63">
        <f>IF(GJ$10="",0,IF(GJ$9&lt;главная!$N$19,0,GJ$13*клиенты!$N24))</f>
        <v>0</v>
      </c>
      <c r="GK22" s="63">
        <f>IF(GK$10="",0,IF(GK$9&lt;главная!$N$19,0,GK$13*клиенты!$N24))</f>
        <v>0</v>
      </c>
      <c r="GL22" s="63">
        <f>IF(GL$10="",0,IF(GL$9&lt;главная!$N$19,0,GL$13*клиенты!$N24))</f>
        <v>0</v>
      </c>
      <c r="GM22" s="63">
        <f>IF(GM$10="",0,IF(GM$9&lt;главная!$N$19,0,GM$13*клиенты!$N24))</f>
        <v>0</v>
      </c>
      <c r="GN22" s="63">
        <f>IF(GN$10="",0,IF(GN$9&lt;главная!$N$19,0,GN$13*клиенты!$N24))</f>
        <v>0</v>
      </c>
      <c r="GO22" s="63">
        <f>IF(GO$10="",0,IF(GO$9&lt;главная!$N$19,0,GO$13*клиенты!$N24))</f>
        <v>0</v>
      </c>
      <c r="GP22" s="63">
        <f>IF(GP$10="",0,IF(GP$9&lt;главная!$N$19,0,GP$13*клиенты!$N24))</f>
        <v>0</v>
      </c>
      <c r="GQ22" s="63">
        <f>IF(GQ$10="",0,IF(GQ$9&lt;главная!$N$19,0,GQ$13*клиенты!$N24))</f>
        <v>0</v>
      </c>
      <c r="GR22" s="63">
        <f>IF(GR$10="",0,IF(GR$9&lt;главная!$N$19,0,GR$13*клиенты!$N24))</f>
        <v>0</v>
      </c>
      <c r="GS22" s="63">
        <f>IF(GS$10="",0,IF(GS$9&lt;главная!$N$19,0,GS$13*клиенты!$N24))</f>
        <v>0</v>
      </c>
      <c r="GT22" s="63">
        <f>IF(GT$10="",0,IF(GT$9&lt;главная!$N$19,0,GT$13*клиенты!$N24))</f>
        <v>0</v>
      </c>
      <c r="GU22" s="63">
        <f>IF(GU$10="",0,IF(GU$9&lt;главная!$N$19,0,GU$13*клиенты!$N24))</f>
        <v>0</v>
      </c>
      <c r="GV22" s="63">
        <f>IF(GV$10="",0,IF(GV$9&lt;главная!$N$19,0,GV$13*клиенты!$N24))</f>
        <v>0</v>
      </c>
      <c r="GW22" s="63">
        <f>IF(GW$10="",0,IF(GW$9&lt;главная!$N$19,0,GW$13*клиенты!$N24))</f>
        <v>0</v>
      </c>
      <c r="GX22" s="63">
        <f>IF(GX$10="",0,IF(GX$9&lt;главная!$N$19,0,GX$13*клиенты!$N24))</f>
        <v>0</v>
      </c>
      <c r="GY22" s="63">
        <f>IF(GY$10="",0,IF(GY$9&lt;главная!$N$19,0,GY$13*клиенты!$N24))</f>
        <v>0</v>
      </c>
      <c r="GZ22" s="63">
        <f>IF(GZ$10="",0,IF(GZ$9&lt;главная!$N$19,0,GZ$13*клиенты!$N24))</f>
        <v>0</v>
      </c>
      <c r="HA22" s="63">
        <f>IF(HA$10="",0,IF(HA$9&lt;главная!$N$19,0,HA$13*клиенты!$N24))</f>
        <v>0</v>
      </c>
      <c r="HB22" s="63">
        <f>IF(HB$10="",0,IF(HB$9&lt;главная!$N$19,0,HB$13*клиенты!$N24))</f>
        <v>0</v>
      </c>
      <c r="HC22" s="63">
        <f>IF(HC$10="",0,IF(HC$9&lt;главная!$N$19,0,HC$13*клиенты!$N24))</f>
        <v>0</v>
      </c>
      <c r="HD22" s="63">
        <f>IF(HD$10="",0,IF(HD$9&lt;главная!$N$19,0,HD$13*клиенты!$N24))</f>
        <v>0</v>
      </c>
      <c r="HE22" s="63">
        <f>IF(HE$10="",0,IF(HE$9&lt;главная!$N$19,0,HE$13*клиенты!$N24))</f>
        <v>0</v>
      </c>
      <c r="HF22" s="63">
        <f>IF(HF$10="",0,IF(HF$9&lt;главная!$N$19,0,HF$13*клиенты!$N24))</f>
        <v>0</v>
      </c>
      <c r="HG22" s="63">
        <f>IF(HG$10="",0,IF(HG$9&lt;главная!$N$19,0,HG$13*клиенты!$N24))</f>
        <v>0</v>
      </c>
      <c r="HH22" s="63">
        <f>IF(HH$10="",0,IF(HH$9&lt;главная!$N$19,0,HH$13*клиенты!$N24))</f>
        <v>0</v>
      </c>
      <c r="HI22" s="63">
        <f>IF(HI$10="",0,IF(HI$9&lt;главная!$N$19,0,HI$13*клиенты!$N24))</f>
        <v>0</v>
      </c>
      <c r="HJ22" s="63">
        <f>IF(HJ$10="",0,IF(HJ$9&lt;главная!$N$19,0,HJ$13*клиенты!$N24))</f>
        <v>0</v>
      </c>
      <c r="HK22" s="63">
        <f>IF(HK$10="",0,IF(HK$9&lt;главная!$N$19,0,HK$13*клиенты!$N24))</f>
        <v>0</v>
      </c>
      <c r="HL22" s="63">
        <f>IF(HL$10="",0,IF(HL$9&lt;главная!$N$19,0,HL$13*клиенты!$N24))</f>
        <v>0</v>
      </c>
      <c r="HM22" s="63">
        <f>IF(HM$10="",0,IF(HM$9&lt;главная!$N$19,0,HM$13*клиенты!$N24))</f>
        <v>0</v>
      </c>
      <c r="HN22" s="63">
        <f>IF(HN$10="",0,IF(HN$9&lt;главная!$N$19,0,HN$13*клиенты!$N24))</f>
        <v>0</v>
      </c>
      <c r="HO22" s="63">
        <f>IF(HO$10="",0,IF(HO$9&lt;главная!$N$19,0,HO$13*клиенты!$N24))</f>
        <v>0</v>
      </c>
      <c r="HP22" s="63">
        <f>IF(HP$10="",0,IF(HP$9&lt;главная!$N$19,0,HP$13*клиенты!$N24))</f>
        <v>0</v>
      </c>
      <c r="HQ22" s="63">
        <f>IF(HQ$10="",0,IF(HQ$9&lt;главная!$N$19,0,HQ$13*клиенты!$N24))</f>
        <v>0</v>
      </c>
      <c r="HR22" s="63">
        <f>IF(HR$10="",0,IF(HR$9&lt;главная!$N$19,0,HR$13*клиенты!$N24))</f>
        <v>0</v>
      </c>
      <c r="HS22" s="63">
        <f>IF(HS$10="",0,IF(HS$9&lt;главная!$N$19,0,HS$13*клиенты!$N24))</f>
        <v>0</v>
      </c>
      <c r="HT22" s="63">
        <f>IF(HT$10="",0,IF(HT$9&lt;главная!$N$19,0,HT$13*клиенты!$N24))</f>
        <v>0</v>
      </c>
      <c r="HU22" s="63">
        <f>IF(HU$10="",0,IF(HU$9&lt;главная!$N$19,0,HU$13*клиенты!$N24))</f>
        <v>0</v>
      </c>
      <c r="HV22" s="63">
        <f>IF(HV$10="",0,IF(HV$9&lt;главная!$N$19,0,HV$13*клиенты!$N24))</f>
        <v>0</v>
      </c>
      <c r="HW22" s="63">
        <f>IF(HW$10="",0,IF(HW$9&lt;главная!$N$19,0,HW$13*клиенты!$N24))</f>
        <v>0</v>
      </c>
      <c r="HX22" s="63">
        <f>IF(HX$10="",0,IF(HX$9&lt;главная!$N$19,0,HX$13*клиенты!$N24))</f>
        <v>0</v>
      </c>
      <c r="HY22" s="63">
        <f>IF(HY$10="",0,IF(HY$9&lt;главная!$N$19,0,HY$13*клиенты!$N24))</f>
        <v>0</v>
      </c>
      <c r="HZ22" s="63">
        <f>IF(HZ$10="",0,IF(HZ$9&lt;главная!$N$19,0,HZ$13*клиенты!$N24))</f>
        <v>0</v>
      </c>
      <c r="IA22" s="63">
        <f>IF(IA$10="",0,IF(IA$9&lt;главная!$N$19,0,IA$13*клиенты!$N24))</f>
        <v>0</v>
      </c>
      <c r="IB22" s="63">
        <f>IF(IB$10="",0,IF(IB$9&lt;главная!$N$19,0,IB$13*клиенты!$N24))</f>
        <v>0</v>
      </c>
      <c r="IC22" s="63">
        <f>IF(IC$10="",0,IF(IC$9&lt;главная!$N$19,0,IC$13*клиенты!$N24))</f>
        <v>0</v>
      </c>
      <c r="ID22" s="63">
        <f>IF(ID$10="",0,IF(ID$9&lt;главная!$N$19,0,ID$13*клиенты!$N24))</f>
        <v>0</v>
      </c>
      <c r="IE22" s="63">
        <f>IF(IE$10="",0,IF(IE$9&lt;главная!$N$19,0,IE$13*клиенты!$N24))</f>
        <v>0</v>
      </c>
      <c r="IF22" s="63">
        <f>IF(IF$10="",0,IF(IF$9&lt;главная!$N$19,0,IF$13*клиенты!$N24))</f>
        <v>0</v>
      </c>
      <c r="IG22" s="63">
        <f>IF(IG$10="",0,IF(IG$9&lt;главная!$N$19,0,IG$13*клиенты!$N24))</f>
        <v>0</v>
      </c>
      <c r="IH22" s="63">
        <f>IF(IH$10="",0,IF(IH$9&lt;главная!$N$19,0,IH$13*клиенты!$N24))</f>
        <v>0</v>
      </c>
      <c r="II22" s="63">
        <f>IF(II$10="",0,IF(II$9&lt;главная!$N$19,0,II$13*клиенты!$N24))</f>
        <v>0</v>
      </c>
      <c r="IJ22" s="63">
        <f>IF(IJ$10="",0,IF(IJ$9&lt;главная!$N$19,0,IJ$13*клиенты!$N24))</f>
        <v>0</v>
      </c>
      <c r="IK22" s="63">
        <f>IF(IK$10="",0,IF(IK$9&lt;главная!$N$19,0,IK$13*клиенты!$N24))</f>
        <v>0</v>
      </c>
      <c r="IL22" s="63">
        <f>IF(IL$10="",0,IF(IL$9&lt;главная!$N$19,0,IL$13*клиенты!$N24))</f>
        <v>0</v>
      </c>
      <c r="IM22" s="63">
        <f>IF(IM$10="",0,IF(IM$9&lt;главная!$N$19,0,IM$13*клиенты!$N24))</f>
        <v>0</v>
      </c>
      <c r="IN22" s="63">
        <f>IF(IN$10="",0,IF(IN$9&lt;главная!$N$19,0,IN$13*клиенты!$N24))</f>
        <v>0</v>
      </c>
      <c r="IO22" s="63">
        <f>IF(IO$10="",0,IF(IO$9&lt;главная!$N$19,0,IO$13*клиенты!$N24))</f>
        <v>0</v>
      </c>
      <c r="IP22" s="63">
        <f>IF(IP$10="",0,IF(IP$9&lt;главная!$N$19,0,IP$13*клиенты!$N24))</f>
        <v>0</v>
      </c>
      <c r="IQ22" s="63">
        <f>IF(IQ$10="",0,IF(IQ$9&lt;главная!$N$19,0,IQ$13*клиенты!$N24))</f>
        <v>0</v>
      </c>
      <c r="IR22" s="63">
        <f>IF(IR$10="",0,IF(IR$9&lt;главная!$N$19,0,IR$13*клиенты!$N24))</f>
        <v>0</v>
      </c>
      <c r="IS22" s="63">
        <f>IF(IS$10="",0,IF(IS$9&lt;главная!$N$19,0,IS$13*клиенты!$N24))</f>
        <v>0</v>
      </c>
      <c r="IT22" s="63">
        <f>IF(IT$10="",0,IF(IT$9&lt;главная!$N$19,0,IT$13*клиенты!$N24))</f>
        <v>0</v>
      </c>
      <c r="IU22" s="63">
        <f>IF(IU$10="",0,IF(IU$9&lt;главная!$N$19,0,IU$13*клиенты!$N24))</f>
        <v>0</v>
      </c>
      <c r="IV22" s="63">
        <f>IF(IV$10="",0,IF(IV$9&lt;главная!$N$19,0,IV$13*клиенты!$N24))</f>
        <v>0</v>
      </c>
      <c r="IW22" s="63">
        <f>IF(IW$10="",0,IF(IW$9&lt;главная!$N$19,0,IW$13*клиенты!$N24))</f>
        <v>0</v>
      </c>
      <c r="IX22" s="63">
        <f>IF(IX$10="",0,IF(IX$9&lt;главная!$N$19,0,IX$13*клиенты!$N24))</f>
        <v>0</v>
      </c>
      <c r="IY22" s="63">
        <f>IF(IY$10="",0,IF(IY$9&lt;главная!$N$19,0,IY$13*клиенты!$N24))</f>
        <v>0</v>
      </c>
      <c r="IZ22" s="63">
        <f>IF(IZ$10="",0,IF(IZ$9&lt;главная!$N$19,0,IZ$13*клиенты!$N24))</f>
        <v>0</v>
      </c>
      <c r="JA22" s="63">
        <f>IF(JA$10="",0,IF(JA$9&lt;главная!$N$19,0,JA$13*клиенты!$N24))</f>
        <v>0</v>
      </c>
      <c r="JB22" s="63">
        <f>IF(JB$10="",0,IF(JB$9&lt;главная!$N$19,0,JB$13*клиенты!$N24))</f>
        <v>0</v>
      </c>
      <c r="JC22" s="63">
        <f>IF(JC$10="",0,IF(JC$9&lt;главная!$N$19,0,JC$13*клиенты!$N24))</f>
        <v>0</v>
      </c>
      <c r="JD22" s="63">
        <f>IF(JD$10="",0,IF(JD$9&lt;главная!$N$19,0,JD$13*клиенты!$N24))</f>
        <v>0</v>
      </c>
      <c r="JE22" s="63">
        <f>IF(JE$10="",0,IF(JE$9&lt;главная!$N$19,0,JE$13*клиенты!$N24))</f>
        <v>0</v>
      </c>
      <c r="JF22" s="63">
        <f>IF(JF$10="",0,IF(JF$9&lt;главная!$N$19,0,JF$13*клиенты!$N24))</f>
        <v>0</v>
      </c>
      <c r="JG22" s="63">
        <f>IF(JG$10="",0,IF(JG$9&lt;главная!$N$19,0,JG$13*клиенты!$N24))</f>
        <v>0</v>
      </c>
      <c r="JH22" s="63">
        <f>IF(JH$10="",0,IF(JH$9&lt;главная!$N$19,0,JH$13*клиенты!$N24))</f>
        <v>0</v>
      </c>
      <c r="JI22" s="63">
        <f>IF(JI$10="",0,IF(JI$9&lt;главная!$N$19,0,JI$13*клиенты!$N24))</f>
        <v>0</v>
      </c>
      <c r="JJ22" s="63">
        <f>IF(JJ$10="",0,IF(JJ$9&lt;главная!$N$19,0,JJ$13*клиенты!$N24))</f>
        <v>0</v>
      </c>
      <c r="JK22" s="63">
        <f>IF(JK$10="",0,IF(JK$9&lt;главная!$N$19,0,JK$13*клиенты!$N24))</f>
        <v>0</v>
      </c>
      <c r="JL22" s="63">
        <f>IF(JL$10="",0,IF(JL$9&lt;главная!$N$19,0,JL$13*клиенты!$N24))</f>
        <v>0</v>
      </c>
      <c r="JM22" s="63">
        <f>IF(JM$10="",0,IF(JM$9&lt;главная!$N$19,0,JM$13*клиенты!$N24))</f>
        <v>0</v>
      </c>
      <c r="JN22" s="63">
        <f>IF(JN$10="",0,IF(JN$9&lt;главная!$N$19,0,JN$13*клиенты!$N24))</f>
        <v>0</v>
      </c>
      <c r="JO22" s="63">
        <f>IF(JO$10="",0,IF(JO$9&lt;главная!$N$19,0,JO$13*клиенты!$N24))</f>
        <v>0</v>
      </c>
      <c r="JP22" s="63">
        <f>IF(JP$10="",0,IF(JP$9&lt;главная!$N$19,0,JP$13*клиенты!$N24))</f>
        <v>0</v>
      </c>
      <c r="JQ22" s="63">
        <f>IF(JQ$10="",0,IF(JQ$9&lt;главная!$N$19,0,JQ$13*клиенты!$N24))</f>
        <v>0</v>
      </c>
      <c r="JR22" s="63">
        <f>IF(JR$10="",0,IF(JR$9&lt;главная!$N$19,0,JR$13*клиенты!$N24))</f>
        <v>0</v>
      </c>
      <c r="JS22" s="63">
        <f>IF(JS$10="",0,IF(JS$9&lt;главная!$N$19,0,JS$13*клиенты!$N24))</f>
        <v>0</v>
      </c>
      <c r="JT22" s="63">
        <f>IF(JT$10="",0,IF(JT$9&lt;главная!$N$19,0,JT$13*клиенты!$N24))</f>
        <v>0</v>
      </c>
      <c r="JU22" s="63">
        <f>IF(JU$10="",0,IF(JU$9&lt;главная!$N$19,0,JU$13*клиенты!$N24))</f>
        <v>0</v>
      </c>
      <c r="JV22" s="63">
        <f>IF(JV$10="",0,IF(JV$9&lt;главная!$N$19,0,JV$13*клиенты!$N24))</f>
        <v>0</v>
      </c>
      <c r="JW22" s="63">
        <f>IF(JW$10="",0,IF(JW$9&lt;главная!$N$19,0,JW$13*клиенты!$N24))</f>
        <v>0</v>
      </c>
      <c r="JX22" s="63">
        <f>IF(JX$10="",0,IF(JX$9&lt;главная!$N$19,0,JX$13*клиенты!$N24))</f>
        <v>0</v>
      </c>
      <c r="JY22" s="63">
        <f>IF(JY$10="",0,IF(JY$9&lt;главная!$N$19,0,JY$13*клиенты!$N24))</f>
        <v>0</v>
      </c>
      <c r="JZ22" s="63">
        <f>IF(JZ$10="",0,IF(JZ$9&lt;главная!$N$19,0,JZ$13*клиенты!$N24))</f>
        <v>0</v>
      </c>
      <c r="KA22" s="63">
        <f>IF(KA$10="",0,IF(KA$9&lt;главная!$N$19,0,KA$13*клиенты!$N24))</f>
        <v>0</v>
      </c>
      <c r="KB22" s="63">
        <f>IF(KB$10="",0,IF(KB$9&lt;главная!$N$19,0,KB$13*клиенты!$N24))</f>
        <v>0</v>
      </c>
      <c r="KC22" s="63">
        <f>IF(KC$10="",0,IF(KC$9&lt;главная!$N$19,0,KC$13*клиенты!$N24))</f>
        <v>0</v>
      </c>
      <c r="KD22" s="63">
        <f>IF(KD$10="",0,IF(KD$9&lt;главная!$N$19,0,KD$13*клиенты!$N24))</f>
        <v>0</v>
      </c>
      <c r="KE22" s="63">
        <f>IF(KE$10="",0,IF(KE$9&lt;главная!$N$19,0,KE$13*клиенты!$N24))</f>
        <v>0</v>
      </c>
      <c r="KF22" s="63">
        <f>IF(KF$10="",0,IF(KF$9&lt;главная!$N$19,0,KF$13*клиенты!$N24))</f>
        <v>0</v>
      </c>
      <c r="KG22" s="63">
        <f>IF(KG$10="",0,IF(KG$9&lt;главная!$N$19,0,KG$13*клиенты!$N24))</f>
        <v>0</v>
      </c>
      <c r="KH22" s="63">
        <f>IF(KH$10="",0,IF(KH$9&lt;главная!$N$19,0,KH$13*клиенты!$N24))</f>
        <v>0</v>
      </c>
      <c r="KI22" s="63">
        <f>IF(KI$10="",0,IF(KI$9&lt;главная!$N$19,0,KI$13*клиенты!$N24))</f>
        <v>0</v>
      </c>
      <c r="KJ22" s="63">
        <f>IF(KJ$10="",0,IF(KJ$9&lt;главная!$N$19,0,KJ$13*клиенты!$N24))</f>
        <v>0</v>
      </c>
      <c r="KK22" s="63">
        <f>IF(KK$10="",0,IF(KK$9&lt;главная!$N$19,0,KK$13*клиенты!$N24))</f>
        <v>0</v>
      </c>
      <c r="KL22" s="63">
        <f>IF(KL$10="",0,IF(KL$9&lt;главная!$N$19,0,KL$13*клиенты!$N24))</f>
        <v>0</v>
      </c>
      <c r="KM22" s="63">
        <f>IF(KM$10="",0,IF(KM$9&lt;главная!$N$19,0,KM$13*клиенты!$N24))</f>
        <v>0</v>
      </c>
      <c r="KN22" s="63">
        <f>IF(KN$10="",0,IF(KN$9&lt;главная!$N$19,0,KN$13*клиенты!$N24))</f>
        <v>0</v>
      </c>
      <c r="KO22" s="63">
        <f>IF(KO$10="",0,IF(KO$9&lt;главная!$N$19,0,KO$13*клиенты!$N24))</f>
        <v>0</v>
      </c>
      <c r="KP22" s="63">
        <f>IF(KP$10="",0,IF(KP$9&lt;главная!$N$19,0,KP$13*клиенты!$N24))</f>
        <v>0</v>
      </c>
      <c r="KQ22" s="63">
        <f>IF(KQ$10="",0,IF(KQ$9&lt;главная!$N$19,0,KQ$13*клиенты!$N24))</f>
        <v>0</v>
      </c>
      <c r="KR22" s="63">
        <f>IF(KR$10="",0,IF(KR$9&lt;главная!$N$19,0,KR$13*клиенты!$N24))</f>
        <v>0</v>
      </c>
      <c r="KS22" s="63">
        <f>IF(KS$10="",0,IF(KS$9&lt;главная!$N$19,0,KS$13*клиенты!$N24))</f>
        <v>0</v>
      </c>
      <c r="KT22" s="63">
        <f>IF(KT$10="",0,IF(KT$9&lt;главная!$N$19,0,KT$13*клиенты!$N24))</f>
        <v>0</v>
      </c>
      <c r="KU22" s="63">
        <f>IF(KU$10="",0,IF(KU$9&lt;главная!$N$19,0,KU$13*клиенты!$N24))</f>
        <v>0</v>
      </c>
      <c r="KV22" s="63">
        <f>IF(KV$10="",0,IF(KV$9&lt;главная!$N$19,0,KV$13*клиенты!$N24))</f>
        <v>0</v>
      </c>
      <c r="KW22" s="63">
        <f>IF(KW$10="",0,IF(KW$9&lt;главная!$N$19,0,KW$13*клиенты!$N24))</f>
        <v>0</v>
      </c>
      <c r="KX22" s="63">
        <f>IF(KX$10="",0,IF(KX$9&lt;главная!$N$19,0,KX$13*клиенты!$N24))</f>
        <v>0</v>
      </c>
      <c r="KY22" s="63">
        <f>IF(KY$10="",0,IF(KY$9&lt;главная!$N$19,0,KY$13*клиенты!$N24))</f>
        <v>0</v>
      </c>
      <c r="KZ22" s="63">
        <f>IF(KZ$10="",0,IF(KZ$9&lt;главная!$N$19,0,KZ$13*клиенты!$N24))</f>
        <v>0</v>
      </c>
      <c r="LA22" s="63">
        <f>IF(LA$10="",0,IF(LA$9&lt;главная!$N$19,0,LA$13*клиенты!$N24))</f>
        <v>0</v>
      </c>
      <c r="LB22" s="63">
        <f>IF(LB$10="",0,IF(LB$9&lt;главная!$N$19,0,LB$13*клиенты!$N24))</f>
        <v>0</v>
      </c>
      <c r="LC22" s="63">
        <f>IF(LC$10="",0,IF(LC$9&lt;главная!$N$19,0,LC$13*клиенты!$N24))</f>
        <v>0</v>
      </c>
      <c r="LD22" s="63">
        <f>IF(LD$10="",0,IF(LD$9&lt;главная!$N$19,0,LD$13*клиенты!$N24))</f>
        <v>0</v>
      </c>
      <c r="LE22" s="63">
        <f>IF(LE$10="",0,IF(LE$9&lt;главная!$N$19,0,LE$13*клиенты!$N24))</f>
        <v>0</v>
      </c>
      <c r="LF22" s="63">
        <f>IF(LF$10="",0,IF(LF$9&lt;главная!$N$19,0,LF$13*клиенты!$N24))</f>
        <v>0</v>
      </c>
      <c r="LG22" s="63">
        <f>IF(LG$10="",0,IF(LG$9&lt;главная!$N$19,0,LG$13*клиенты!$N24))</f>
        <v>0</v>
      </c>
      <c r="LH22" s="63">
        <f>IF(LH$10="",0,IF(LH$9&lt;главная!$N$19,0,LH$13*клиенты!$N24))</f>
        <v>0</v>
      </c>
      <c r="LI22" s="52"/>
      <c r="LJ22" s="52"/>
    </row>
    <row r="23" spans="1:322" s="60" customFormat="1" ht="10.199999999999999" x14ac:dyDescent="0.2">
      <c r="A23" s="52"/>
      <c r="B23" s="52"/>
      <c r="C23" s="52"/>
      <c r="D23" s="52"/>
      <c r="E23" s="101" t="str">
        <f>E15</f>
        <v>кол-во клиентов по типам</v>
      </c>
      <c r="F23" s="52"/>
      <c r="G23" s="52"/>
      <c r="H23" s="42" t="str">
        <f>списки!$H$20</f>
        <v>клиенты типа 8</v>
      </c>
      <c r="I23" s="52"/>
      <c r="J23" s="52"/>
      <c r="K23" s="56" t="str">
        <f>IF($E23="","",INDEX(kpi!$H:$H,SUMIFS(kpi!$B:$B,kpi!$E:$E,$E23)))</f>
        <v>кол-во чел</v>
      </c>
      <c r="L23" s="52"/>
      <c r="M23" s="59"/>
      <c r="N23" s="52"/>
      <c r="O23" s="62"/>
      <c r="P23" s="52"/>
      <c r="Q23" s="52"/>
      <c r="R23" s="102"/>
      <c r="S23" s="52"/>
      <c r="T23" s="52"/>
      <c r="U23" s="63">
        <f>IF(U$10="",0,IF(U$9&lt;главная!$N$19,0,U$13*клиенты!$N25))</f>
        <v>0</v>
      </c>
      <c r="V23" s="63">
        <f>IF(V$10="",0,IF(V$9&lt;главная!$N$19,0,V$13*клиенты!$N25))</f>
        <v>0</v>
      </c>
      <c r="W23" s="63">
        <f>IF(W$10="",0,IF(W$9&lt;главная!$N$19,0,W$13*клиенты!$N25))</f>
        <v>0</v>
      </c>
      <c r="X23" s="63">
        <f>IF(X$10="",0,IF(X$9&lt;главная!$N$19,0,X$13*клиенты!$N25))</f>
        <v>0</v>
      </c>
      <c r="Y23" s="63">
        <f>IF(Y$10="",0,IF(Y$9&lt;главная!$N$19,0,Y$13*клиенты!$N25))</f>
        <v>0</v>
      </c>
      <c r="Z23" s="63">
        <f>IF(Z$10="",0,IF(Z$9&lt;главная!$N$19,0,Z$13*клиенты!$N25))</f>
        <v>0</v>
      </c>
      <c r="AA23" s="63">
        <f>IF(AA$10="",0,IF(AA$9&lt;главная!$N$19,0,AA$13*клиенты!$N25))</f>
        <v>0</v>
      </c>
      <c r="AB23" s="63">
        <f>IF(AB$10="",0,IF(AB$9&lt;главная!$N$19,0,AB$13*клиенты!$N25))</f>
        <v>0</v>
      </c>
      <c r="AC23" s="63">
        <f>IF(AC$10="",0,IF(AC$9&lt;главная!$N$19,0,AC$13*клиенты!$N25))</f>
        <v>0</v>
      </c>
      <c r="AD23" s="63">
        <f>IF(AD$10="",0,IF(AD$9&lt;главная!$N$19,0,AD$13*клиенты!$N25))</f>
        <v>0</v>
      </c>
      <c r="AE23" s="63">
        <f>IF(AE$10="",0,IF(AE$9&lt;главная!$N$19,0,AE$13*клиенты!$N25))</f>
        <v>0</v>
      </c>
      <c r="AF23" s="63">
        <f>IF(AF$10="",0,IF(AF$9&lt;главная!$N$19,0,AF$13*клиенты!$N25))</f>
        <v>0</v>
      </c>
      <c r="AG23" s="63">
        <f>IF(AG$10="",0,IF(AG$9&lt;главная!$N$19,0,AG$13*клиенты!$N25))</f>
        <v>0</v>
      </c>
      <c r="AH23" s="63">
        <f>IF(AH$10="",0,IF(AH$9&lt;главная!$N$19,0,AH$13*клиенты!$N25))</f>
        <v>0</v>
      </c>
      <c r="AI23" s="63">
        <f>IF(AI$10="",0,IF(AI$9&lt;главная!$N$19,0,AI$13*клиенты!$N25))</f>
        <v>0</v>
      </c>
      <c r="AJ23" s="63">
        <f>IF(AJ$10="",0,IF(AJ$9&lt;главная!$N$19,0,AJ$13*клиенты!$N25))</f>
        <v>0</v>
      </c>
      <c r="AK23" s="63">
        <f>IF(AK$10="",0,IF(AK$9&lt;главная!$N$19,0,AK$13*клиенты!$N25))</f>
        <v>0</v>
      </c>
      <c r="AL23" s="63">
        <f>IF(AL$10="",0,IF(AL$9&lt;главная!$N$19,0,AL$13*клиенты!$N25))</f>
        <v>0</v>
      </c>
      <c r="AM23" s="63">
        <f>IF(AM$10="",0,IF(AM$9&lt;главная!$N$19,0,AM$13*клиенты!$N25))</f>
        <v>0</v>
      </c>
      <c r="AN23" s="63">
        <f>IF(AN$10="",0,IF(AN$9&lt;главная!$N$19,0,AN$13*клиенты!$N25))</f>
        <v>0</v>
      </c>
      <c r="AO23" s="63">
        <f>IF(AO$10="",0,IF(AO$9&lt;главная!$N$19,0,AO$13*клиенты!$N25))</f>
        <v>0</v>
      </c>
      <c r="AP23" s="63">
        <f>IF(AP$10="",0,IF(AP$9&lt;главная!$N$19,0,AP$13*клиенты!$N25))</f>
        <v>0</v>
      </c>
      <c r="AQ23" s="63">
        <f>IF(AQ$10="",0,IF(AQ$9&lt;главная!$N$19,0,AQ$13*клиенты!$N25))</f>
        <v>0</v>
      </c>
      <c r="AR23" s="63">
        <f>IF(AR$10="",0,IF(AR$9&lt;главная!$N$19,0,AR$13*клиенты!$N25))</f>
        <v>0</v>
      </c>
      <c r="AS23" s="63">
        <f>IF(AS$10="",0,IF(AS$9&lt;главная!$N$19,0,AS$13*клиенты!$N25))</f>
        <v>0</v>
      </c>
      <c r="AT23" s="63">
        <f>IF(AT$10="",0,IF(AT$9&lt;главная!$N$19,0,AT$13*клиенты!$N25))</f>
        <v>0</v>
      </c>
      <c r="AU23" s="63">
        <f>IF(AU$10="",0,IF(AU$9&lt;главная!$N$19,0,AU$13*клиенты!$N25))</f>
        <v>0</v>
      </c>
      <c r="AV23" s="63">
        <f>IF(AV$10="",0,IF(AV$9&lt;главная!$N$19,0,AV$13*клиенты!$N25))</f>
        <v>0</v>
      </c>
      <c r="AW23" s="63">
        <f>IF(AW$10="",0,IF(AW$9&lt;главная!$N$19,0,AW$13*клиенты!$N25))</f>
        <v>0</v>
      </c>
      <c r="AX23" s="63">
        <f>IF(AX$10="",0,IF(AX$9&lt;главная!$N$19,0,AX$13*клиенты!$N25))</f>
        <v>0</v>
      </c>
      <c r="AY23" s="63">
        <f>IF(AY$10="",0,IF(AY$9&lt;главная!$N$19,0,AY$13*клиенты!$N25))</f>
        <v>0</v>
      </c>
      <c r="AZ23" s="63">
        <f>IF(AZ$10="",0,IF(AZ$9&lt;главная!$N$19,0,AZ$13*клиенты!$N25))</f>
        <v>0</v>
      </c>
      <c r="BA23" s="63">
        <f>IF(BA$10="",0,IF(BA$9&lt;главная!$N$19,0,BA$13*клиенты!$N25))</f>
        <v>0</v>
      </c>
      <c r="BB23" s="63">
        <f>IF(BB$10="",0,IF(BB$9&lt;главная!$N$19,0,BB$13*клиенты!$N25))</f>
        <v>0</v>
      </c>
      <c r="BC23" s="63">
        <f>IF(BC$10="",0,IF(BC$9&lt;главная!$N$19,0,BC$13*клиенты!$N25))</f>
        <v>0</v>
      </c>
      <c r="BD23" s="63">
        <f>IF(BD$10="",0,IF(BD$9&lt;главная!$N$19,0,BD$13*клиенты!$N25))</f>
        <v>0</v>
      </c>
      <c r="BE23" s="63">
        <f>IF(BE$10="",0,IF(BE$9&lt;главная!$N$19,0,BE$13*клиенты!$N25))</f>
        <v>0</v>
      </c>
      <c r="BF23" s="63">
        <f>IF(BF$10="",0,IF(BF$9&lt;главная!$N$19,0,BF$13*клиенты!$N25))</f>
        <v>0</v>
      </c>
      <c r="BG23" s="63">
        <f>IF(BG$10="",0,IF(BG$9&lt;главная!$N$19,0,BG$13*клиенты!$N25))</f>
        <v>0</v>
      </c>
      <c r="BH23" s="63">
        <f>IF(BH$10="",0,IF(BH$9&lt;главная!$N$19,0,BH$13*клиенты!$N25))</f>
        <v>0</v>
      </c>
      <c r="BI23" s="63">
        <f>IF(BI$10="",0,IF(BI$9&lt;главная!$N$19,0,BI$13*клиенты!$N25))</f>
        <v>0</v>
      </c>
      <c r="BJ23" s="63">
        <f>IF(BJ$10="",0,IF(BJ$9&lt;главная!$N$19,0,BJ$13*клиенты!$N25))</f>
        <v>0</v>
      </c>
      <c r="BK23" s="63">
        <f>IF(BK$10="",0,IF(BK$9&lt;главная!$N$19,0,BK$13*клиенты!$N25))</f>
        <v>0</v>
      </c>
      <c r="BL23" s="63">
        <f>IF(BL$10="",0,IF(BL$9&lt;главная!$N$19,0,BL$13*клиенты!$N25))</f>
        <v>0</v>
      </c>
      <c r="BM23" s="63">
        <f>IF(BM$10="",0,IF(BM$9&lt;главная!$N$19,0,BM$13*клиенты!$N25))</f>
        <v>0</v>
      </c>
      <c r="BN23" s="63">
        <f>IF(BN$10="",0,IF(BN$9&lt;главная!$N$19,0,BN$13*клиенты!$N25))</f>
        <v>0</v>
      </c>
      <c r="BO23" s="63">
        <f>IF(BO$10="",0,IF(BO$9&lt;главная!$N$19,0,BO$13*клиенты!$N25))</f>
        <v>0</v>
      </c>
      <c r="BP23" s="63">
        <f>IF(BP$10="",0,IF(BP$9&lt;главная!$N$19,0,BP$13*клиенты!$N25))</f>
        <v>0</v>
      </c>
      <c r="BQ23" s="63">
        <f>IF(BQ$10="",0,IF(BQ$9&lt;главная!$N$19,0,BQ$13*клиенты!$N25))</f>
        <v>0</v>
      </c>
      <c r="BR23" s="63">
        <f>IF(BR$10="",0,IF(BR$9&lt;главная!$N$19,0,BR$13*клиенты!$N25))</f>
        <v>0</v>
      </c>
      <c r="BS23" s="63">
        <f>IF(BS$10="",0,IF(BS$9&lt;главная!$N$19,0,BS$13*клиенты!$N25))</f>
        <v>0</v>
      </c>
      <c r="BT23" s="63">
        <f>IF(BT$10="",0,IF(BT$9&lt;главная!$N$19,0,BT$13*клиенты!$N25))</f>
        <v>0</v>
      </c>
      <c r="BU23" s="63">
        <f>IF(BU$10="",0,IF(BU$9&lt;главная!$N$19,0,BU$13*клиенты!$N25))</f>
        <v>0</v>
      </c>
      <c r="BV23" s="63">
        <f>IF(BV$10="",0,IF(BV$9&lt;главная!$N$19,0,BV$13*клиенты!$N25))</f>
        <v>0</v>
      </c>
      <c r="BW23" s="63">
        <f>IF(BW$10="",0,IF(BW$9&lt;главная!$N$19,0,BW$13*клиенты!$N25))</f>
        <v>0</v>
      </c>
      <c r="BX23" s="63">
        <f>IF(BX$10="",0,IF(BX$9&lt;главная!$N$19,0,BX$13*клиенты!$N25))</f>
        <v>0</v>
      </c>
      <c r="BY23" s="63">
        <f>IF(BY$10="",0,IF(BY$9&lt;главная!$N$19,0,BY$13*клиенты!$N25))</f>
        <v>0</v>
      </c>
      <c r="BZ23" s="63">
        <f>IF(BZ$10="",0,IF(BZ$9&lt;главная!$N$19,0,BZ$13*клиенты!$N25))</f>
        <v>0</v>
      </c>
      <c r="CA23" s="63">
        <f>IF(CA$10="",0,IF(CA$9&lt;главная!$N$19,0,CA$13*клиенты!$N25))</f>
        <v>0</v>
      </c>
      <c r="CB23" s="63">
        <f>IF(CB$10="",0,IF(CB$9&lt;главная!$N$19,0,CB$13*клиенты!$N25))</f>
        <v>0</v>
      </c>
      <c r="CC23" s="63">
        <f>IF(CC$10="",0,IF(CC$9&lt;главная!$N$19,0,CC$13*клиенты!$N25))</f>
        <v>0</v>
      </c>
      <c r="CD23" s="63">
        <f>IF(CD$10="",0,IF(CD$9&lt;главная!$N$19,0,CD$13*клиенты!$N25))</f>
        <v>0</v>
      </c>
      <c r="CE23" s="63">
        <f>IF(CE$10="",0,IF(CE$9&lt;главная!$N$19,0,CE$13*клиенты!$N25))</f>
        <v>0</v>
      </c>
      <c r="CF23" s="63">
        <f>IF(CF$10="",0,IF(CF$9&lt;главная!$N$19,0,CF$13*клиенты!$N25))</f>
        <v>0</v>
      </c>
      <c r="CG23" s="63">
        <f>IF(CG$10="",0,IF(CG$9&lt;главная!$N$19,0,CG$13*клиенты!$N25))</f>
        <v>0</v>
      </c>
      <c r="CH23" s="63">
        <f>IF(CH$10="",0,IF(CH$9&lt;главная!$N$19,0,CH$13*клиенты!$N25))</f>
        <v>0</v>
      </c>
      <c r="CI23" s="63">
        <f>IF(CI$10="",0,IF(CI$9&lt;главная!$N$19,0,CI$13*клиенты!$N25))</f>
        <v>0</v>
      </c>
      <c r="CJ23" s="63">
        <f>IF(CJ$10="",0,IF(CJ$9&lt;главная!$N$19,0,CJ$13*клиенты!$N25))</f>
        <v>0</v>
      </c>
      <c r="CK23" s="63">
        <f>IF(CK$10="",0,IF(CK$9&lt;главная!$N$19,0,CK$13*клиенты!$N25))</f>
        <v>0</v>
      </c>
      <c r="CL23" s="63">
        <f>IF(CL$10="",0,IF(CL$9&lt;главная!$N$19,0,CL$13*клиенты!$N25))</f>
        <v>0</v>
      </c>
      <c r="CM23" s="63">
        <f>IF(CM$10="",0,IF(CM$9&lt;главная!$N$19,0,CM$13*клиенты!$N25))</f>
        <v>0</v>
      </c>
      <c r="CN23" s="63">
        <f>IF(CN$10="",0,IF(CN$9&lt;главная!$N$19,0,CN$13*клиенты!$N25))</f>
        <v>0</v>
      </c>
      <c r="CO23" s="63">
        <f>IF(CO$10="",0,IF(CO$9&lt;главная!$N$19,0,CO$13*клиенты!$N25))</f>
        <v>0</v>
      </c>
      <c r="CP23" s="63">
        <f>IF(CP$10="",0,IF(CP$9&lt;главная!$N$19,0,CP$13*клиенты!$N25))</f>
        <v>0</v>
      </c>
      <c r="CQ23" s="63">
        <f>IF(CQ$10="",0,IF(CQ$9&lt;главная!$N$19,0,CQ$13*клиенты!$N25))</f>
        <v>0</v>
      </c>
      <c r="CR23" s="63">
        <f>IF(CR$10="",0,IF(CR$9&lt;главная!$N$19,0,CR$13*клиенты!$N25))</f>
        <v>0</v>
      </c>
      <c r="CS23" s="63">
        <f>IF(CS$10="",0,IF(CS$9&lt;главная!$N$19,0,CS$13*клиенты!$N25))</f>
        <v>0</v>
      </c>
      <c r="CT23" s="63">
        <f>IF(CT$10="",0,IF(CT$9&lt;главная!$N$19,0,CT$13*клиенты!$N25))</f>
        <v>0</v>
      </c>
      <c r="CU23" s="63">
        <f>IF(CU$10="",0,IF(CU$9&lt;главная!$N$19,0,CU$13*клиенты!$N25))</f>
        <v>0</v>
      </c>
      <c r="CV23" s="63">
        <f>IF(CV$10="",0,IF(CV$9&lt;главная!$N$19,0,CV$13*клиенты!$N25))</f>
        <v>0</v>
      </c>
      <c r="CW23" s="63">
        <f>IF(CW$10="",0,IF(CW$9&lt;главная!$N$19,0,CW$13*клиенты!$N25))</f>
        <v>0</v>
      </c>
      <c r="CX23" s="63">
        <f>IF(CX$10="",0,IF(CX$9&lt;главная!$N$19,0,CX$13*клиенты!$N25))</f>
        <v>0</v>
      </c>
      <c r="CY23" s="63">
        <f>IF(CY$10="",0,IF(CY$9&lt;главная!$N$19,0,CY$13*клиенты!$N25))</f>
        <v>0</v>
      </c>
      <c r="CZ23" s="63">
        <f>IF(CZ$10="",0,IF(CZ$9&lt;главная!$N$19,0,CZ$13*клиенты!$N25))</f>
        <v>0</v>
      </c>
      <c r="DA23" s="63">
        <f>IF(DA$10="",0,IF(DA$9&lt;главная!$N$19,0,DA$13*клиенты!$N25))</f>
        <v>0</v>
      </c>
      <c r="DB23" s="63">
        <f>IF(DB$10="",0,IF(DB$9&lt;главная!$N$19,0,DB$13*клиенты!$N25))</f>
        <v>0</v>
      </c>
      <c r="DC23" s="63">
        <f>IF(DC$10="",0,IF(DC$9&lt;главная!$N$19,0,DC$13*клиенты!$N25))</f>
        <v>0</v>
      </c>
      <c r="DD23" s="63">
        <f>IF(DD$10="",0,IF(DD$9&lt;главная!$N$19,0,DD$13*клиенты!$N25))</f>
        <v>0</v>
      </c>
      <c r="DE23" s="63">
        <f>IF(DE$10="",0,IF(DE$9&lt;главная!$N$19,0,DE$13*клиенты!$N25))</f>
        <v>0</v>
      </c>
      <c r="DF23" s="63">
        <f>IF(DF$10="",0,IF(DF$9&lt;главная!$N$19,0,DF$13*клиенты!$N25))</f>
        <v>0</v>
      </c>
      <c r="DG23" s="63">
        <f>IF(DG$10="",0,IF(DG$9&lt;главная!$N$19,0,DG$13*клиенты!$N25))</f>
        <v>0</v>
      </c>
      <c r="DH23" s="63">
        <f>IF(DH$10="",0,IF(DH$9&lt;главная!$N$19,0,DH$13*клиенты!$N25))</f>
        <v>0</v>
      </c>
      <c r="DI23" s="63">
        <f>IF(DI$10="",0,IF(DI$9&lt;главная!$N$19,0,DI$13*клиенты!$N25))</f>
        <v>0</v>
      </c>
      <c r="DJ23" s="63">
        <f>IF(DJ$10="",0,IF(DJ$9&lt;главная!$N$19,0,DJ$13*клиенты!$N25))</f>
        <v>0</v>
      </c>
      <c r="DK23" s="63">
        <f>IF(DK$10="",0,IF(DK$9&lt;главная!$N$19,0,DK$13*клиенты!$N25))</f>
        <v>0</v>
      </c>
      <c r="DL23" s="63">
        <f>IF(DL$10="",0,IF(DL$9&lt;главная!$N$19,0,DL$13*клиенты!$N25))</f>
        <v>0</v>
      </c>
      <c r="DM23" s="63">
        <f>IF(DM$10="",0,IF(DM$9&lt;главная!$N$19,0,DM$13*клиенты!$N25))</f>
        <v>0</v>
      </c>
      <c r="DN23" s="63">
        <f>IF(DN$10="",0,IF(DN$9&lt;главная!$N$19,0,DN$13*клиенты!$N25))</f>
        <v>0</v>
      </c>
      <c r="DO23" s="63">
        <f>IF(DO$10="",0,IF(DO$9&lt;главная!$N$19,0,DO$13*клиенты!$N25))</f>
        <v>0</v>
      </c>
      <c r="DP23" s="63">
        <f>IF(DP$10="",0,IF(DP$9&lt;главная!$N$19,0,DP$13*клиенты!$N25))</f>
        <v>0</v>
      </c>
      <c r="DQ23" s="63">
        <f>IF(DQ$10="",0,IF(DQ$9&lt;главная!$N$19,0,DQ$13*клиенты!$N25))</f>
        <v>0</v>
      </c>
      <c r="DR23" s="63">
        <f>IF(DR$10="",0,IF(DR$9&lt;главная!$N$19,0,DR$13*клиенты!$N25))</f>
        <v>0</v>
      </c>
      <c r="DS23" s="63">
        <f>IF(DS$10="",0,IF(DS$9&lt;главная!$N$19,0,DS$13*клиенты!$N25))</f>
        <v>0</v>
      </c>
      <c r="DT23" s="63">
        <f>IF(DT$10="",0,IF(DT$9&lt;главная!$N$19,0,DT$13*клиенты!$N25))</f>
        <v>0</v>
      </c>
      <c r="DU23" s="63">
        <f>IF(DU$10="",0,IF(DU$9&lt;главная!$N$19,0,DU$13*клиенты!$N25))</f>
        <v>0</v>
      </c>
      <c r="DV23" s="63">
        <f>IF(DV$10="",0,IF(DV$9&lt;главная!$N$19,0,DV$13*клиенты!$N25))</f>
        <v>0</v>
      </c>
      <c r="DW23" s="63">
        <f>IF(DW$10="",0,IF(DW$9&lt;главная!$N$19,0,DW$13*клиенты!$N25))</f>
        <v>0</v>
      </c>
      <c r="DX23" s="63">
        <f>IF(DX$10="",0,IF(DX$9&lt;главная!$N$19,0,DX$13*клиенты!$N25))</f>
        <v>0</v>
      </c>
      <c r="DY23" s="63">
        <f>IF(DY$10="",0,IF(DY$9&lt;главная!$N$19,0,DY$13*клиенты!$N25))</f>
        <v>0</v>
      </c>
      <c r="DZ23" s="63">
        <f>IF(DZ$10="",0,IF(DZ$9&lt;главная!$N$19,0,DZ$13*клиенты!$N25))</f>
        <v>0</v>
      </c>
      <c r="EA23" s="63">
        <f>IF(EA$10="",0,IF(EA$9&lt;главная!$N$19,0,EA$13*клиенты!$N25))</f>
        <v>0</v>
      </c>
      <c r="EB23" s="63">
        <f>IF(EB$10="",0,IF(EB$9&lt;главная!$N$19,0,EB$13*клиенты!$N25))</f>
        <v>0</v>
      </c>
      <c r="EC23" s="63">
        <f>IF(EC$10="",0,IF(EC$9&lt;главная!$N$19,0,EC$13*клиенты!$N25))</f>
        <v>0</v>
      </c>
      <c r="ED23" s="63">
        <f>IF(ED$10="",0,IF(ED$9&lt;главная!$N$19,0,ED$13*клиенты!$N25))</f>
        <v>0</v>
      </c>
      <c r="EE23" s="63">
        <f>IF(EE$10="",0,IF(EE$9&lt;главная!$N$19,0,EE$13*клиенты!$N25))</f>
        <v>0</v>
      </c>
      <c r="EF23" s="63">
        <f>IF(EF$10="",0,IF(EF$9&lt;главная!$N$19,0,EF$13*клиенты!$N25))</f>
        <v>0</v>
      </c>
      <c r="EG23" s="63">
        <f>IF(EG$10="",0,IF(EG$9&lt;главная!$N$19,0,EG$13*клиенты!$N25))</f>
        <v>0</v>
      </c>
      <c r="EH23" s="63">
        <f>IF(EH$10="",0,IF(EH$9&lt;главная!$N$19,0,EH$13*клиенты!$N25))</f>
        <v>0</v>
      </c>
      <c r="EI23" s="63">
        <f>IF(EI$10="",0,IF(EI$9&lt;главная!$N$19,0,EI$13*клиенты!$N25))</f>
        <v>0</v>
      </c>
      <c r="EJ23" s="63">
        <f>IF(EJ$10="",0,IF(EJ$9&lt;главная!$N$19,0,EJ$13*клиенты!$N25))</f>
        <v>0</v>
      </c>
      <c r="EK23" s="63">
        <f>IF(EK$10="",0,IF(EK$9&lt;главная!$N$19,0,EK$13*клиенты!$N25))</f>
        <v>0</v>
      </c>
      <c r="EL23" s="63">
        <f>IF(EL$10="",0,IF(EL$9&lt;главная!$N$19,0,EL$13*клиенты!$N25))</f>
        <v>0</v>
      </c>
      <c r="EM23" s="63">
        <f>IF(EM$10="",0,IF(EM$9&lt;главная!$N$19,0,EM$13*клиенты!$N25))</f>
        <v>0</v>
      </c>
      <c r="EN23" s="63">
        <f>IF(EN$10="",0,IF(EN$9&lt;главная!$N$19,0,EN$13*клиенты!$N25))</f>
        <v>0</v>
      </c>
      <c r="EO23" s="63">
        <f>IF(EO$10="",0,IF(EO$9&lt;главная!$N$19,0,EO$13*клиенты!$N25))</f>
        <v>0</v>
      </c>
      <c r="EP23" s="63">
        <f>IF(EP$10="",0,IF(EP$9&lt;главная!$N$19,0,EP$13*клиенты!$N25))</f>
        <v>0</v>
      </c>
      <c r="EQ23" s="63">
        <f>IF(EQ$10="",0,IF(EQ$9&lt;главная!$N$19,0,EQ$13*клиенты!$N25))</f>
        <v>0</v>
      </c>
      <c r="ER23" s="63">
        <f>IF(ER$10="",0,IF(ER$9&lt;главная!$N$19,0,ER$13*клиенты!$N25))</f>
        <v>0</v>
      </c>
      <c r="ES23" s="63">
        <f>IF(ES$10="",0,IF(ES$9&lt;главная!$N$19,0,ES$13*клиенты!$N25))</f>
        <v>0</v>
      </c>
      <c r="ET23" s="63">
        <f>IF(ET$10="",0,IF(ET$9&lt;главная!$N$19,0,ET$13*клиенты!$N25))</f>
        <v>0</v>
      </c>
      <c r="EU23" s="63">
        <f>IF(EU$10="",0,IF(EU$9&lt;главная!$N$19,0,EU$13*клиенты!$N25))</f>
        <v>0</v>
      </c>
      <c r="EV23" s="63">
        <f>IF(EV$10="",0,IF(EV$9&lt;главная!$N$19,0,EV$13*клиенты!$N25))</f>
        <v>0</v>
      </c>
      <c r="EW23" s="63">
        <f>IF(EW$10="",0,IF(EW$9&lt;главная!$N$19,0,EW$13*клиенты!$N25))</f>
        <v>0</v>
      </c>
      <c r="EX23" s="63">
        <f>IF(EX$10="",0,IF(EX$9&lt;главная!$N$19,0,EX$13*клиенты!$N25))</f>
        <v>0</v>
      </c>
      <c r="EY23" s="63">
        <f>IF(EY$10="",0,IF(EY$9&lt;главная!$N$19,0,EY$13*клиенты!$N25))</f>
        <v>0</v>
      </c>
      <c r="EZ23" s="63">
        <f>IF(EZ$10="",0,IF(EZ$9&lt;главная!$N$19,0,EZ$13*клиенты!$N25))</f>
        <v>0</v>
      </c>
      <c r="FA23" s="63">
        <f>IF(FA$10="",0,IF(FA$9&lt;главная!$N$19,0,FA$13*клиенты!$N25))</f>
        <v>0</v>
      </c>
      <c r="FB23" s="63">
        <f>IF(FB$10="",0,IF(FB$9&lt;главная!$N$19,0,FB$13*клиенты!$N25))</f>
        <v>0</v>
      </c>
      <c r="FC23" s="63">
        <f>IF(FC$10="",0,IF(FC$9&lt;главная!$N$19,0,FC$13*клиенты!$N25))</f>
        <v>0</v>
      </c>
      <c r="FD23" s="63">
        <f>IF(FD$10="",0,IF(FD$9&lt;главная!$N$19,0,FD$13*клиенты!$N25))</f>
        <v>0</v>
      </c>
      <c r="FE23" s="63">
        <f>IF(FE$10="",0,IF(FE$9&lt;главная!$N$19,0,FE$13*клиенты!$N25))</f>
        <v>0</v>
      </c>
      <c r="FF23" s="63">
        <f>IF(FF$10="",0,IF(FF$9&lt;главная!$N$19,0,FF$13*клиенты!$N25))</f>
        <v>0</v>
      </c>
      <c r="FG23" s="63">
        <f>IF(FG$10="",0,IF(FG$9&lt;главная!$N$19,0,FG$13*клиенты!$N25))</f>
        <v>0</v>
      </c>
      <c r="FH23" s="63">
        <f>IF(FH$10="",0,IF(FH$9&lt;главная!$N$19,0,FH$13*клиенты!$N25))</f>
        <v>0</v>
      </c>
      <c r="FI23" s="63">
        <f>IF(FI$10="",0,IF(FI$9&lt;главная!$N$19,0,FI$13*клиенты!$N25))</f>
        <v>0</v>
      </c>
      <c r="FJ23" s="63">
        <f>IF(FJ$10="",0,IF(FJ$9&lt;главная!$N$19,0,FJ$13*клиенты!$N25))</f>
        <v>0</v>
      </c>
      <c r="FK23" s="63">
        <f>IF(FK$10="",0,IF(FK$9&lt;главная!$N$19,0,FK$13*клиенты!$N25))</f>
        <v>0</v>
      </c>
      <c r="FL23" s="63">
        <f>IF(FL$10="",0,IF(FL$9&lt;главная!$N$19,0,FL$13*клиенты!$N25))</f>
        <v>0</v>
      </c>
      <c r="FM23" s="63">
        <f>IF(FM$10="",0,IF(FM$9&lt;главная!$N$19,0,FM$13*клиенты!$N25))</f>
        <v>0</v>
      </c>
      <c r="FN23" s="63">
        <f>IF(FN$10="",0,IF(FN$9&lt;главная!$N$19,0,FN$13*клиенты!$N25))</f>
        <v>0</v>
      </c>
      <c r="FO23" s="63">
        <f>IF(FO$10="",0,IF(FO$9&lt;главная!$N$19,0,FO$13*клиенты!$N25))</f>
        <v>0</v>
      </c>
      <c r="FP23" s="63">
        <f>IF(FP$10="",0,IF(FP$9&lt;главная!$N$19,0,FP$13*клиенты!$N25))</f>
        <v>0</v>
      </c>
      <c r="FQ23" s="63">
        <f>IF(FQ$10="",0,IF(FQ$9&lt;главная!$N$19,0,FQ$13*клиенты!$N25))</f>
        <v>0</v>
      </c>
      <c r="FR23" s="63">
        <f>IF(FR$10="",0,IF(FR$9&lt;главная!$N$19,0,FR$13*клиенты!$N25))</f>
        <v>0</v>
      </c>
      <c r="FS23" s="63">
        <f>IF(FS$10="",0,IF(FS$9&lt;главная!$N$19,0,FS$13*клиенты!$N25))</f>
        <v>0</v>
      </c>
      <c r="FT23" s="63">
        <f>IF(FT$10="",0,IF(FT$9&lt;главная!$N$19,0,FT$13*клиенты!$N25))</f>
        <v>0</v>
      </c>
      <c r="FU23" s="63">
        <f>IF(FU$10="",0,IF(FU$9&lt;главная!$N$19,0,FU$13*клиенты!$N25))</f>
        <v>0</v>
      </c>
      <c r="FV23" s="63">
        <f>IF(FV$10="",0,IF(FV$9&lt;главная!$N$19,0,FV$13*клиенты!$N25))</f>
        <v>0</v>
      </c>
      <c r="FW23" s="63">
        <f>IF(FW$10="",0,IF(FW$9&lt;главная!$N$19,0,FW$13*клиенты!$N25))</f>
        <v>0</v>
      </c>
      <c r="FX23" s="63">
        <f>IF(FX$10="",0,IF(FX$9&lt;главная!$N$19,0,FX$13*клиенты!$N25))</f>
        <v>0</v>
      </c>
      <c r="FY23" s="63">
        <f>IF(FY$10="",0,IF(FY$9&lt;главная!$N$19,0,FY$13*клиенты!$N25))</f>
        <v>0</v>
      </c>
      <c r="FZ23" s="63">
        <f>IF(FZ$10="",0,IF(FZ$9&lt;главная!$N$19,0,FZ$13*клиенты!$N25))</f>
        <v>0</v>
      </c>
      <c r="GA23" s="63">
        <f>IF(GA$10="",0,IF(GA$9&lt;главная!$N$19,0,GA$13*клиенты!$N25))</f>
        <v>0</v>
      </c>
      <c r="GB23" s="63">
        <f>IF(GB$10="",0,IF(GB$9&lt;главная!$N$19,0,GB$13*клиенты!$N25))</f>
        <v>0</v>
      </c>
      <c r="GC23" s="63">
        <f>IF(GC$10="",0,IF(GC$9&lt;главная!$N$19,0,GC$13*клиенты!$N25))</f>
        <v>0</v>
      </c>
      <c r="GD23" s="63">
        <f>IF(GD$10="",0,IF(GD$9&lt;главная!$N$19,0,GD$13*клиенты!$N25))</f>
        <v>0</v>
      </c>
      <c r="GE23" s="63">
        <f>IF(GE$10="",0,IF(GE$9&lt;главная!$N$19,0,GE$13*клиенты!$N25))</f>
        <v>0</v>
      </c>
      <c r="GF23" s="63">
        <f>IF(GF$10="",0,IF(GF$9&lt;главная!$N$19,0,GF$13*клиенты!$N25))</f>
        <v>0</v>
      </c>
      <c r="GG23" s="63">
        <f>IF(GG$10="",0,IF(GG$9&lt;главная!$N$19,0,GG$13*клиенты!$N25))</f>
        <v>0</v>
      </c>
      <c r="GH23" s="63">
        <f>IF(GH$10="",0,IF(GH$9&lt;главная!$N$19,0,GH$13*клиенты!$N25))</f>
        <v>0</v>
      </c>
      <c r="GI23" s="63">
        <f>IF(GI$10="",0,IF(GI$9&lt;главная!$N$19,0,GI$13*клиенты!$N25))</f>
        <v>0</v>
      </c>
      <c r="GJ23" s="63">
        <f>IF(GJ$10="",0,IF(GJ$9&lt;главная!$N$19,0,GJ$13*клиенты!$N25))</f>
        <v>0</v>
      </c>
      <c r="GK23" s="63">
        <f>IF(GK$10="",0,IF(GK$9&lt;главная!$N$19,0,GK$13*клиенты!$N25))</f>
        <v>0</v>
      </c>
      <c r="GL23" s="63">
        <f>IF(GL$10="",0,IF(GL$9&lt;главная!$N$19,0,GL$13*клиенты!$N25))</f>
        <v>0</v>
      </c>
      <c r="GM23" s="63">
        <f>IF(GM$10="",0,IF(GM$9&lt;главная!$N$19,0,GM$13*клиенты!$N25))</f>
        <v>0</v>
      </c>
      <c r="GN23" s="63">
        <f>IF(GN$10="",0,IF(GN$9&lt;главная!$N$19,0,GN$13*клиенты!$N25))</f>
        <v>0</v>
      </c>
      <c r="GO23" s="63">
        <f>IF(GO$10="",0,IF(GO$9&lt;главная!$N$19,0,GO$13*клиенты!$N25))</f>
        <v>0</v>
      </c>
      <c r="GP23" s="63">
        <f>IF(GP$10="",0,IF(GP$9&lt;главная!$N$19,0,GP$13*клиенты!$N25))</f>
        <v>0</v>
      </c>
      <c r="GQ23" s="63">
        <f>IF(GQ$10="",0,IF(GQ$9&lt;главная!$N$19,0,GQ$13*клиенты!$N25))</f>
        <v>0</v>
      </c>
      <c r="GR23" s="63">
        <f>IF(GR$10="",0,IF(GR$9&lt;главная!$N$19,0,GR$13*клиенты!$N25))</f>
        <v>0</v>
      </c>
      <c r="GS23" s="63">
        <f>IF(GS$10="",0,IF(GS$9&lt;главная!$N$19,0,GS$13*клиенты!$N25))</f>
        <v>0</v>
      </c>
      <c r="GT23" s="63">
        <f>IF(GT$10="",0,IF(GT$9&lt;главная!$N$19,0,GT$13*клиенты!$N25))</f>
        <v>0</v>
      </c>
      <c r="GU23" s="63">
        <f>IF(GU$10="",0,IF(GU$9&lt;главная!$N$19,0,GU$13*клиенты!$N25))</f>
        <v>0</v>
      </c>
      <c r="GV23" s="63">
        <f>IF(GV$10="",0,IF(GV$9&lt;главная!$N$19,0,GV$13*клиенты!$N25))</f>
        <v>0</v>
      </c>
      <c r="GW23" s="63">
        <f>IF(GW$10="",0,IF(GW$9&lt;главная!$N$19,0,GW$13*клиенты!$N25))</f>
        <v>0</v>
      </c>
      <c r="GX23" s="63">
        <f>IF(GX$10="",0,IF(GX$9&lt;главная!$N$19,0,GX$13*клиенты!$N25))</f>
        <v>0</v>
      </c>
      <c r="GY23" s="63">
        <f>IF(GY$10="",0,IF(GY$9&lt;главная!$N$19,0,GY$13*клиенты!$N25))</f>
        <v>0</v>
      </c>
      <c r="GZ23" s="63">
        <f>IF(GZ$10="",0,IF(GZ$9&lt;главная!$N$19,0,GZ$13*клиенты!$N25))</f>
        <v>0</v>
      </c>
      <c r="HA23" s="63">
        <f>IF(HA$10="",0,IF(HA$9&lt;главная!$N$19,0,HA$13*клиенты!$N25))</f>
        <v>0</v>
      </c>
      <c r="HB23" s="63">
        <f>IF(HB$10="",0,IF(HB$9&lt;главная!$N$19,0,HB$13*клиенты!$N25))</f>
        <v>0</v>
      </c>
      <c r="HC23" s="63">
        <f>IF(HC$10="",0,IF(HC$9&lt;главная!$N$19,0,HC$13*клиенты!$N25))</f>
        <v>0</v>
      </c>
      <c r="HD23" s="63">
        <f>IF(HD$10="",0,IF(HD$9&lt;главная!$N$19,0,HD$13*клиенты!$N25))</f>
        <v>0</v>
      </c>
      <c r="HE23" s="63">
        <f>IF(HE$10="",0,IF(HE$9&lt;главная!$N$19,0,HE$13*клиенты!$N25))</f>
        <v>0</v>
      </c>
      <c r="HF23" s="63">
        <f>IF(HF$10="",0,IF(HF$9&lt;главная!$N$19,0,HF$13*клиенты!$N25))</f>
        <v>0</v>
      </c>
      <c r="HG23" s="63">
        <f>IF(HG$10="",0,IF(HG$9&lt;главная!$N$19,0,HG$13*клиенты!$N25))</f>
        <v>0</v>
      </c>
      <c r="HH23" s="63">
        <f>IF(HH$10="",0,IF(HH$9&lt;главная!$N$19,0,HH$13*клиенты!$N25))</f>
        <v>0</v>
      </c>
      <c r="HI23" s="63">
        <f>IF(HI$10="",0,IF(HI$9&lt;главная!$N$19,0,HI$13*клиенты!$N25))</f>
        <v>0</v>
      </c>
      <c r="HJ23" s="63">
        <f>IF(HJ$10="",0,IF(HJ$9&lt;главная!$N$19,0,HJ$13*клиенты!$N25))</f>
        <v>0</v>
      </c>
      <c r="HK23" s="63">
        <f>IF(HK$10="",0,IF(HK$9&lt;главная!$N$19,0,HK$13*клиенты!$N25))</f>
        <v>0</v>
      </c>
      <c r="HL23" s="63">
        <f>IF(HL$10="",0,IF(HL$9&lt;главная!$N$19,0,HL$13*клиенты!$N25))</f>
        <v>0</v>
      </c>
      <c r="HM23" s="63">
        <f>IF(HM$10="",0,IF(HM$9&lt;главная!$N$19,0,HM$13*клиенты!$N25))</f>
        <v>0</v>
      </c>
      <c r="HN23" s="63">
        <f>IF(HN$10="",0,IF(HN$9&lt;главная!$N$19,0,HN$13*клиенты!$N25))</f>
        <v>0</v>
      </c>
      <c r="HO23" s="63">
        <f>IF(HO$10="",0,IF(HO$9&lt;главная!$N$19,0,HO$13*клиенты!$N25))</f>
        <v>0</v>
      </c>
      <c r="HP23" s="63">
        <f>IF(HP$10="",0,IF(HP$9&lt;главная!$N$19,0,HP$13*клиенты!$N25))</f>
        <v>0</v>
      </c>
      <c r="HQ23" s="63">
        <f>IF(HQ$10="",0,IF(HQ$9&lt;главная!$N$19,0,HQ$13*клиенты!$N25))</f>
        <v>0</v>
      </c>
      <c r="HR23" s="63">
        <f>IF(HR$10="",0,IF(HR$9&lt;главная!$N$19,0,HR$13*клиенты!$N25))</f>
        <v>0</v>
      </c>
      <c r="HS23" s="63">
        <f>IF(HS$10="",0,IF(HS$9&lt;главная!$N$19,0,HS$13*клиенты!$N25))</f>
        <v>0</v>
      </c>
      <c r="HT23" s="63">
        <f>IF(HT$10="",0,IF(HT$9&lt;главная!$N$19,0,HT$13*клиенты!$N25))</f>
        <v>0</v>
      </c>
      <c r="HU23" s="63">
        <f>IF(HU$10="",0,IF(HU$9&lt;главная!$N$19,0,HU$13*клиенты!$N25))</f>
        <v>0</v>
      </c>
      <c r="HV23" s="63">
        <f>IF(HV$10="",0,IF(HV$9&lt;главная!$N$19,0,HV$13*клиенты!$N25))</f>
        <v>0</v>
      </c>
      <c r="HW23" s="63">
        <f>IF(HW$10="",0,IF(HW$9&lt;главная!$N$19,0,HW$13*клиенты!$N25))</f>
        <v>0</v>
      </c>
      <c r="HX23" s="63">
        <f>IF(HX$10="",0,IF(HX$9&lt;главная!$N$19,0,HX$13*клиенты!$N25))</f>
        <v>0</v>
      </c>
      <c r="HY23" s="63">
        <f>IF(HY$10="",0,IF(HY$9&lt;главная!$N$19,0,HY$13*клиенты!$N25))</f>
        <v>0</v>
      </c>
      <c r="HZ23" s="63">
        <f>IF(HZ$10="",0,IF(HZ$9&lt;главная!$N$19,0,HZ$13*клиенты!$N25))</f>
        <v>0</v>
      </c>
      <c r="IA23" s="63">
        <f>IF(IA$10="",0,IF(IA$9&lt;главная!$N$19,0,IA$13*клиенты!$N25))</f>
        <v>0</v>
      </c>
      <c r="IB23" s="63">
        <f>IF(IB$10="",0,IF(IB$9&lt;главная!$N$19,0,IB$13*клиенты!$N25))</f>
        <v>0</v>
      </c>
      <c r="IC23" s="63">
        <f>IF(IC$10="",0,IF(IC$9&lt;главная!$N$19,0,IC$13*клиенты!$N25))</f>
        <v>0</v>
      </c>
      <c r="ID23" s="63">
        <f>IF(ID$10="",0,IF(ID$9&lt;главная!$N$19,0,ID$13*клиенты!$N25))</f>
        <v>0</v>
      </c>
      <c r="IE23" s="63">
        <f>IF(IE$10="",0,IF(IE$9&lt;главная!$N$19,0,IE$13*клиенты!$N25))</f>
        <v>0</v>
      </c>
      <c r="IF23" s="63">
        <f>IF(IF$10="",0,IF(IF$9&lt;главная!$N$19,0,IF$13*клиенты!$N25))</f>
        <v>0</v>
      </c>
      <c r="IG23" s="63">
        <f>IF(IG$10="",0,IF(IG$9&lt;главная!$N$19,0,IG$13*клиенты!$N25))</f>
        <v>0</v>
      </c>
      <c r="IH23" s="63">
        <f>IF(IH$10="",0,IF(IH$9&lt;главная!$N$19,0,IH$13*клиенты!$N25))</f>
        <v>0</v>
      </c>
      <c r="II23" s="63">
        <f>IF(II$10="",0,IF(II$9&lt;главная!$N$19,0,II$13*клиенты!$N25))</f>
        <v>0</v>
      </c>
      <c r="IJ23" s="63">
        <f>IF(IJ$10="",0,IF(IJ$9&lt;главная!$N$19,0,IJ$13*клиенты!$N25))</f>
        <v>0</v>
      </c>
      <c r="IK23" s="63">
        <f>IF(IK$10="",0,IF(IK$9&lt;главная!$N$19,0,IK$13*клиенты!$N25))</f>
        <v>0</v>
      </c>
      <c r="IL23" s="63">
        <f>IF(IL$10="",0,IF(IL$9&lt;главная!$N$19,0,IL$13*клиенты!$N25))</f>
        <v>0</v>
      </c>
      <c r="IM23" s="63">
        <f>IF(IM$10="",0,IF(IM$9&lt;главная!$N$19,0,IM$13*клиенты!$N25))</f>
        <v>0</v>
      </c>
      <c r="IN23" s="63">
        <f>IF(IN$10="",0,IF(IN$9&lt;главная!$N$19,0,IN$13*клиенты!$N25))</f>
        <v>0</v>
      </c>
      <c r="IO23" s="63">
        <f>IF(IO$10="",0,IF(IO$9&lt;главная!$N$19,0,IO$13*клиенты!$N25))</f>
        <v>0</v>
      </c>
      <c r="IP23" s="63">
        <f>IF(IP$10="",0,IF(IP$9&lt;главная!$N$19,0,IP$13*клиенты!$N25))</f>
        <v>0</v>
      </c>
      <c r="IQ23" s="63">
        <f>IF(IQ$10="",0,IF(IQ$9&lt;главная!$N$19,0,IQ$13*клиенты!$N25))</f>
        <v>0</v>
      </c>
      <c r="IR23" s="63">
        <f>IF(IR$10="",0,IF(IR$9&lt;главная!$N$19,0,IR$13*клиенты!$N25))</f>
        <v>0</v>
      </c>
      <c r="IS23" s="63">
        <f>IF(IS$10="",0,IF(IS$9&lt;главная!$N$19,0,IS$13*клиенты!$N25))</f>
        <v>0</v>
      </c>
      <c r="IT23" s="63">
        <f>IF(IT$10="",0,IF(IT$9&lt;главная!$N$19,0,IT$13*клиенты!$N25))</f>
        <v>0</v>
      </c>
      <c r="IU23" s="63">
        <f>IF(IU$10="",0,IF(IU$9&lt;главная!$N$19,0,IU$13*клиенты!$N25))</f>
        <v>0</v>
      </c>
      <c r="IV23" s="63">
        <f>IF(IV$10="",0,IF(IV$9&lt;главная!$N$19,0,IV$13*клиенты!$N25))</f>
        <v>0</v>
      </c>
      <c r="IW23" s="63">
        <f>IF(IW$10="",0,IF(IW$9&lt;главная!$N$19,0,IW$13*клиенты!$N25))</f>
        <v>0</v>
      </c>
      <c r="IX23" s="63">
        <f>IF(IX$10="",0,IF(IX$9&lt;главная!$N$19,0,IX$13*клиенты!$N25))</f>
        <v>0</v>
      </c>
      <c r="IY23" s="63">
        <f>IF(IY$10="",0,IF(IY$9&lt;главная!$N$19,0,IY$13*клиенты!$N25))</f>
        <v>0</v>
      </c>
      <c r="IZ23" s="63">
        <f>IF(IZ$10="",0,IF(IZ$9&lt;главная!$N$19,0,IZ$13*клиенты!$N25))</f>
        <v>0</v>
      </c>
      <c r="JA23" s="63">
        <f>IF(JA$10="",0,IF(JA$9&lt;главная!$N$19,0,JA$13*клиенты!$N25))</f>
        <v>0</v>
      </c>
      <c r="JB23" s="63">
        <f>IF(JB$10="",0,IF(JB$9&lt;главная!$N$19,0,JB$13*клиенты!$N25))</f>
        <v>0</v>
      </c>
      <c r="JC23" s="63">
        <f>IF(JC$10="",0,IF(JC$9&lt;главная!$N$19,0,JC$13*клиенты!$N25))</f>
        <v>0</v>
      </c>
      <c r="JD23" s="63">
        <f>IF(JD$10="",0,IF(JD$9&lt;главная!$N$19,0,JD$13*клиенты!$N25))</f>
        <v>0</v>
      </c>
      <c r="JE23" s="63">
        <f>IF(JE$10="",0,IF(JE$9&lt;главная!$N$19,0,JE$13*клиенты!$N25))</f>
        <v>0</v>
      </c>
      <c r="JF23" s="63">
        <f>IF(JF$10="",0,IF(JF$9&lt;главная!$N$19,0,JF$13*клиенты!$N25))</f>
        <v>0</v>
      </c>
      <c r="JG23" s="63">
        <f>IF(JG$10="",0,IF(JG$9&lt;главная!$N$19,0,JG$13*клиенты!$N25))</f>
        <v>0</v>
      </c>
      <c r="JH23" s="63">
        <f>IF(JH$10="",0,IF(JH$9&lt;главная!$N$19,0,JH$13*клиенты!$N25))</f>
        <v>0</v>
      </c>
      <c r="JI23" s="63">
        <f>IF(JI$10="",0,IF(JI$9&lt;главная!$N$19,0,JI$13*клиенты!$N25))</f>
        <v>0</v>
      </c>
      <c r="JJ23" s="63">
        <f>IF(JJ$10="",0,IF(JJ$9&lt;главная!$N$19,0,JJ$13*клиенты!$N25))</f>
        <v>0</v>
      </c>
      <c r="JK23" s="63">
        <f>IF(JK$10="",0,IF(JK$9&lt;главная!$N$19,0,JK$13*клиенты!$N25))</f>
        <v>0</v>
      </c>
      <c r="JL23" s="63">
        <f>IF(JL$10="",0,IF(JL$9&lt;главная!$N$19,0,JL$13*клиенты!$N25))</f>
        <v>0</v>
      </c>
      <c r="JM23" s="63">
        <f>IF(JM$10="",0,IF(JM$9&lt;главная!$N$19,0,JM$13*клиенты!$N25))</f>
        <v>0</v>
      </c>
      <c r="JN23" s="63">
        <f>IF(JN$10="",0,IF(JN$9&lt;главная!$N$19,0,JN$13*клиенты!$N25))</f>
        <v>0</v>
      </c>
      <c r="JO23" s="63">
        <f>IF(JO$10="",0,IF(JO$9&lt;главная!$N$19,0,JO$13*клиенты!$N25))</f>
        <v>0</v>
      </c>
      <c r="JP23" s="63">
        <f>IF(JP$10="",0,IF(JP$9&lt;главная!$N$19,0,JP$13*клиенты!$N25))</f>
        <v>0</v>
      </c>
      <c r="JQ23" s="63">
        <f>IF(JQ$10="",0,IF(JQ$9&lt;главная!$N$19,0,JQ$13*клиенты!$N25))</f>
        <v>0</v>
      </c>
      <c r="JR23" s="63">
        <f>IF(JR$10="",0,IF(JR$9&lt;главная!$N$19,0,JR$13*клиенты!$N25))</f>
        <v>0</v>
      </c>
      <c r="JS23" s="63">
        <f>IF(JS$10="",0,IF(JS$9&lt;главная!$N$19,0,JS$13*клиенты!$N25))</f>
        <v>0</v>
      </c>
      <c r="JT23" s="63">
        <f>IF(JT$10="",0,IF(JT$9&lt;главная!$N$19,0,JT$13*клиенты!$N25))</f>
        <v>0</v>
      </c>
      <c r="JU23" s="63">
        <f>IF(JU$10="",0,IF(JU$9&lt;главная!$N$19,0,JU$13*клиенты!$N25))</f>
        <v>0</v>
      </c>
      <c r="JV23" s="63">
        <f>IF(JV$10="",0,IF(JV$9&lt;главная!$N$19,0,JV$13*клиенты!$N25))</f>
        <v>0</v>
      </c>
      <c r="JW23" s="63">
        <f>IF(JW$10="",0,IF(JW$9&lt;главная!$N$19,0,JW$13*клиенты!$N25))</f>
        <v>0</v>
      </c>
      <c r="JX23" s="63">
        <f>IF(JX$10="",0,IF(JX$9&lt;главная!$N$19,0,JX$13*клиенты!$N25))</f>
        <v>0</v>
      </c>
      <c r="JY23" s="63">
        <f>IF(JY$10="",0,IF(JY$9&lt;главная!$N$19,0,JY$13*клиенты!$N25))</f>
        <v>0</v>
      </c>
      <c r="JZ23" s="63">
        <f>IF(JZ$10="",0,IF(JZ$9&lt;главная!$N$19,0,JZ$13*клиенты!$N25))</f>
        <v>0</v>
      </c>
      <c r="KA23" s="63">
        <f>IF(KA$10="",0,IF(KA$9&lt;главная!$N$19,0,KA$13*клиенты!$N25))</f>
        <v>0</v>
      </c>
      <c r="KB23" s="63">
        <f>IF(KB$10="",0,IF(KB$9&lt;главная!$N$19,0,KB$13*клиенты!$N25))</f>
        <v>0</v>
      </c>
      <c r="KC23" s="63">
        <f>IF(KC$10="",0,IF(KC$9&lt;главная!$N$19,0,KC$13*клиенты!$N25))</f>
        <v>0</v>
      </c>
      <c r="KD23" s="63">
        <f>IF(KD$10="",0,IF(KD$9&lt;главная!$N$19,0,KD$13*клиенты!$N25))</f>
        <v>0</v>
      </c>
      <c r="KE23" s="63">
        <f>IF(KE$10="",0,IF(KE$9&lt;главная!$N$19,0,KE$13*клиенты!$N25))</f>
        <v>0</v>
      </c>
      <c r="KF23" s="63">
        <f>IF(KF$10="",0,IF(KF$9&lt;главная!$N$19,0,KF$13*клиенты!$N25))</f>
        <v>0</v>
      </c>
      <c r="KG23" s="63">
        <f>IF(KG$10="",0,IF(KG$9&lt;главная!$N$19,0,KG$13*клиенты!$N25))</f>
        <v>0</v>
      </c>
      <c r="KH23" s="63">
        <f>IF(KH$10="",0,IF(KH$9&lt;главная!$N$19,0,KH$13*клиенты!$N25))</f>
        <v>0</v>
      </c>
      <c r="KI23" s="63">
        <f>IF(KI$10="",0,IF(KI$9&lt;главная!$N$19,0,KI$13*клиенты!$N25))</f>
        <v>0</v>
      </c>
      <c r="KJ23" s="63">
        <f>IF(KJ$10="",0,IF(KJ$9&lt;главная!$N$19,0,KJ$13*клиенты!$N25))</f>
        <v>0</v>
      </c>
      <c r="KK23" s="63">
        <f>IF(KK$10="",0,IF(KK$9&lt;главная!$N$19,0,KK$13*клиенты!$N25))</f>
        <v>0</v>
      </c>
      <c r="KL23" s="63">
        <f>IF(KL$10="",0,IF(KL$9&lt;главная!$N$19,0,KL$13*клиенты!$N25))</f>
        <v>0</v>
      </c>
      <c r="KM23" s="63">
        <f>IF(KM$10="",0,IF(KM$9&lt;главная!$N$19,0,KM$13*клиенты!$N25))</f>
        <v>0</v>
      </c>
      <c r="KN23" s="63">
        <f>IF(KN$10="",0,IF(KN$9&lt;главная!$N$19,0,KN$13*клиенты!$N25))</f>
        <v>0</v>
      </c>
      <c r="KO23" s="63">
        <f>IF(KO$10="",0,IF(KO$9&lt;главная!$N$19,0,KO$13*клиенты!$N25))</f>
        <v>0</v>
      </c>
      <c r="KP23" s="63">
        <f>IF(KP$10="",0,IF(KP$9&lt;главная!$N$19,0,KP$13*клиенты!$N25))</f>
        <v>0</v>
      </c>
      <c r="KQ23" s="63">
        <f>IF(KQ$10="",0,IF(KQ$9&lt;главная!$N$19,0,KQ$13*клиенты!$N25))</f>
        <v>0</v>
      </c>
      <c r="KR23" s="63">
        <f>IF(KR$10="",0,IF(KR$9&lt;главная!$N$19,0,KR$13*клиенты!$N25))</f>
        <v>0</v>
      </c>
      <c r="KS23" s="63">
        <f>IF(KS$10="",0,IF(KS$9&lt;главная!$N$19,0,KS$13*клиенты!$N25))</f>
        <v>0</v>
      </c>
      <c r="KT23" s="63">
        <f>IF(KT$10="",0,IF(KT$9&lt;главная!$N$19,0,KT$13*клиенты!$N25))</f>
        <v>0</v>
      </c>
      <c r="KU23" s="63">
        <f>IF(KU$10="",0,IF(KU$9&lt;главная!$N$19,0,KU$13*клиенты!$N25))</f>
        <v>0</v>
      </c>
      <c r="KV23" s="63">
        <f>IF(KV$10="",0,IF(KV$9&lt;главная!$N$19,0,KV$13*клиенты!$N25))</f>
        <v>0</v>
      </c>
      <c r="KW23" s="63">
        <f>IF(KW$10="",0,IF(KW$9&lt;главная!$N$19,0,KW$13*клиенты!$N25))</f>
        <v>0</v>
      </c>
      <c r="KX23" s="63">
        <f>IF(KX$10="",0,IF(KX$9&lt;главная!$N$19,0,KX$13*клиенты!$N25))</f>
        <v>0</v>
      </c>
      <c r="KY23" s="63">
        <f>IF(KY$10="",0,IF(KY$9&lt;главная!$N$19,0,KY$13*клиенты!$N25))</f>
        <v>0</v>
      </c>
      <c r="KZ23" s="63">
        <f>IF(KZ$10="",0,IF(KZ$9&lt;главная!$N$19,0,KZ$13*клиенты!$N25))</f>
        <v>0</v>
      </c>
      <c r="LA23" s="63">
        <f>IF(LA$10="",0,IF(LA$9&lt;главная!$N$19,0,LA$13*клиенты!$N25))</f>
        <v>0</v>
      </c>
      <c r="LB23" s="63">
        <f>IF(LB$10="",0,IF(LB$9&lt;главная!$N$19,0,LB$13*клиенты!$N25))</f>
        <v>0</v>
      </c>
      <c r="LC23" s="63">
        <f>IF(LC$10="",0,IF(LC$9&lt;главная!$N$19,0,LC$13*клиенты!$N25))</f>
        <v>0</v>
      </c>
      <c r="LD23" s="63">
        <f>IF(LD$10="",0,IF(LD$9&lt;главная!$N$19,0,LD$13*клиенты!$N25))</f>
        <v>0</v>
      </c>
      <c r="LE23" s="63">
        <f>IF(LE$10="",0,IF(LE$9&lt;главная!$N$19,0,LE$13*клиенты!$N25))</f>
        <v>0</v>
      </c>
      <c r="LF23" s="63">
        <f>IF(LF$10="",0,IF(LF$9&lt;главная!$N$19,0,LF$13*клиенты!$N25))</f>
        <v>0</v>
      </c>
      <c r="LG23" s="63">
        <f>IF(LG$10="",0,IF(LG$9&lt;главная!$N$19,0,LG$13*клиенты!$N25))</f>
        <v>0</v>
      </c>
      <c r="LH23" s="63">
        <f>IF(LH$10="",0,IF(LH$9&lt;главная!$N$19,0,LH$13*клиенты!$N25))</f>
        <v>0</v>
      </c>
      <c r="LI23" s="52"/>
      <c r="LJ23" s="52"/>
    </row>
    <row r="24" spans="1:322" s="60" customFormat="1" ht="10.199999999999999" x14ac:dyDescent="0.2">
      <c r="A24" s="52"/>
      <c r="B24" s="52"/>
      <c r="C24" s="52"/>
      <c r="D24" s="52"/>
      <c r="E24" s="101" t="str">
        <f>E15</f>
        <v>кол-во клиентов по типам</v>
      </c>
      <c r="F24" s="52"/>
      <c r="G24" s="52"/>
      <c r="H24" s="42" t="str">
        <f>списки!$H$21</f>
        <v>клиенты типа 9</v>
      </c>
      <c r="I24" s="52"/>
      <c r="J24" s="52"/>
      <c r="K24" s="56" t="str">
        <f>IF($E24="","",INDEX(kpi!$H:$H,SUMIFS(kpi!$B:$B,kpi!$E:$E,$E24)))</f>
        <v>кол-во чел</v>
      </c>
      <c r="L24" s="52"/>
      <c r="M24" s="59"/>
      <c r="N24" s="52"/>
      <c r="O24" s="62"/>
      <c r="P24" s="52"/>
      <c r="Q24" s="52"/>
      <c r="R24" s="102"/>
      <c r="S24" s="52"/>
      <c r="T24" s="52"/>
      <c r="U24" s="63">
        <f>IF(U$10="",0,IF(U$9&lt;главная!$N$19,0,U$13*клиенты!$N26))</f>
        <v>0</v>
      </c>
      <c r="V24" s="63">
        <f>IF(V$10="",0,IF(V$9&lt;главная!$N$19,0,V$13*клиенты!$N26))</f>
        <v>0</v>
      </c>
      <c r="W24" s="63">
        <f>IF(W$10="",0,IF(W$9&lt;главная!$N$19,0,W$13*клиенты!$N26))</f>
        <v>0</v>
      </c>
      <c r="X24" s="63">
        <f>IF(X$10="",0,IF(X$9&lt;главная!$N$19,0,X$13*клиенты!$N26))</f>
        <v>0</v>
      </c>
      <c r="Y24" s="63">
        <f>IF(Y$10="",0,IF(Y$9&lt;главная!$N$19,0,Y$13*клиенты!$N26))</f>
        <v>0</v>
      </c>
      <c r="Z24" s="63">
        <f>IF(Z$10="",0,IF(Z$9&lt;главная!$N$19,0,Z$13*клиенты!$N26))</f>
        <v>0</v>
      </c>
      <c r="AA24" s="63">
        <f>IF(AA$10="",0,IF(AA$9&lt;главная!$N$19,0,AA$13*клиенты!$N26))</f>
        <v>0</v>
      </c>
      <c r="AB24" s="63">
        <f>IF(AB$10="",0,IF(AB$9&lt;главная!$N$19,0,AB$13*клиенты!$N26))</f>
        <v>0</v>
      </c>
      <c r="AC24" s="63">
        <f>IF(AC$10="",0,IF(AC$9&lt;главная!$N$19,0,AC$13*клиенты!$N26))</f>
        <v>0</v>
      </c>
      <c r="AD24" s="63">
        <f>IF(AD$10="",0,IF(AD$9&lt;главная!$N$19,0,AD$13*клиенты!$N26))</f>
        <v>0</v>
      </c>
      <c r="AE24" s="63">
        <f>IF(AE$10="",0,IF(AE$9&lt;главная!$N$19,0,AE$13*клиенты!$N26))</f>
        <v>0</v>
      </c>
      <c r="AF24" s="63">
        <f>IF(AF$10="",0,IF(AF$9&lt;главная!$N$19,0,AF$13*клиенты!$N26))</f>
        <v>0</v>
      </c>
      <c r="AG24" s="63">
        <f>IF(AG$10="",0,IF(AG$9&lt;главная!$N$19,0,AG$13*клиенты!$N26))</f>
        <v>0</v>
      </c>
      <c r="AH24" s="63">
        <f>IF(AH$10="",0,IF(AH$9&lt;главная!$N$19,0,AH$13*клиенты!$N26))</f>
        <v>0</v>
      </c>
      <c r="AI24" s="63">
        <f>IF(AI$10="",0,IF(AI$9&lt;главная!$N$19,0,AI$13*клиенты!$N26))</f>
        <v>0</v>
      </c>
      <c r="AJ24" s="63">
        <f>IF(AJ$10="",0,IF(AJ$9&lt;главная!$N$19,0,AJ$13*клиенты!$N26))</f>
        <v>0</v>
      </c>
      <c r="AK24" s="63">
        <f>IF(AK$10="",0,IF(AK$9&lt;главная!$N$19,0,AK$13*клиенты!$N26))</f>
        <v>0</v>
      </c>
      <c r="AL24" s="63">
        <f>IF(AL$10="",0,IF(AL$9&lt;главная!$N$19,0,AL$13*клиенты!$N26))</f>
        <v>0</v>
      </c>
      <c r="AM24" s="63">
        <f>IF(AM$10="",0,IF(AM$9&lt;главная!$N$19,0,AM$13*клиенты!$N26))</f>
        <v>0</v>
      </c>
      <c r="AN24" s="63">
        <f>IF(AN$10="",0,IF(AN$9&lt;главная!$N$19,0,AN$13*клиенты!$N26))</f>
        <v>0</v>
      </c>
      <c r="AO24" s="63">
        <f>IF(AO$10="",0,IF(AO$9&lt;главная!$N$19,0,AO$13*клиенты!$N26))</f>
        <v>0</v>
      </c>
      <c r="AP24" s="63">
        <f>IF(AP$10="",0,IF(AP$9&lt;главная!$N$19,0,AP$13*клиенты!$N26))</f>
        <v>0</v>
      </c>
      <c r="AQ24" s="63">
        <f>IF(AQ$10="",0,IF(AQ$9&lt;главная!$N$19,0,AQ$13*клиенты!$N26))</f>
        <v>0</v>
      </c>
      <c r="AR24" s="63">
        <f>IF(AR$10="",0,IF(AR$9&lt;главная!$N$19,0,AR$13*клиенты!$N26))</f>
        <v>0</v>
      </c>
      <c r="AS24" s="63">
        <f>IF(AS$10="",0,IF(AS$9&lt;главная!$N$19,0,AS$13*клиенты!$N26))</f>
        <v>0</v>
      </c>
      <c r="AT24" s="63">
        <f>IF(AT$10="",0,IF(AT$9&lt;главная!$N$19,0,AT$13*клиенты!$N26))</f>
        <v>0</v>
      </c>
      <c r="AU24" s="63">
        <f>IF(AU$10="",0,IF(AU$9&lt;главная!$N$19,0,AU$13*клиенты!$N26))</f>
        <v>0</v>
      </c>
      <c r="AV24" s="63">
        <f>IF(AV$10="",0,IF(AV$9&lt;главная!$N$19,0,AV$13*клиенты!$N26))</f>
        <v>0</v>
      </c>
      <c r="AW24" s="63">
        <f>IF(AW$10="",0,IF(AW$9&lt;главная!$N$19,0,AW$13*клиенты!$N26))</f>
        <v>0</v>
      </c>
      <c r="AX24" s="63">
        <f>IF(AX$10="",0,IF(AX$9&lt;главная!$N$19,0,AX$13*клиенты!$N26))</f>
        <v>0</v>
      </c>
      <c r="AY24" s="63">
        <f>IF(AY$10="",0,IF(AY$9&lt;главная!$N$19,0,AY$13*клиенты!$N26))</f>
        <v>0</v>
      </c>
      <c r="AZ24" s="63">
        <f>IF(AZ$10="",0,IF(AZ$9&lt;главная!$N$19,0,AZ$13*клиенты!$N26))</f>
        <v>0</v>
      </c>
      <c r="BA24" s="63">
        <f>IF(BA$10="",0,IF(BA$9&lt;главная!$N$19,0,BA$13*клиенты!$N26))</f>
        <v>0</v>
      </c>
      <c r="BB24" s="63">
        <f>IF(BB$10="",0,IF(BB$9&lt;главная!$N$19,0,BB$13*клиенты!$N26))</f>
        <v>0</v>
      </c>
      <c r="BC24" s="63">
        <f>IF(BC$10="",0,IF(BC$9&lt;главная!$N$19,0,BC$13*клиенты!$N26))</f>
        <v>0</v>
      </c>
      <c r="BD24" s="63">
        <f>IF(BD$10="",0,IF(BD$9&lt;главная!$N$19,0,BD$13*клиенты!$N26))</f>
        <v>0</v>
      </c>
      <c r="BE24" s="63">
        <f>IF(BE$10="",0,IF(BE$9&lt;главная!$N$19,0,BE$13*клиенты!$N26))</f>
        <v>0</v>
      </c>
      <c r="BF24" s="63">
        <f>IF(BF$10="",0,IF(BF$9&lt;главная!$N$19,0,BF$13*клиенты!$N26))</f>
        <v>0</v>
      </c>
      <c r="BG24" s="63">
        <f>IF(BG$10="",0,IF(BG$9&lt;главная!$N$19,0,BG$13*клиенты!$N26))</f>
        <v>0</v>
      </c>
      <c r="BH24" s="63">
        <f>IF(BH$10="",0,IF(BH$9&lt;главная!$N$19,0,BH$13*клиенты!$N26))</f>
        <v>0</v>
      </c>
      <c r="BI24" s="63">
        <f>IF(BI$10="",0,IF(BI$9&lt;главная!$N$19,0,BI$13*клиенты!$N26))</f>
        <v>0</v>
      </c>
      <c r="BJ24" s="63">
        <f>IF(BJ$10="",0,IF(BJ$9&lt;главная!$N$19,0,BJ$13*клиенты!$N26))</f>
        <v>0</v>
      </c>
      <c r="BK24" s="63">
        <f>IF(BK$10="",0,IF(BK$9&lt;главная!$N$19,0,BK$13*клиенты!$N26))</f>
        <v>0</v>
      </c>
      <c r="BL24" s="63">
        <f>IF(BL$10="",0,IF(BL$9&lt;главная!$N$19,0,BL$13*клиенты!$N26))</f>
        <v>0</v>
      </c>
      <c r="BM24" s="63">
        <f>IF(BM$10="",0,IF(BM$9&lt;главная!$N$19,0,BM$13*клиенты!$N26))</f>
        <v>0</v>
      </c>
      <c r="BN24" s="63">
        <f>IF(BN$10="",0,IF(BN$9&lt;главная!$N$19,0,BN$13*клиенты!$N26))</f>
        <v>0</v>
      </c>
      <c r="BO24" s="63">
        <f>IF(BO$10="",0,IF(BO$9&lt;главная!$N$19,0,BO$13*клиенты!$N26))</f>
        <v>0</v>
      </c>
      <c r="BP24" s="63">
        <f>IF(BP$10="",0,IF(BP$9&lt;главная!$N$19,0,BP$13*клиенты!$N26))</f>
        <v>0</v>
      </c>
      <c r="BQ24" s="63">
        <f>IF(BQ$10="",0,IF(BQ$9&lt;главная!$N$19,0,BQ$13*клиенты!$N26))</f>
        <v>0</v>
      </c>
      <c r="BR24" s="63">
        <f>IF(BR$10="",0,IF(BR$9&lt;главная!$N$19,0,BR$13*клиенты!$N26))</f>
        <v>0</v>
      </c>
      <c r="BS24" s="63">
        <f>IF(BS$10="",0,IF(BS$9&lt;главная!$N$19,0,BS$13*клиенты!$N26))</f>
        <v>0</v>
      </c>
      <c r="BT24" s="63">
        <f>IF(BT$10="",0,IF(BT$9&lt;главная!$N$19,0,BT$13*клиенты!$N26))</f>
        <v>0</v>
      </c>
      <c r="BU24" s="63">
        <f>IF(BU$10="",0,IF(BU$9&lt;главная!$N$19,0,BU$13*клиенты!$N26))</f>
        <v>0</v>
      </c>
      <c r="BV24" s="63">
        <f>IF(BV$10="",0,IF(BV$9&lt;главная!$N$19,0,BV$13*клиенты!$N26))</f>
        <v>0</v>
      </c>
      <c r="BW24" s="63">
        <f>IF(BW$10="",0,IF(BW$9&lt;главная!$N$19,0,BW$13*клиенты!$N26))</f>
        <v>0</v>
      </c>
      <c r="BX24" s="63">
        <f>IF(BX$10="",0,IF(BX$9&lt;главная!$N$19,0,BX$13*клиенты!$N26))</f>
        <v>0</v>
      </c>
      <c r="BY24" s="63">
        <f>IF(BY$10="",0,IF(BY$9&lt;главная!$N$19,0,BY$13*клиенты!$N26))</f>
        <v>0</v>
      </c>
      <c r="BZ24" s="63">
        <f>IF(BZ$10="",0,IF(BZ$9&lt;главная!$N$19,0,BZ$13*клиенты!$N26))</f>
        <v>0</v>
      </c>
      <c r="CA24" s="63">
        <f>IF(CA$10="",0,IF(CA$9&lt;главная!$N$19,0,CA$13*клиенты!$N26))</f>
        <v>0</v>
      </c>
      <c r="CB24" s="63">
        <f>IF(CB$10="",0,IF(CB$9&lt;главная!$N$19,0,CB$13*клиенты!$N26))</f>
        <v>0</v>
      </c>
      <c r="CC24" s="63">
        <f>IF(CC$10="",0,IF(CC$9&lt;главная!$N$19,0,CC$13*клиенты!$N26))</f>
        <v>0</v>
      </c>
      <c r="CD24" s="63">
        <f>IF(CD$10="",0,IF(CD$9&lt;главная!$N$19,0,CD$13*клиенты!$N26))</f>
        <v>0</v>
      </c>
      <c r="CE24" s="63">
        <f>IF(CE$10="",0,IF(CE$9&lt;главная!$N$19,0,CE$13*клиенты!$N26))</f>
        <v>0</v>
      </c>
      <c r="CF24" s="63">
        <f>IF(CF$10="",0,IF(CF$9&lt;главная!$N$19,0,CF$13*клиенты!$N26))</f>
        <v>0</v>
      </c>
      <c r="CG24" s="63">
        <f>IF(CG$10="",0,IF(CG$9&lt;главная!$N$19,0,CG$13*клиенты!$N26))</f>
        <v>0</v>
      </c>
      <c r="CH24" s="63">
        <f>IF(CH$10="",0,IF(CH$9&lt;главная!$N$19,0,CH$13*клиенты!$N26))</f>
        <v>0</v>
      </c>
      <c r="CI24" s="63">
        <f>IF(CI$10="",0,IF(CI$9&lt;главная!$N$19,0,CI$13*клиенты!$N26))</f>
        <v>0</v>
      </c>
      <c r="CJ24" s="63">
        <f>IF(CJ$10="",0,IF(CJ$9&lt;главная!$N$19,0,CJ$13*клиенты!$N26))</f>
        <v>0</v>
      </c>
      <c r="CK24" s="63">
        <f>IF(CK$10="",0,IF(CK$9&lt;главная!$N$19,0,CK$13*клиенты!$N26))</f>
        <v>0</v>
      </c>
      <c r="CL24" s="63">
        <f>IF(CL$10="",0,IF(CL$9&lt;главная!$N$19,0,CL$13*клиенты!$N26))</f>
        <v>0</v>
      </c>
      <c r="CM24" s="63">
        <f>IF(CM$10="",0,IF(CM$9&lt;главная!$N$19,0,CM$13*клиенты!$N26))</f>
        <v>0</v>
      </c>
      <c r="CN24" s="63">
        <f>IF(CN$10="",0,IF(CN$9&lt;главная!$N$19,0,CN$13*клиенты!$N26))</f>
        <v>0</v>
      </c>
      <c r="CO24" s="63">
        <f>IF(CO$10="",0,IF(CO$9&lt;главная!$N$19,0,CO$13*клиенты!$N26))</f>
        <v>0</v>
      </c>
      <c r="CP24" s="63">
        <f>IF(CP$10="",0,IF(CP$9&lt;главная!$N$19,0,CP$13*клиенты!$N26))</f>
        <v>0</v>
      </c>
      <c r="CQ24" s="63">
        <f>IF(CQ$10="",0,IF(CQ$9&lt;главная!$N$19,0,CQ$13*клиенты!$N26))</f>
        <v>0</v>
      </c>
      <c r="CR24" s="63">
        <f>IF(CR$10="",0,IF(CR$9&lt;главная!$N$19,0,CR$13*клиенты!$N26))</f>
        <v>0</v>
      </c>
      <c r="CS24" s="63">
        <f>IF(CS$10="",0,IF(CS$9&lt;главная!$N$19,0,CS$13*клиенты!$N26))</f>
        <v>0</v>
      </c>
      <c r="CT24" s="63">
        <f>IF(CT$10="",0,IF(CT$9&lt;главная!$N$19,0,CT$13*клиенты!$N26))</f>
        <v>0</v>
      </c>
      <c r="CU24" s="63">
        <f>IF(CU$10="",0,IF(CU$9&lt;главная!$N$19,0,CU$13*клиенты!$N26))</f>
        <v>0</v>
      </c>
      <c r="CV24" s="63">
        <f>IF(CV$10="",0,IF(CV$9&lt;главная!$N$19,0,CV$13*клиенты!$N26))</f>
        <v>0</v>
      </c>
      <c r="CW24" s="63">
        <f>IF(CW$10="",0,IF(CW$9&lt;главная!$N$19,0,CW$13*клиенты!$N26))</f>
        <v>0</v>
      </c>
      <c r="CX24" s="63">
        <f>IF(CX$10="",0,IF(CX$9&lt;главная!$N$19,0,CX$13*клиенты!$N26))</f>
        <v>0</v>
      </c>
      <c r="CY24" s="63">
        <f>IF(CY$10="",0,IF(CY$9&lt;главная!$N$19,0,CY$13*клиенты!$N26))</f>
        <v>0</v>
      </c>
      <c r="CZ24" s="63">
        <f>IF(CZ$10="",0,IF(CZ$9&lt;главная!$N$19,0,CZ$13*клиенты!$N26))</f>
        <v>0</v>
      </c>
      <c r="DA24" s="63">
        <f>IF(DA$10="",0,IF(DA$9&lt;главная!$N$19,0,DA$13*клиенты!$N26))</f>
        <v>0</v>
      </c>
      <c r="DB24" s="63">
        <f>IF(DB$10="",0,IF(DB$9&lt;главная!$N$19,0,DB$13*клиенты!$N26))</f>
        <v>0</v>
      </c>
      <c r="DC24" s="63">
        <f>IF(DC$10="",0,IF(DC$9&lt;главная!$N$19,0,DC$13*клиенты!$N26))</f>
        <v>0</v>
      </c>
      <c r="DD24" s="63">
        <f>IF(DD$10="",0,IF(DD$9&lt;главная!$N$19,0,DD$13*клиенты!$N26))</f>
        <v>0</v>
      </c>
      <c r="DE24" s="63">
        <f>IF(DE$10="",0,IF(DE$9&lt;главная!$N$19,0,DE$13*клиенты!$N26))</f>
        <v>0</v>
      </c>
      <c r="DF24" s="63">
        <f>IF(DF$10="",0,IF(DF$9&lt;главная!$N$19,0,DF$13*клиенты!$N26))</f>
        <v>0</v>
      </c>
      <c r="DG24" s="63">
        <f>IF(DG$10="",0,IF(DG$9&lt;главная!$N$19,0,DG$13*клиенты!$N26))</f>
        <v>0</v>
      </c>
      <c r="DH24" s="63">
        <f>IF(DH$10="",0,IF(DH$9&lt;главная!$N$19,0,DH$13*клиенты!$N26))</f>
        <v>0</v>
      </c>
      <c r="DI24" s="63">
        <f>IF(DI$10="",0,IF(DI$9&lt;главная!$N$19,0,DI$13*клиенты!$N26))</f>
        <v>0</v>
      </c>
      <c r="DJ24" s="63">
        <f>IF(DJ$10="",0,IF(DJ$9&lt;главная!$N$19,0,DJ$13*клиенты!$N26))</f>
        <v>0</v>
      </c>
      <c r="DK24" s="63">
        <f>IF(DK$10="",0,IF(DK$9&lt;главная!$N$19,0,DK$13*клиенты!$N26))</f>
        <v>0</v>
      </c>
      <c r="DL24" s="63">
        <f>IF(DL$10="",0,IF(DL$9&lt;главная!$N$19,0,DL$13*клиенты!$N26))</f>
        <v>0</v>
      </c>
      <c r="DM24" s="63">
        <f>IF(DM$10="",0,IF(DM$9&lt;главная!$N$19,0,DM$13*клиенты!$N26))</f>
        <v>0</v>
      </c>
      <c r="DN24" s="63">
        <f>IF(DN$10="",0,IF(DN$9&lt;главная!$N$19,0,DN$13*клиенты!$N26))</f>
        <v>0</v>
      </c>
      <c r="DO24" s="63">
        <f>IF(DO$10="",0,IF(DO$9&lt;главная!$N$19,0,DO$13*клиенты!$N26))</f>
        <v>0</v>
      </c>
      <c r="DP24" s="63">
        <f>IF(DP$10="",0,IF(DP$9&lt;главная!$N$19,0,DP$13*клиенты!$N26))</f>
        <v>0</v>
      </c>
      <c r="DQ24" s="63">
        <f>IF(DQ$10="",0,IF(DQ$9&lt;главная!$N$19,0,DQ$13*клиенты!$N26))</f>
        <v>0</v>
      </c>
      <c r="DR24" s="63">
        <f>IF(DR$10="",0,IF(DR$9&lt;главная!$N$19,0,DR$13*клиенты!$N26))</f>
        <v>0</v>
      </c>
      <c r="DS24" s="63">
        <f>IF(DS$10="",0,IF(DS$9&lt;главная!$N$19,0,DS$13*клиенты!$N26))</f>
        <v>0</v>
      </c>
      <c r="DT24" s="63">
        <f>IF(DT$10="",0,IF(DT$9&lt;главная!$N$19,0,DT$13*клиенты!$N26))</f>
        <v>0</v>
      </c>
      <c r="DU24" s="63">
        <f>IF(DU$10="",0,IF(DU$9&lt;главная!$N$19,0,DU$13*клиенты!$N26))</f>
        <v>0</v>
      </c>
      <c r="DV24" s="63">
        <f>IF(DV$10="",0,IF(DV$9&lt;главная!$N$19,0,DV$13*клиенты!$N26))</f>
        <v>0</v>
      </c>
      <c r="DW24" s="63">
        <f>IF(DW$10="",0,IF(DW$9&lt;главная!$N$19,0,DW$13*клиенты!$N26))</f>
        <v>0</v>
      </c>
      <c r="DX24" s="63">
        <f>IF(DX$10="",0,IF(DX$9&lt;главная!$N$19,0,DX$13*клиенты!$N26))</f>
        <v>0</v>
      </c>
      <c r="DY24" s="63">
        <f>IF(DY$10="",0,IF(DY$9&lt;главная!$N$19,0,DY$13*клиенты!$N26))</f>
        <v>0</v>
      </c>
      <c r="DZ24" s="63">
        <f>IF(DZ$10="",0,IF(DZ$9&lt;главная!$N$19,0,DZ$13*клиенты!$N26))</f>
        <v>0</v>
      </c>
      <c r="EA24" s="63">
        <f>IF(EA$10="",0,IF(EA$9&lt;главная!$N$19,0,EA$13*клиенты!$N26))</f>
        <v>0</v>
      </c>
      <c r="EB24" s="63">
        <f>IF(EB$10="",0,IF(EB$9&lt;главная!$N$19,0,EB$13*клиенты!$N26))</f>
        <v>0</v>
      </c>
      <c r="EC24" s="63">
        <f>IF(EC$10="",0,IF(EC$9&lt;главная!$N$19,0,EC$13*клиенты!$N26))</f>
        <v>0</v>
      </c>
      <c r="ED24" s="63">
        <f>IF(ED$10="",0,IF(ED$9&lt;главная!$N$19,0,ED$13*клиенты!$N26))</f>
        <v>0</v>
      </c>
      <c r="EE24" s="63">
        <f>IF(EE$10="",0,IF(EE$9&lt;главная!$N$19,0,EE$13*клиенты!$N26))</f>
        <v>0</v>
      </c>
      <c r="EF24" s="63">
        <f>IF(EF$10="",0,IF(EF$9&lt;главная!$N$19,0,EF$13*клиенты!$N26))</f>
        <v>0</v>
      </c>
      <c r="EG24" s="63">
        <f>IF(EG$10="",0,IF(EG$9&lt;главная!$N$19,0,EG$13*клиенты!$N26))</f>
        <v>0</v>
      </c>
      <c r="EH24" s="63">
        <f>IF(EH$10="",0,IF(EH$9&lt;главная!$N$19,0,EH$13*клиенты!$N26))</f>
        <v>0</v>
      </c>
      <c r="EI24" s="63">
        <f>IF(EI$10="",0,IF(EI$9&lt;главная!$N$19,0,EI$13*клиенты!$N26))</f>
        <v>0</v>
      </c>
      <c r="EJ24" s="63">
        <f>IF(EJ$10="",0,IF(EJ$9&lt;главная!$N$19,0,EJ$13*клиенты!$N26))</f>
        <v>0</v>
      </c>
      <c r="EK24" s="63">
        <f>IF(EK$10="",0,IF(EK$9&lt;главная!$N$19,0,EK$13*клиенты!$N26))</f>
        <v>0</v>
      </c>
      <c r="EL24" s="63">
        <f>IF(EL$10="",0,IF(EL$9&lt;главная!$N$19,0,EL$13*клиенты!$N26))</f>
        <v>0</v>
      </c>
      <c r="EM24" s="63">
        <f>IF(EM$10="",0,IF(EM$9&lt;главная!$N$19,0,EM$13*клиенты!$N26))</f>
        <v>0</v>
      </c>
      <c r="EN24" s="63">
        <f>IF(EN$10="",0,IF(EN$9&lt;главная!$N$19,0,EN$13*клиенты!$N26))</f>
        <v>0</v>
      </c>
      <c r="EO24" s="63">
        <f>IF(EO$10="",0,IF(EO$9&lt;главная!$N$19,0,EO$13*клиенты!$N26))</f>
        <v>0</v>
      </c>
      <c r="EP24" s="63">
        <f>IF(EP$10="",0,IF(EP$9&lt;главная!$N$19,0,EP$13*клиенты!$N26))</f>
        <v>0</v>
      </c>
      <c r="EQ24" s="63">
        <f>IF(EQ$10="",0,IF(EQ$9&lt;главная!$N$19,0,EQ$13*клиенты!$N26))</f>
        <v>0</v>
      </c>
      <c r="ER24" s="63">
        <f>IF(ER$10="",0,IF(ER$9&lt;главная!$N$19,0,ER$13*клиенты!$N26))</f>
        <v>0</v>
      </c>
      <c r="ES24" s="63">
        <f>IF(ES$10="",0,IF(ES$9&lt;главная!$N$19,0,ES$13*клиенты!$N26))</f>
        <v>0</v>
      </c>
      <c r="ET24" s="63">
        <f>IF(ET$10="",0,IF(ET$9&lt;главная!$N$19,0,ET$13*клиенты!$N26))</f>
        <v>0</v>
      </c>
      <c r="EU24" s="63">
        <f>IF(EU$10="",0,IF(EU$9&lt;главная!$N$19,0,EU$13*клиенты!$N26))</f>
        <v>0</v>
      </c>
      <c r="EV24" s="63">
        <f>IF(EV$10="",0,IF(EV$9&lt;главная!$N$19,0,EV$13*клиенты!$N26))</f>
        <v>0</v>
      </c>
      <c r="EW24" s="63">
        <f>IF(EW$10="",0,IF(EW$9&lt;главная!$N$19,0,EW$13*клиенты!$N26))</f>
        <v>0</v>
      </c>
      <c r="EX24" s="63">
        <f>IF(EX$10="",0,IF(EX$9&lt;главная!$N$19,0,EX$13*клиенты!$N26))</f>
        <v>0</v>
      </c>
      <c r="EY24" s="63">
        <f>IF(EY$10="",0,IF(EY$9&lt;главная!$N$19,0,EY$13*клиенты!$N26))</f>
        <v>0</v>
      </c>
      <c r="EZ24" s="63">
        <f>IF(EZ$10="",0,IF(EZ$9&lt;главная!$N$19,0,EZ$13*клиенты!$N26))</f>
        <v>0</v>
      </c>
      <c r="FA24" s="63">
        <f>IF(FA$10="",0,IF(FA$9&lt;главная!$N$19,0,FA$13*клиенты!$N26))</f>
        <v>0</v>
      </c>
      <c r="FB24" s="63">
        <f>IF(FB$10="",0,IF(FB$9&lt;главная!$N$19,0,FB$13*клиенты!$N26))</f>
        <v>0</v>
      </c>
      <c r="FC24" s="63">
        <f>IF(FC$10="",0,IF(FC$9&lt;главная!$N$19,0,FC$13*клиенты!$N26))</f>
        <v>0</v>
      </c>
      <c r="FD24" s="63">
        <f>IF(FD$10="",0,IF(FD$9&lt;главная!$N$19,0,FD$13*клиенты!$N26))</f>
        <v>0</v>
      </c>
      <c r="FE24" s="63">
        <f>IF(FE$10="",0,IF(FE$9&lt;главная!$N$19,0,FE$13*клиенты!$N26))</f>
        <v>0</v>
      </c>
      <c r="FF24" s="63">
        <f>IF(FF$10="",0,IF(FF$9&lt;главная!$N$19,0,FF$13*клиенты!$N26))</f>
        <v>0</v>
      </c>
      <c r="FG24" s="63">
        <f>IF(FG$10="",0,IF(FG$9&lt;главная!$N$19,0,FG$13*клиенты!$N26))</f>
        <v>0</v>
      </c>
      <c r="FH24" s="63">
        <f>IF(FH$10="",0,IF(FH$9&lt;главная!$N$19,0,FH$13*клиенты!$N26))</f>
        <v>0</v>
      </c>
      <c r="FI24" s="63">
        <f>IF(FI$10="",0,IF(FI$9&lt;главная!$N$19,0,FI$13*клиенты!$N26))</f>
        <v>0</v>
      </c>
      <c r="FJ24" s="63">
        <f>IF(FJ$10="",0,IF(FJ$9&lt;главная!$N$19,0,FJ$13*клиенты!$N26))</f>
        <v>0</v>
      </c>
      <c r="FK24" s="63">
        <f>IF(FK$10="",0,IF(FK$9&lt;главная!$N$19,0,FK$13*клиенты!$N26))</f>
        <v>0</v>
      </c>
      <c r="FL24" s="63">
        <f>IF(FL$10="",0,IF(FL$9&lt;главная!$N$19,0,FL$13*клиенты!$N26))</f>
        <v>0</v>
      </c>
      <c r="FM24" s="63">
        <f>IF(FM$10="",0,IF(FM$9&lt;главная!$N$19,0,FM$13*клиенты!$N26))</f>
        <v>0</v>
      </c>
      <c r="FN24" s="63">
        <f>IF(FN$10="",0,IF(FN$9&lt;главная!$N$19,0,FN$13*клиенты!$N26))</f>
        <v>0</v>
      </c>
      <c r="FO24" s="63">
        <f>IF(FO$10="",0,IF(FO$9&lt;главная!$N$19,0,FO$13*клиенты!$N26))</f>
        <v>0</v>
      </c>
      <c r="FP24" s="63">
        <f>IF(FP$10="",0,IF(FP$9&lt;главная!$N$19,0,FP$13*клиенты!$N26))</f>
        <v>0</v>
      </c>
      <c r="FQ24" s="63">
        <f>IF(FQ$10="",0,IF(FQ$9&lt;главная!$N$19,0,FQ$13*клиенты!$N26))</f>
        <v>0</v>
      </c>
      <c r="FR24" s="63">
        <f>IF(FR$10="",0,IF(FR$9&lt;главная!$N$19,0,FR$13*клиенты!$N26))</f>
        <v>0</v>
      </c>
      <c r="FS24" s="63">
        <f>IF(FS$10="",0,IF(FS$9&lt;главная!$N$19,0,FS$13*клиенты!$N26))</f>
        <v>0</v>
      </c>
      <c r="FT24" s="63">
        <f>IF(FT$10="",0,IF(FT$9&lt;главная!$N$19,0,FT$13*клиенты!$N26))</f>
        <v>0</v>
      </c>
      <c r="FU24" s="63">
        <f>IF(FU$10="",0,IF(FU$9&lt;главная!$N$19,0,FU$13*клиенты!$N26))</f>
        <v>0</v>
      </c>
      <c r="FV24" s="63">
        <f>IF(FV$10="",0,IF(FV$9&lt;главная!$N$19,0,FV$13*клиенты!$N26))</f>
        <v>0</v>
      </c>
      <c r="FW24" s="63">
        <f>IF(FW$10="",0,IF(FW$9&lt;главная!$N$19,0,FW$13*клиенты!$N26))</f>
        <v>0</v>
      </c>
      <c r="FX24" s="63">
        <f>IF(FX$10="",0,IF(FX$9&lt;главная!$N$19,0,FX$13*клиенты!$N26))</f>
        <v>0</v>
      </c>
      <c r="FY24" s="63">
        <f>IF(FY$10="",0,IF(FY$9&lt;главная!$N$19,0,FY$13*клиенты!$N26))</f>
        <v>0</v>
      </c>
      <c r="FZ24" s="63">
        <f>IF(FZ$10="",0,IF(FZ$9&lt;главная!$N$19,0,FZ$13*клиенты!$N26))</f>
        <v>0</v>
      </c>
      <c r="GA24" s="63">
        <f>IF(GA$10="",0,IF(GA$9&lt;главная!$N$19,0,GA$13*клиенты!$N26))</f>
        <v>0</v>
      </c>
      <c r="GB24" s="63">
        <f>IF(GB$10="",0,IF(GB$9&lt;главная!$N$19,0,GB$13*клиенты!$N26))</f>
        <v>0</v>
      </c>
      <c r="GC24" s="63">
        <f>IF(GC$10="",0,IF(GC$9&lt;главная!$N$19,0,GC$13*клиенты!$N26))</f>
        <v>0</v>
      </c>
      <c r="GD24" s="63">
        <f>IF(GD$10="",0,IF(GD$9&lt;главная!$N$19,0,GD$13*клиенты!$N26))</f>
        <v>0</v>
      </c>
      <c r="GE24" s="63">
        <f>IF(GE$10="",0,IF(GE$9&lt;главная!$N$19,0,GE$13*клиенты!$N26))</f>
        <v>0</v>
      </c>
      <c r="GF24" s="63">
        <f>IF(GF$10="",0,IF(GF$9&lt;главная!$N$19,0,GF$13*клиенты!$N26))</f>
        <v>0</v>
      </c>
      <c r="GG24" s="63">
        <f>IF(GG$10="",0,IF(GG$9&lt;главная!$N$19,0,GG$13*клиенты!$N26))</f>
        <v>0</v>
      </c>
      <c r="GH24" s="63">
        <f>IF(GH$10="",0,IF(GH$9&lt;главная!$N$19,0,GH$13*клиенты!$N26))</f>
        <v>0</v>
      </c>
      <c r="GI24" s="63">
        <f>IF(GI$10="",0,IF(GI$9&lt;главная!$N$19,0,GI$13*клиенты!$N26))</f>
        <v>0</v>
      </c>
      <c r="GJ24" s="63">
        <f>IF(GJ$10="",0,IF(GJ$9&lt;главная!$N$19,0,GJ$13*клиенты!$N26))</f>
        <v>0</v>
      </c>
      <c r="GK24" s="63">
        <f>IF(GK$10="",0,IF(GK$9&lt;главная!$N$19,0,GK$13*клиенты!$N26))</f>
        <v>0</v>
      </c>
      <c r="GL24" s="63">
        <f>IF(GL$10="",0,IF(GL$9&lt;главная!$N$19,0,GL$13*клиенты!$N26))</f>
        <v>0</v>
      </c>
      <c r="GM24" s="63">
        <f>IF(GM$10="",0,IF(GM$9&lt;главная!$N$19,0,GM$13*клиенты!$N26))</f>
        <v>0</v>
      </c>
      <c r="GN24" s="63">
        <f>IF(GN$10="",0,IF(GN$9&lt;главная!$N$19,0,GN$13*клиенты!$N26))</f>
        <v>0</v>
      </c>
      <c r="GO24" s="63">
        <f>IF(GO$10="",0,IF(GO$9&lt;главная!$N$19,0,GO$13*клиенты!$N26))</f>
        <v>0</v>
      </c>
      <c r="GP24" s="63">
        <f>IF(GP$10="",0,IF(GP$9&lt;главная!$N$19,0,GP$13*клиенты!$N26))</f>
        <v>0</v>
      </c>
      <c r="GQ24" s="63">
        <f>IF(GQ$10="",0,IF(GQ$9&lt;главная!$N$19,0,GQ$13*клиенты!$N26))</f>
        <v>0</v>
      </c>
      <c r="GR24" s="63">
        <f>IF(GR$10="",0,IF(GR$9&lt;главная!$N$19,0,GR$13*клиенты!$N26))</f>
        <v>0</v>
      </c>
      <c r="GS24" s="63">
        <f>IF(GS$10="",0,IF(GS$9&lt;главная!$N$19,0,GS$13*клиенты!$N26))</f>
        <v>0</v>
      </c>
      <c r="GT24" s="63">
        <f>IF(GT$10="",0,IF(GT$9&lt;главная!$N$19,0,GT$13*клиенты!$N26))</f>
        <v>0</v>
      </c>
      <c r="GU24" s="63">
        <f>IF(GU$10="",0,IF(GU$9&lt;главная!$N$19,0,GU$13*клиенты!$N26))</f>
        <v>0</v>
      </c>
      <c r="GV24" s="63">
        <f>IF(GV$10="",0,IF(GV$9&lt;главная!$N$19,0,GV$13*клиенты!$N26))</f>
        <v>0</v>
      </c>
      <c r="GW24" s="63">
        <f>IF(GW$10="",0,IF(GW$9&lt;главная!$N$19,0,GW$13*клиенты!$N26))</f>
        <v>0</v>
      </c>
      <c r="GX24" s="63">
        <f>IF(GX$10="",0,IF(GX$9&lt;главная!$N$19,0,GX$13*клиенты!$N26))</f>
        <v>0</v>
      </c>
      <c r="GY24" s="63">
        <f>IF(GY$10="",0,IF(GY$9&lt;главная!$N$19,0,GY$13*клиенты!$N26))</f>
        <v>0</v>
      </c>
      <c r="GZ24" s="63">
        <f>IF(GZ$10="",0,IF(GZ$9&lt;главная!$N$19,0,GZ$13*клиенты!$N26))</f>
        <v>0</v>
      </c>
      <c r="HA24" s="63">
        <f>IF(HA$10="",0,IF(HA$9&lt;главная!$N$19,0,HA$13*клиенты!$N26))</f>
        <v>0</v>
      </c>
      <c r="HB24" s="63">
        <f>IF(HB$10="",0,IF(HB$9&lt;главная!$N$19,0,HB$13*клиенты!$N26))</f>
        <v>0</v>
      </c>
      <c r="HC24" s="63">
        <f>IF(HC$10="",0,IF(HC$9&lt;главная!$N$19,0,HC$13*клиенты!$N26))</f>
        <v>0</v>
      </c>
      <c r="HD24" s="63">
        <f>IF(HD$10="",0,IF(HD$9&lt;главная!$N$19,0,HD$13*клиенты!$N26))</f>
        <v>0</v>
      </c>
      <c r="HE24" s="63">
        <f>IF(HE$10="",0,IF(HE$9&lt;главная!$N$19,0,HE$13*клиенты!$N26))</f>
        <v>0</v>
      </c>
      <c r="HF24" s="63">
        <f>IF(HF$10="",0,IF(HF$9&lt;главная!$N$19,0,HF$13*клиенты!$N26))</f>
        <v>0</v>
      </c>
      <c r="HG24" s="63">
        <f>IF(HG$10="",0,IF(HG$9&lt;главная!$N$19,0,HG$13*клиенты!$N26))</f>
        <v>0</v>
      </c>
      <c r="HH24" s="63">
        <f>IF(HH$10="",0,IF(HH$9&lt;главная!$N$19,0,HH$13*клиенты!$N26))</f>
        <v>0</v>
      </c>
      <c r="HI24" s="63">
        <f>IF(HI$10="",0,IF(HI$9&lt;главная!$N$19,0,HI$13*клиенты!$N26))</f>
        <v>0</v>
      </c>
      <c r="HJ24" s="63">
        <f>IF(HJ$10="",0,IF(HJ$9&lt;главная!$N$19,0,HJ$13*клиенты!$N26))</f>
        <v>0</v>
      </c>
      <c r="HK24" s="63">
        <f>IF(HK$10="",0,IF(HK$9&lt;главная!$N$19,0,HK$13*клиенты!$N26))</f>
        <v>0</v>
      </c>
      <c r="HL24" s="63">
        <f>IF(HL$10="",0,IF(HL$9&lt;главная!$N$19,0,HL$13*клиенты!$N26))</f>
        <v>0</v>
      </c>
      <c r="HM24" s="63">
        <f>IF(HM$10="",0,IF(HM$9&lt;главная!$N$19,0,HM$13*клиенты!$N26))</f>
        <v>0</v>
      </c>
      <c r="HN24" s="63">
        <f>IF(HN$10="",0,IF(HN$9&lt;главная!$N$19,0,HN$13*клиенты!$N26))</f>
        <v>0</v>
      </c>
      <c r="HO24" s="63">
        <f>IF(HO$10="",0,IF(HO$9&lt;главная!$N$19,0,HO$13*клиенты!$N26))</f>
        <v>0</v>
      </c>
      <c r="HP24" s="63">
        <f>IF(HP$10="",0,IF(HP$9&lt;главная!$N$19,0,HP$13*клиенты!$N26))</f>
        <v>0</v>
      </c>
      <c r="HQ24" s="63">
        <f>IF(HQ$10="",0,IF(HQ$9&lt;главная!$N$19,0,HQ$13*клиенты!$N26))</f>
        <v>0</v>
      </c>
      <c r="HR24" s="63">
        <f>IF(HR$10="",0,IF(HR$9&lt;главная!$N$19,0,HR$13*клиенты!$N26))</f>
        <v>0</v>
      </c>
      <c r="HS24" s="63">
        <f>IF(HS$10="",0,IF(HS$9&lt;главная!$N$19,0,HS$13*клиенты!$N26))</f>
        <v>0</v>
      </c>
      <c r="HT24" s="63">
        <f>IF(HT$10="",0,IF(HT$9&lt;главная!$N$19,0,HT$13*клиенты!$N26))</f>
        <v>0</v>
      </c>
      <c r="HU24" s="63">
        <f>IF(HU$10="",0,IF(HU$9&lt;главная!$N$19,0,HU$13*клиенты!$N26))</f>
        <v>0</v>
      </c>
      <c r="HV24" s="63">
        <f>IF(HV$10="",0,IF(HV$9&lt;главная!$N$19,0,HV$13*клиенты!$N26))</f>
        <v>0</v>
      </c>
      <c r="HW24" s="63">
        <f>IF(HW$10="",0,IF(HW$9&lt;главная!$N$19,0,HW$13*клиенты!$N26))</f>
        <v>0</v>
      </c>
      <c r="HX24" s="63">
        <f>IF(HX$10="",0,IF(HX$9&lt;главная!$N$19,0,HX$13*клиенты!$N26))</f>
        <v>0</v>
      </c>
      <c r="HY24" s="63">
        <f>IF(HY$10="",0,IF(HY$9&lt;главная!$N$19,0,HY$13*клиенты!$N26))</f>
        <v>0</v>
      </c>
      <c r="HZ24" s="63">
        <f>IF(HZ$10="",0,IF(HZ$9&lt;главная!$N$19,0,HZ$13*клиенты!$N26))</f>
        <v>0</v>
      </c>
      <c r="IA24" s="63">
        <f>IF(IA$10="",0,IF(IA$9&lt;главная!$N$19,0,IA$13*клиенты!$N26))</f>
        <v>0</v>
      </c>
      <c r="IB24" s="63">
        <f>IF(IB$10="",0,IF(IB$9&lt;главная!$N$19,0,IB$13*клиенты!$N26))</f>
        <v>0</v>
      </c>
      <c r="IC24" s="63">
        <f>IF(IC$10="",0,IF(IC$9&lt;главная!$N$19,0,IC$13*клиенты!$N26))</f>
        <v>0</v>
      </c>
      <c r="ID24" s="63">
        <f>IF(ID$10="",0,IF(ID$9&lt;главная!$N$19,0,ID$13*клиенты!$N26))</f>
        <v>0</v>
      </c>
      <c r="IE24" s="63">
        <f>IF(IE$10="",0,IF(IE$9&lt;главная!$N$19,0,IE$13*клиенты!$N26))</f>
        <v>0</v>
      </c>
      <c r="IF24" s="63">
        <f>IF(IF$10="",0,IF(IF$9&lt;главная!$N$19,0,IF$13*клиенты!$N26))</f>
        <v>0</v>
      </c>
      <c r="IG24" s="63">
        <f>IF(IG$10="",0,IF(IG$9&lt;главная!$N$19,0,IG$13*клиенты!$N26))</f>
        <v>0</v>
      </c>
      <c r="IH24" s="63">
        <f>IF(IH$10="",0,IF(IH$9&lt;главная!$N$19,0,IH$13*клиенты!$N26))</f>
        <v>0</v>
      </c>
      <c r="II24" s="63">
        <f>IF(II$10="",0,IF(II$9&lt;главная!$N$19,0,II$13*клиенты!$N26))</f>
        <v>0</v>
      </c>
      <c r="IJ24" s="63">
        <f>IF(IJ$10="",0,IF(IJ$9&lt;главная!$N$19,0,IJ$13*клиенты!$N26))</f>
        <v>0</v>
      </c>
      <c r="IK24" s="63">
        <f>IF(IK$10="",0,IF(IK$9&lt;главная!$N$19,0,IK$13*клиенты!$N26))</f>
        <v>0</v>
      </c>
      <c r="IL24" s="63">
        <f>IF(IL$10="",0,IF(IL$9&lt;главная!$N$19,0,IL$13*клиенты!$N26))</f>
        <v>0</v>
      </c>
      <c r="IM24" s="63">
        <f>IF(IM$10="",0,IF(IM$9&lt;главная!$N$19,0,IM$13*клиенты!$N26))</f>
        <v>0</v>
      </c>
      <c r="IN24" s="63">
        <f>IF(IN$10="",0,IF(IN$9&lt;главная!$N$19,0,IN$13*клиенты!$N26))</f>
        <v>0</v>
      </c>
      <c r="IO24" s="63">
        <f>IF(IO$10="",0,IF(IO$9&lt;главная!$N$19,0,IO$13*клиенты!$N26))</f>
        <v>0</v>
      </c>
      <c r="IP24" s="63">
        <f>IF(IP$10="",0,IF(IP$9&lt;главная!$N$19,0,IP$13*клиенты!$N26))</f>
        <v>0</v>
      </c>
      <c r="IQ24" s="63">
        <f>IF(IQ$10="",0,IF(IQ$9&lt;главная!$N$19,0,IQ$13*клиенты!$N26))</f>
        <v>0</v>
      </c>
      <c r="IR24" s="63">
        <f>IF(IR$10="",0,IF(IR$9&lt;главная!$N$19,0,IR$13*клиенты!$N26))</f>
        <v>0</v>
      </c>
      <c r="IS24" s="63">
        <f>IF(IS$10="",0,IF(IS$9&lt;главная!$N$19,0,IS$13*клиенты!$N26))</f>
        <v>0</v>
      </c>
      <c r="IT24" s="63">
        <f>IF(IT$10="",0,IF(IT$9&lt;главная!$N$19,0,IT$13*клиенты!$N26))</f>
        <v>0</v>
      </c>
      <c r="IU24" s="63">
        <f>IF(IU$10="",0,IF(IU$9&lt;главная!$N$19,0,IU$13*клиенты!$N26))</f>
        <v>0</v>
      </c>
      <c r="IV24" s="63">
        <f>IF(IV$10="",0,IF(IV$9&lt;главная!$N$19,0,IV$13*клиенты!$N26))</f>
        <v>0</v>
      </c>
      <c r="IW24" s="63">
        <f>IF(IW$10="",0,IF(IW$9&lt;главная!$N$19,0,IW$13*клиенты!$N26))</f>
        <v>0</v>
      </c>
      <c r="IX24" s="63">
        <f>IF(IX$10="",0,IF(IX$9&lt;главная!$N$19,0,IX$13*клиенты!$N26))</f>
        <v>0</v>
      </c>
      <c r="IY24" s="63">
        <f>IF(IY$10="",0,IF(IY$9&lt;главная!$N$19,0,IY$13*клиенты!$N26))</f>
        <v>0</v>
      </c>
      <c r="IZ24" s="63">
        <f>IF(IZ$10="",0,IF(IZ$9&lt;главная!$N$19,0,IZ$13*клиенты!$N26))</f>
        <v>0</v>
      </c>
      <c r="JA24" s="63">
        <f>IF(JA$10="",0,IF(JA$9&lt;главная!$N$19,0,JA$13*клиенты!$N26))</f>
        <v>0</v>
      </c>
      <c r="JB24" s="63">
        <f>IF(JB$10="",0,IF(JB$9&lt;главная!$N$19,0,JB$13*клиенты!$N26))</f>
        <v>0</v>
      </c>
      <c r="JC24" s="63">
        <f>IF(JC$10="",0,IF(JC$9&lt;главная!$N$19,0,JC$13*клиенты!$N26))</f>
        <v>0</v>
      </c>
      <c r="JD24" s="63">
        <f>IF(JD$10="",0,IF(JD$9&lt;главная!$N$19,0,JD$13*клиенты!$N26))</f>
        <v>0</v>
      </c>
      <c r="JE24" s="63">
        <f>IF(JE$10="",0,IF(JE$9&lt;главная!$N$19,0,JE$13*клиенты!$N26))</f>
        <v>0</v>
      </c>
      <c r="JF24" s="63">
        <f>IF(JF$10="",0,IF(JF$9&lt;главная!$N$19,0,JF$13*клиенты!$N26))</f>
        <v>0</v>
      </c>
      <c r="JG24" s="63">
        <f>IF(JG$10="",0,IF(JG$9&lt;главная!$N$19,0,JG$13*клиенты!$N26))</f>
        <v>0</v>
      </c>
      <c r="JH24" s="63">
        <f>IF(JH$10="",0,IF(JH$9&lt;главная!$N$19,0,JH$13*клиенты!$N26))</f>
        <v>0</v>
      </c>
      <c r="JI24" s="63">
        <f>IF(JI$10="",0,IF(JI$9&lt;главная!$N$19,0,JI$13*клиенты!$N26))</f>
        <v>0</v>
      </c>
      <c r="JJ24" s="63">
        <f>IF(JJ$10="",0,IF(JJ$9&lt;главная!$N$19,0,JJ$13*клиенты!$N26))</f>
        <v>0</v>
      </c>
      <c r="JK24" s="63">
        <f>IF(JK$10="",0,IF(JK$9&lt;главная!$N$19,0,JK$13*клиенты!$N26))</f>
        <v>0</v>
      </c>
      <c r="JL24" s="63">
        <f>IF(JL$10="",0,IF(JL$9&lt;главная!$N$19,0,JL$13*клиенты!$N26))</f>
        <v>0</v>
      </c>
      <c r="JM24" s="63">
        <f>IF(JM$10="",0,IF(JM$9&lt;главная!$N$19,0,JM$13*клиенты!$N26))</f>
        <v>0</v>
      </c>
      <c r="JN24" s="63">
        <f>IF(JN$10="",0,IF(JN$9&lt;главная!$N$19,0,JN$13*клиенты!$N26))</f>
        <v>0</v>
      </c>
      <c r="JO24" s="63">
        <f>IF(JO$10="",0,IF(JO$9&lt;главная!$N$19,0,JO$13*клиенты!$N26))</f>
        <v>0</v>
      </c>
      <c r="JP24" s="63">
        <f>IF(JP$10="",0,IF(JP$9&lt;главная!$N$19,0,JP$13*клиенты!$N26))</f>
        <v>0</v>
      </c>
      <c r="JQ24" s="63">
        <f>IF(JQ$10="",0,IF(JQ$9&lt;главная!$N$19,0,JQ$13*клиенты!$N26))</f>
        <v>0</v>
      </c>
      <c r="JR24" s="63">
        <f>IF(JR$10="",0,IF(JR$9&lt;главная!$N$19,0,JR$13*клиенты!$N26))</f>
        <v>0</v>
      </c>
      <c r="JS24" s="63">
        <f>IF(JS$10="",0,IF(JS$9&lt;главная!$N$19,0,JS$13*клиенты!$N26))</f>
        <v>0</v>
      </c>
      <c r="JT24" s="63">
        <f>IF(JT$10="",0,IF(JT$9&lt;главная!$N$19,0,JT$13*клиенты!$N26))</f>
        <v>0</v>
      </c>
      <c r="JU24" s="63">
        <f>IF(JU$10="",0,IF(JU$9&lt;главная!$N$19,0,JU$13*клиенты!$N26))</f>
        <v>0</v>
      </c>
      <c r="JV24" s="63">
        <f>IF(JV$10="",0,IF(JV$9&lt;главная!$N$19,0,JV$13*клиенты!$N26))</f>
        <v>0</v>
      </c>
      <c r="JW24" s="63">
        <f>IF(JW$10="",0,IF(JW$9&lt;главная!$N$19,0,JW$13*клиенты!$N26))</f>
        <v>0</v>
      </c>
      <c r="JX24" s="63">
        <f>IF(JX$10="",0,IF(JX$9&lt;главная!$N$19,0,JX$13*клиенты!$N26))</f>
        <v>0</v>
      </c>
      <c r="JY24" s="63">
        <f>IF(JY$10="",0,IF(JY$9&lt;главная!$N$19,0,JY$13*клиенты!$N26))</f>
        <v>0</v>
      </c>
      <c r="JZ24" s="63">
        <f>IF(JZ$10="",0,IF(JZ$9&lt;главная!$N$19,0,JZ$13*клиенты!$N26))</f>
        <v>0</v>
      </c>
      <c r="KA24" s="63">
        <f>IF(KA$10="",0,IF(KA$9&lt;главная!$N$19,0,KA$13*клиенты!$N26))</f>
        <v>0</v>
      </c>
      <c r="KB24" s="63">
        <f>IF(KB$10="",0,IF(KB$9&lt;главная!$N$19,0,KB$13*клиенты!$N26))</f>
        <v>0</v>
      </c>
      <c r="KC24" s="63">
        <f>IF(KC$10="",0,IF(KC$9&lt;главная!$N$19,0,KC$13*клиенты!$N26))</f>
        <v>0</v>
      </c>
      <c r="KD24" s="63">
        <f>IF(KD$10="",0,IF(KD$9&lt;главная!$N$19,0,KD$13*клиенты!$N26))</f>
        <v>0</v>
      </c>
      <c r="KE24" s="63">
        <f>IF(KE$10="",0,IF(KE$9&lt;главная!$N$19,0,KE$13*клиенты!$N26))</f>
        <v>0</v>
      </c>
      <c r="KF24" s="63">
        <f>IF(KF$10="",0,IF(KF$9&lt;главная!$N$19,0,KF$13*клиенты!$N26))</f>
        <v>0</v>
      </c>
      <c r="KG24" s="63">
        <f>IF(KG$10="",0,IF(KG$9&lt;главная!$N$19,0,KG$13*клиенты!$N26))</f>
        <v>0</v>
      </c>
      <c r="KH24" s="63">
        <f>IF(KH$10="",0,IF(KH$9&lt;главная!$N$19,0,KH$13*клиенты!$N26))</f>
        <v>0</v>
      </c>
      <c r="KI24" s="63">
        <f>IF(KI$10="",0,IF(KI$9&lt;главная!$N$19,0,KI$13*клиенты!$N26))</f>
        <v>0</v>
      </c>
      <c r="KJ24" s="63">
        <f>IF(KJ$10="",0,IF(KJ$9&lt;главная!$N$19,0,KJ$13*клиенты!$N26))</f>
        <v>0</v>
      </c>
      <c r="KK24" s="63">
        <f>IF(KK$10="",0,IF(KK$9&lt;главная!$N$19,0,KK$13*клиенты!$N26))</f>
        <v>0</v>
      </c>
      <c r="KL24" s="63">
        <f>IF(KL$10="",0,IF(KL$9&lt;главная!$N$19,0,KL$13*клиенты!$N26))</f>
        <v>0</v>
      </c>
      <c r="KM24" s="63">
        <f>IF(KM$10="",0,IF(KM$9&lt;главная!$N$19,0,KM$13*клиенты!$N26))</f>
        <v>0</v>
      </c>
      <c r="KN24" s="63">
        <f>IF(KN$10="",0,IF(KN$9&lt;главная!$N$19,0,KN$13*клиенты!$N26))</f>
        <v>0</v>
      </c>
      <c r="KO24" s="63">
        <f>IF(KO$10="",0,IF(KO$9&lt;главная!$N$19,0,KO$13*клиенты!$N26))</f>
        <v>0</v>
      </c>
      <c r="KP24" s="63">
        <f>IF(KP$10="",0,IF(KP$9&lt;главная!$N$19,0,KP$13*клиенты!$N26))</f>
        <v>0</v>
      </c>
      <c r="KQ24" s="63">
        <f>IF(KQ$10="",0,IF(KQ$9&lt;главная!$N$19,0,KQ$13*клиенты!$N26))</f>
        <v>0</v>
      </c>
      <c r="KR24" s="63">
        <f>IF(KR$10="",0,IF(KR$9&lt;главная!$N$19,0,KR$13*клиенты!$N26))</f>
        <v>0</v>
      </c>
      <c r="KS24" s="63">
        <f>IF(KS$10="",0,IF(KS$9&lt;главная!$N$19,0,KS$13*клиенты!$N26))</f>
        <v>0</v>
      </c>
      <c r="KT24" s="63">
        <f>IF(KT$10="",0,IF(KT$9&lt;главная!$N$19,0,KT$13*клиенты!$N26))</f>
        <v>0</v>
      </c>
      <c r="KU24" s="63">
        <f>IF(KU$10="",0,IF(KU$9&lt;главная!$N$19,0,KU$13*клиенты!$N26))</f>
        <v>0</v>
      </c>
      <c r="KV24" s="63">
        <f>IF(KV$10="",0,IF(KV$9&lt;главная!$N$19,0,KV$13*клиенты!$N26))</f>
        <v>0</v>
      </c>
      <c r="KW24" s="63">
        <f>IF(KW$10="",0,IF(KW$9&lt;главная!$N$19,0,KW$13*клиенты!$N26))</f>
        <v>0</v>
      </c>
      <c r="KX24" s="63">
        <f>IF(KX$10="",0,IF(KX$9&lt;главная!$N$19,0,KX$13*клиенты!$N26))</f>
        <v>0</v>
      </c>
      <c r="KY24" s="63">
        <f>IF(KY$10="",0,IF(KY$9&lt;главная!$N$19,0,KY$13*клиенты!$N26))</f>
        <v>0</v>
      </c>
      <c r="KZ24" s="63">
        <f>IF(KZ$10="",0,IF(KZ$9&lt;главная!$N$19,0,KZ$13*клиенты!$N26))</f>
        <v>0</v>
      </c>
      <c r="LA24" s="63">
        <f>IF(LA$10="",0,IF(LA$9&lt;главная!$N$19,0,LA$13*клиенты!$N26))</f>
        <v>0</v>
      </c>
      <c r="LB24" s="63">
        <f>IF(LB$10="",0,IF(LB$9&lt;главная!$N$19,0,LB$13*клиенты!$N26))</f>
        <v>0</v>
      </c>
      <c r="LC24" s="63">
        <f>IF(LC$10="",0,IF(LC$9&lt;главная!$N$19,0,LC$13*клиенты!$N26))</f>
        <v>0</v>
      </c>
      <c r="LD24" s="63">
        <f>IF(LD$10="",0,IF(LD$9&lt;главная!$N$19,0,LD$13*клиенты!$N26))</f>
        <v>0</v>
      </c>
      <c r="LE24" s="63">
        <f>IF(LE$10="",0,IF(LE$9&lt;главная!$N$19,0,LE$13*клиенты!$N26))</f>
        <v>0</v>
      </c>
      <c r="LF24" s="63">
        <f>IF(LF$10="",0,IF(LF$9&lt;главная!$N$19,0,LF$13*клиенты!$N26))</f>
        <v>0</v>
      </c>
      <c r="LG24" s="63">
        <f>IF(LG$10="",0,IF(LG$9&lt;главная!$N$19,0,LG$13*клиенты!$N26))</f>
        <v>0</v>
      </c>
      <c r="LH24" s="63">
        <f>IF(LH$10="",0,IF(LH$9&lt;главная!$N$19,0,LH$13*клиенты!$N26))</f>
        <v>0</v>
      </c>
      <c r="LI24" s="52"/>
      <c r="LJ24" s="52"/>
    </row>
    <row r="25" spans="1:322" s="60" customFormat="1" ht="10.199999999999999" x14ac:dyDescent="0.2">
      <c r="A25" s="52"/>
      <c r="B25" s="52"/>
      <c r="C25" s="52"/>
      <c r="D25" s="52"/>
      <c r="E25" s="101" t="str">
        <f>E15</f>
        <v>кол-во клиентов по типам</v>
      </c>
      <c r="F25" s="52"/>
      <c r="G25" s="52"/>
      <c r="H25" s="42" t="str">
        <f>списки!$H$22</f>
        <v>клиенты типа 10</v>
      </c>
      <c r="I25" s="52"/>
      <c r="J25" s="52"/>
      <c r="K25" s="56" t="str">
        <f>IF($E25="","",INDEX(kpi!$H:$H,SUMIFS(kpi!$B:$B,kpi!$E:$E,$E25)))</f>
        <v>кол-во чел</v>
      </c>
      <c r="L25" s="52"/>
      <c r="M25" s="59"/>
      <c r="N25" s="52"/>
      <c r="O25" s="62"/>
      <c r="P25" s="52"/>
      <c r="Q25" s="52"/>
      <c r="R25" s="102"/>
      <c r="S25" s="52"/>
      <c r="T25" s="52"/>
      <c r="U25" s="63">
        <f>IF(U$10="",0,IF(U$9&lt;главная!$N$19,0,U$13*клиенты!$N27))</f>
        <v>0</v>
      </c>
      <c r="V25" s="63">
        <f>IF(V$10="",0,IF(V$9&lt;главная!$N$19,0,V$13*клиенты!$N27))</f>
        <v>0</v>
      </c>
      <c r="W25" s="63">
        <f>IF(W$10="",0,IF(W$9&lt;главная!$N$19,0,W$13*клиенты!$N27))</f>
        <v>0</v>
      </c>
      <c r="X25" s="63">
        <f>IF(X$10="",0,IF(X$9&lt;главная!$N$19,0,X$13*клиенты!$N27))</f>
        <v>0</v>
      </c>
      <c r="Y25" s="63">
        <f>IF(Y$10="",0,IF(Y$9&lt;главная!$N$19,0,Y$13*клиенты!$N27))</f>
        <v>0</v>
      </c>
      <c r="Z25" s="63">
        <f>IF(Z$10="",0,IF(Z$9&lt;главная!$N$19,0,Z$13*клиенты!$N27))</f>
        <v>0</v>
      </c>
      <c r="AA25" s="63">
        <f>IF(AA$10="",0,IF(AA$9&lt;главная!$N$19,0,AA$13*клиенты!$N27))</f>
        <v>0</v>
      </c>
      <c r="AB25" s="63">
        <f>IF(AB$10="",0,IF(AB$9&lt;главная!$N$19,0,AB$13*клиенты!$N27))</f>
        <v>0</v>
      </c>
      <c r="AC25" s="63">
        <f>IF(AC$10="",0,IF(AC$9&lt;главная!$N$19,0,AC$13*клиенты!$N27))</f>
        <v>0</v>
      </c>
      <c r="AD25" s="63">
        <f>IF(AD$10="",0,IF(AD$9&lt;главная!$N$19,0,AD$13*клиенты!$N27))</f>
        <v>0</v>
      </c>
      <c r="AE25" s="63">
        <f>IF(AE$10="",0,IF(AE$9&lt;главная!$N$19,0,AE$13*клиенты!$N27))</f>
        <v>0</v>
      </c>
      <c r="AF25" s="63">
        <f>IF(AF$10="",0,IF(AF$9&lt;главная!$N$19,0,AF$13*клиенты!$N27))</f>
        <v>0</v>
      </c>
      <c r="AG25" s="63">
        <f>IF(AG$10="",0,IF(AG$9&lt;главная!$N$19,0,AG$13*клиенты!$N27))</f>
        <v>0</v>
      </c>
      <c r="AH25" s="63">
        <f>IF(AH$10="",0,IF(AH$9&lt;главная!$N$19,0,AH$13*клиенты!$N27))</f>
        <v>0</v>
      </c>
      <c r="AI25" s="63">
        <f>IF(AI$10="",0,IF(AI$9&lt;главная!$N$19,0,AI$13*клиенты!$N27))</f>
        <v>0</v>
      </c>
      <c r="AJ25" s="63">
        <f>IF(AJ$10="",0,IF(AJ$9&lt;главная!$N$19,0,AJ$13*клиенты!$N27))</f>
        <v>0</v>
      </c>
      <c r="AK25" s="63">
        <f>IF(AK$10="",0,IF(AK$9&lt;главная!$N$19,0,AK$13*клиенты!$N27))</f>
        <v>0</v>
      </c>
      <c r="AL25" s="63">
        <f>IF(AL$10="",0,IF(AL$9&lt;главная!$N$19,0,AL$13*клиенты!$N27))</f>
        <v>0</v>
      </c>
      <c r="AM25" s="63">
        <f>IF(AM$10="",0,IF(AM$9&lt;главная!$N$19,0,AM$13*клиенты!$N27))</f>
        <v>0</v>
      </c>
      <c r="AN25" s="63">
        <f>IF(AN$10="",0,IF(AN$9&lt;главная!$N$19,0,AN$13*клиенты!$N27))</f>
        <v>0</v>
      </c>
      <c r="AO25" s="63">
        <f>IF(AO$10="",0,IF(AO$9&lt;главная!$N$19,0,AO$13*клиенты!$N27))</f>
        <v>0</v>
      </c>
      <c r="AP25" s="63">
        <f>IF(AP$10="",0,IF(AP$9&lt;главная!$N$19,0,AP$13*клиенты!$N27))</f>
        <v>0</v>
      </c>
      <c r="AQ25" s="63">
        <f>IF(AQ$10="",0,IF(AQ$9&lt;главная!$N$19,0,AQ$13*клиенты!$N27))</f>
        <v>0</v>
      </c>
      <c r="AR25" s="63">
        <f>IF(AR$10="",0,IF(AR$9&lt;главная!$N$19,0,AR$13*клиенты!$N27))</f>
        <v>0</v>
      </c>
      <c r="AS25" s="63">
        <f>IF(AS$10="",0,IF(AS$9&lt;главная!$N$19,0,AS$13*клиенты!$N27))</f>
        <v>0</v>
      </c>
      <c r="AT25" s="63">
        <f>IF(AT$10="",0,IF(AT$9&lt;главная!$N$19,0,AT$13*клиенты!$N27))</f>
        <v>0</v>
      </c>
      <c r="AU25" s="63">
        <f>IF(AU$10="",0,IF(AU$9&lt;главная!$N$19,0,AU$13*клиенты!$N27))</f>
        <v>0</v>
      </c>
      <c r="AV25" s="63">
        <f>IF(AV$10="",0,IF(AV$9&lt;главная!$N$19,0,AV$13*клиенты!$N27))</f>
        <v>0</v>
      </c>
      <c r="AW25" s="63">
        <f>IF(AW$10="",0,IF(AW$9&lt;главная!$N$19,0,AW$13*клиенты!$N27))</f>
        <v>0</v>
      </c>
      <c r="AX25" s="63">
        <f>IF(AX$10="",0,IF(AX$9&lt;главная!$N$19,0,AX$13*клиенты!$N27))</f>
        <v>0</v>
      </c>
      <c r="AY25" s="63">
        <f>IF(AY$10="",0,IF(AY$9&lt;главная!$N$19,0,AY$13*клиенты!$N27))</f>
        <v>0</v>
      </c>
      <c r="AZ25" s="63">
        <f>IF(AZ$10="",0,IF(AZ$9&lt;главная!$N$19,0,AZ$13*клиенты!$N27))</f>
        <v>0</v>
      </c>
      <c r="BA25" s="63">
        <f>IF(BA$10="",0,IF(BA$9&lt;главная!$N$19,0,BA$13*клиенты!$N27))</f>
        <v>0</v>
      </c>
      <c r="BB25" s="63">
        <f>IF(BB$10="",0,IF(BB$9&lt;главная!$N$19,0,BB$13*клиенты!$N27))</f>
        <v>0</v>
      </c>
      <c r="BC25" s="63">
        <f>IF(BC$10="",0,IF(BC$9&lt;главная!$N$19,0,BC$13*клиенты!$N27))</f>
        <v>0</v>
      </c>
      <c r="BD25" s="63">
        <f>IF(BD$10="",0,IF(BD$9&lt;главная!$N$19,0,BD$13*клиенты!$N27))</f>
        <v>0</v>
      </c>
      <c r="BE25" s="63">
        <f>IF(BE$10="",0,IF(BE$9&lt;главная!$N$19,0,BE$13*клиенты!$N27))</f>
        <v>0</v>
      </c>
      <c r="BF25" s="63">
        <f>IF(BF$10="",0,IF(BF$9&lt;главная!$N$19,0,BF$13*клиенты!$N27))</f>
        <v>0</v>
      </c>
      <c r="BG25" s="63">
        <f>IF(BG$10="",0,IF(BG$9&lt;главная!$N$19,0,BG$13*клиенты!$N27))</f>
        <v>0</v>
      </c>
      <c r="BH25" s="63">
        <f>IF(BH$10="",0,IF(BH$9&lt;главная!$N$19,0,BH$13*клиенты!$N27))</f>
        <v>0</v>
      </c>
      <c r="BI25" s="63">
        <f>IF(BI$10="",0,IF(BI$9&lt;главная!$N$19,0,BI$13*клиенты!$N27))</f>
        <v>0</v>
      </c>
      <c r="BJ25" s="63">
        <f>IF(BJ$10="",0,IF(BJ$9&lt;главная!$N$19,0,BJ$13*клиенты!$N27))</f>
        <v>0</v>
      </c>
      <c r="BK25" s="63">
        <f>IF(BK$10="",0,IF(BK$9&lt;главная!$N$19,0,BK$13*клиенты!$N27))</f>
        <v>0</v>
      </c>
      <c r="BL25" s="63">
        <f>IF(BL$10="",0,IF(BL$9&lt;главная!$N$19,0,BL$13*клиенты!$N27))</f>
        <v>0</v>
      </c>
      <c r="BM25" s="63">
        <f>IF(BM$10="",0,IF(BM$9&lt;главная!$N$19,0,BM$13*клиенты!$N27))</f>
        <v>0</v>
      </c>
      <c r="BN25" s="63">
        <f>IF(BN$10="",0,IF(BN$9&lt;главная!$N$19,0,BN$13*клиенты!$N27))</f>
        <v>0</v>
      </c>
      <c r="BO25" s="63">
        <f>IF(BO$10="",0,IF(BO$9&lt;главная!$N$19,0,BO$13*клиенты!$N27))</f>
        <v>0</v>
      </c>
      <c r="BP25" s="63">
        <f>IF(BP$10="",0,IF(BP$9&lt;главная!$N$19,0,BP$13*клиенты!$N27))</f>
        <v>0</v>
      </c>
      <c r="BQ25" s="63">
        <f>IF(BQ$10="",0,IF(BQ$9&lt;главная!$N$19,0,BQ$13*клиенты!$N27))</f>
        <v>0</v>
      </c>
      <c r="BR25" s="63">
        <f>IF(BR$10="",0,IF(BR$9&lt;главная!$N$19,0,BR$13*клиенты!$N27))</f>
        <v>0</v>
      </c>
      <c r="BS25" s="63">
        <f>IF(BS$10="",0,IF(BS$9&lt;главная!$N$19,0,BS$13*клиенты!$N27))</f>
        <v>0</v>
      </c>
      <c r="BT25" s="63">
        <f>IF(BT$10="",0,IF(BT$9&lt;главная!$N$19,0,BT$13*клиенты!$N27))</f>
        <v>0</v>
      </c>
      <c r="BU25" s="63">
        <f>IF(BU$10="",0,IF(BU$9&lt;главная!$N$19,0,BU$13*клиенты!$N27))</f>
        <v>0</v>
      </c>
      <c r="BV25" s="63">
        <f>IF(BV$10="",0,IF(BV$9&lt;главная!$N$19,0,BV$13*клиенты!$N27))</f>
        <v>0</v>
      </c>
      <c r="BW25" s="63">
        <f>IF(BW$10="",0,IF(BW$9&lt;главная!$N$19,0,BW$13*клиенты!$N27))</f>
        <v>0</v>
      </c>
      <c r="BX25" s="63">
        <f>IF(BX$10="",0,IF(BX$9&lt;главная!$N$19,0,BX$13*клиенты!$N27))</f>
        <v>0</v>
      </c>
      <c r="BY25" s="63">
        <f>IF(BY$10="",0,IF(BY$9&lt;главная!$N$19,0,BY$13*клиенты!$N27))</f>
        <v>0</v>
      </c>
      <c r="BZ25" s="63">
        <f>IF(BZ$10="",0,IF(BZ$9&lt;главная!$N$19,0,BZ$13*клиенты!$N27))</f>
        <v>0</v>
      </c>
      <c r="CA25" s="63">
        <f>IF(CA$10="",0,IF(CA$9&lt;главная!$N$19,0,CA$13*клиенты!$N27))</f>
        <v>0</v>
      </c>
      <c r="CB25" s="63">
        <f>IF(CB$10="",0,IF(CB$9&lt;главная!$N$19,0,CB$13*клиенты!$N27))</f>
        <v>0</v>
      </c>
      <c r="CC25" s="63">
        <f>IF(CC$10="",0,IF(CC$9&lt;главная!$N$19,0,CC$13*клиенты!$N27))</f>
        <v>0</v>
      </c>
      <c r="CD25" s="63">
        <f>IF(CD$10="",0,IF(CD$9&lt;главная!$N$19,0,CD$13*клиенты!$N27))</f>
        <v>0</v>
      </c>
      <c r="CE25" s="63">
        <f>IF(CE$10="",0,IF(CE$9&lt;главная!$N$19,0,CE$13*клиенты!$N27))</f>
        <v>0</v>
      </c>
      <c r="CF25" s="63">
        <f>IF(CF$10="",0,IF(CF$9&lt;главная!$N$19,0,CF$13*клиенты!$N27))</f>
        <v>0</v>
      </c>
      <c r="CG25" s="63">
        <f>IF(CG$10="",0,IF(CG$9&lt;главная!$N$19,0,CG$13*клиенты!$N27))</f>
        <v>0</v>
      </c>
      <c r="CH25" s="63">
        <f>IF(CH$10="",0,IF(CH$9&lt;главная!$N$19,0,CH$13*клиенты!$N27))</f>
        <v>0</v>
      </c>
      <c r="CI25" s="63">
        <f>IF(CI$10="",0,IF(CI$9&lt;главная!$N$19,0,CI$13*клиенты!$N27))</f>
        <v>0</v>
      </c>
      <c r="CJ25" s="63">
        <f>IF(CJ$10="",0,IF(CJ$9&lt;главная!$N$19,0,CJ$13*клиенты!$N27))</f>
        <v>0</v>
      </c>
      <c r="CK25" s="63">
        <f>IF(CK$10="",0,IF(CK$9&lt;главная!$N$19,0,CK$13*клиенты!$N27))</f>
        <v>0</v>
      </c>
      <c r="CL25" s="63">
        <f>IF(CL$10="",0,IF(CL$9&lt;главная!$N$19,0,CL$13*клиенты!$N27))</f>
        <v>0</v>
      </c>
      <c r="CM25" s="63">
        <f>IF(CM$10="",0,IF(CM$9&lt;главная!$N$19,0,CM$13*клиенты!$N27))</f>
        <v>0</v>
      </c>
      <c r="CN25" s="63">
        <f>IF(CN$10="",0,IF(CN$9&lt;главная!$N$19,0,CN$13*клиенты!$N27))</f>
        <v>0</v>
      </c>
      <c r="CO25" s="63">
        <f>IF(CO$10="",0,IF(CO$9&lt;главная!$N$19,0,CO$13*клиенты!$N27))</f>
        <v>0</v>
      </c>
      <c r="CP25" s="63">
        <f>IF(CP$10="",0,IF(CP$9&lt;главная!$N$19,0,CP$13*клиенты!$N27))</f>
        <v>0</v>
      </c>
      <c r="CQ25" s="63">
        <f>IF(CQ$10="",0,IF(CQ$9&lt;главная!$N$19,0,CQ$13*клиенты!$N27))</f>
        <v>0</v>
      </c>
      <c r="CR25" s="63">
        <f>IF(CR$10="",0,IF(CR$9&lt;главная!$N$19,0,CR$13*клиенты!$N27))</f>
        <v>0</v>
      </c>
      <c r="CS25" s="63">
        <f>IF(CS$10="",0,IF(CS$9&lt;главная!$N$19,0,CS$13*клиенты!$N27))</f>
        <v>0</v>
      </c>
      <c r="CT25" s="63">
        <f>IF(CT$10="",0,IF(CT$9&lt;главная!$N$19,0,CT$13*клиенты!$N27))</f>
        <v>0</v>
      </c>
      <c r="CU25" s="63">
        <f>IF(CU$10="",0,IF(CU$9&lt;главная!$N$19,0,CU$13*клиенты!$N27))</f>
        <v>0</v>
      </c>
      <c r="CV25" s="63">
        <f>IF(CV$10="",0,IF(CV$9&lt;главная!$N$19,0,CV$13*клиенты!$N27))</f>
        <v>0</v>
      </c>
      <c r="CW25" s="63">
        <f>IF(CW$10="",0,IF(CW$9&lt;главная!$N$19,0,CW$13*клиенты!$N27))</f>
        <v>0</v>
      </c>
      <c r="CX25" s="63">
        <f>IF(CX$10="",0,IF(CX$9&lt;главная!$N$19,0,CX$13*клиенты!$N27))</f>
        <v>0</v>
      </c>
      <c r="CY25" s="63">
        <f>IF(CY$10="",0,IF(CY$9&lt;главная!$N$19,0,CY$13*клиенты!$N27))</f>
        <v>0</v>
      </c>
      <c r="CZ25" s="63">
        <f>IF(CZ$10="",0,IF(CZ$9&lt;главная!$N$19,0,CZ$13*клиенты!$N27))</f>
        <v>0</v>
      </c>
      <c r="DA25" s="63">
        <f>IF(DA$10="",0,IF(DA$9&lt;главная!$N$19,0,DA$13*клиенты!$N27))</f>
        <v>0</v>
      </c>
      <c r="DB25" s="63">
        <f>IF(DB$10="",0,IF(DB$9&lt;главная!$N$19,0,DB$13*клиенты!$N27))</f>
        <v>0</v>
      </c>
      <c r="DC25" s="63">
        <f>IF(DC$10="",0,IF(DC$9&lt;главная!$N$19,0,DC$13*клиенты!$N27))</f>
        <v>0</v>
      </c>
      <c r="DD25" s="63">
        <f>IF(DD$10="",0,IF(DD$9&lt;главная!$N$19,0,DD$13*клиенты!$N27))</f>
        <v>0</v>
      </c>
      <c r="DE25" s="63">
        <f>IF(DE$10="",0,IF(DE$9&lt;главная!$N$19,0,DE$13*клиенты!$N27))</f>
        <v>0</v>
      </c>
      <c r="DF25" s="63">
        <f>IF(DF$10="",0,IF(DF$9&lt;главная!$N$19,0,DF$13*клиенты!$N27))</f>
        <v>0</v>
      </c>
      <c r="DG25" s="63">
        <f>IF(DG$10="",0,IF(DG$9&lt;главная!$N$19,0,DG$13*клиенты!$N27))</f>
        <v>0</v>
      </c>
      <c r="DH25" s="63">
        <f>IF(DH$10="",0,IF(DH$9&lt;главная!$N$19,0,DH$13*клиенты!$N27))</f>
        <v>0</v>
      </c>
      <c r="DI25" s="63">
        <f>IF(DI$10="",0,IF(DI$9&lt;главная!$N$19,0,DI$13*клиенты!$N27))</f>
        <v>0</v>
      </c>
      <c r="DJ25" s="63">
        <f>IF(DJ$10="",0,IF(DJ$9&lt;главная!$N$19,0,DJ$13*клиенты!$N27))</f>
        <v>0</v>
      </c>
      <c r="DK25" s="63">
        <f>IF(DK$10="",0,IF(DK$9&lt;главная!$N$19,0,DK$13*клиенты!$N27))</f>
        <v>0</v>
      </c>
      <c r="DL25" s="63">
        <f>IF(DL$10="",0,IF(DL$9&lt;главная!$N$19,0,DL$13*клиенты!$N27))</f>
        <v>0</v>
      </c>
      <c r="DM25" s="63">
        <f>IF(DM$10="",0,IF(DM$9&lt;главная!$N$19,0,DM$13*клиенты!$N27))</f>
        <v>0</v>
      </c>
      <c r="DN25" s="63">
        <f>IF(DN$10="",0,IF(DN$9&lt;главная!$N$19,0,DN$13*клиенты!$N27))</f>
        <v>0</v>
      </c>
      <c r="DO25" s="63">
        <f>IF(DO$10="",0,IF(DO$9&lt;главная!$N$19,0,DO$13*клиенты!$N27))</f>
        <v>0</v>
      </c>
      <c r="DP25" s="63">
        <f>IF(DP$10="",0,IF(DP$9&lt;главная!$N$19,0,DP$13*клиенты!$N27))</f>
        <v>0</v>
      </c>
      <c r="DQ25" s="63">
        <f>IF(DQ$10="",0,IF(DQ$9&lt;главная!$N$19,0,DQ$13*клиенты!$N27))</f>
        <v>0</v>
      </c>
      <c r="DR25" s="63">
        <f>IF(DR$10="",0,IF(DR$9&lt;главная!$N$19,0,DR$13*клиенты!$N27))</f>
        <v>0</v>
      </c>
      <c r="DS25" s="63">
        <f>IF(DS$10="",0,IF(DS$9&lt;главная!$N$19,0,DS$13*клиенты!$N27))</f>
        <v>0</v>
      </c>
      <c r="DT25" s="63">
        <f>IF(DT$10="",0,IF(DT$9&lt;главная!$N$19,0,DT$13*клиенты!$N27))</f>
        <v>0</v>
      </c>
      <c r="DU25" s="63">
        <f>IF(DU$10="",0,IF(DU$9&lt;главная!$N$19,0,DU$13*клиенты!$N27))</f>
        <v>0</v>
      </c>
      <c r="DV25" s="63">
        <f>IF(DV$10="",0,IF(DV$9&lt;главная!$N$19,0,DV$13*клиенты!$N27))</f>
        <v>0</v>
      </c>
      <c r="DW25" s="63">
        <f>IF(DW$10="",0,IF(DW$9&lt;главная!$N$19,0,DW$13*клиенты!$N27))</f>
        <v>0</v>
      </c>
      <c r="DX25" s="63">
        <f>IF(DX$10="",0,IF(DX$9&lt;главная!$N$19,0,DX$13*клиенты!$N27))</f>
        <v>0</v>
      </c>
      <c r="DY25" s="63">
        <f>IF(DY$10="",0,IF(DY$9&lt;главная!$N$19,0,DY$13*клиенты!$N27))</f>
        <v>0</v>
      </c>
      <c r="DZ25" s="63">
        <f>IF(DZ$10="",0,IF(DZ$9&lt;главная!$N$19,0,DZ$13*клиенты!$N27))</f>
        <v>0</v>
      </c>
      <c r="EA25" s="63">
        <f>IF(EA$10="",0,IF(EA$9&lt;главная!$N$19,0,EA$13*клиенты!$N27))</f>
        <v>0</v>
      </c>
      <c r="EB25" s="63">
        <f>IF(EB$10="",0,IF(EB$9&lt;главная!$N$19,0,EB$13*клиенты!$N27))</f>
        <v>0</v>
      </c>
      <c r="EC25" s="63">
        <f>IF(EC$10="",0,IF(EC$9&lt;главная!$N$19,0,EC$13*клиенты!$N27))</f>
        <v>0</v>
      </c>
      <c r="ED25" s="63">
        <f>IF(ED$10="",0,IF(ED$9&lt;главная!$N$19,0,ED$13*клиенты!$N27))</f>
        <v>0</v>
      </c>
      <c r="EE25" s="63">
        <f>IF(EE$10="",0,IF(EE$9&lt;главная!$N$19,0,EE$13*клиенты!$N27))</f>
        <v>0</v>
      </c>
      <c r="EF25" s="63">
        <f>IF(EF$10="",0,IF(EF$9&lt;главная!$N$19,0,EF$13*клиенты!$N27))</f>
        <v>0</v>
      </c>
      <c r="EG25" s="63">
        <f>IF(EG$10="",0,IF(EG$9&lt;главная!$N$19,0,EG$13*клиенты!$N27))</f>
        <v>0</v>
      </c>
      <c r="EH25" s="63">
        <f>IF(EH$10="",0,IF(EH$9&lt;главная!$N$19,0,EH$13*клиенты!$N27))</f>
        <v>0</v>
      </c>
      <c r="EI25" s="63">
        <f>IF(EI$10="",0,IF(EI$9&lt;главная!$N$19,0,EI$13*клиенты!$N27))</f>
        <v>0</v>
      </c>
      <c r="EJ25" s="63">
        <f>IF(EJ$10="",0,IF(EJ$9&lt;главная!$N$19,0,EJ$13*клиенты!$N27))</f>
        <v>0</v>
      </c>
      <c r="EK25" s="63">
        <f>IF(EK$10="",0,IF(EK$9&lt;главная!$N$19,0,EK$13*клиенты!$N27))</f>
        <v>0</v>
      </c>
      <c r="EL25" s="63">
        <f>IF(EL$10="",0,IF(EL$9&lt;главная!$N$19,0,EL$13*клиенты!$N27))</f>
        <v>0</v>
      </c>
      <c r="EM25" s="63">
        <f>IF(EM$10="",0,IF(EM$9&lt;главная!$N$19,0,EM$13*клиенты!$N27))</f>
        <v>0</v>
      </c>
      <c r="EN25" s="63">
        <f>IF(EN$10="",0,IF(EN$9&lt;главная!$N$19,0,EN$13*клиенты!$N27))</f>
        <v>0</v>
      </c>
      <c r="EO25" s="63">
        <f>IF(EO$10="",0,IF(EO$9&lt;главная!$N$19,0,EO$13*клиенты!$N27))</f>
        <v>0</v>
      </c>
      <c r="EP25" s="63">
        <f>IF(EP$10="",0,IF(EP$9&lt;главная!$N$19,0,EP$13*клиенты!$N27))</f>
        <v>0</v>
      </c>
      <c r="EQ25" s="63">
        <f>IF(EQ$10="",0,IF(EQ$9&lt;главная!$N$19,0,EQ$13*клиенты!$N27))</f>
        <v>0</v>
      </c>
      <c r="ER25" s="63">
        <f>IF(ER$10="",0,IF(ER$9&lt;главная!$N$19,0,ER$13*клиенты!$N27))</f>
        <v>0</v>
      </c>
      <c r="ES25" s="63">
        <f>IF(ES$10="",0,IF(ES$9&lt;главная!$N$19,0,ES$13*клиенты!$N27))</f>
        <v>0</v>
      </c>
      <c r="ET25" s="63">
        <f>IF(ET$10="",0,IF(ET$9&lt;главная!$N$19,0,ET$13*клиенты!$N27))</f>
        <v>0</v>
      </c>
      <c r="EU25" s="63">
        <f>IF(EU$10="",0,IF(EU$9&lt;главная!$N$19,0,EU$13*клиенты!$N27))</f>
        <v>0</v>
      </c>
      <c r="EV25" s="63">
        <f>IF(EV$10="",0,IF(EV$9&lt;главная!$N$19,0,EV$13*клиенты!$N27))</f>
        <v>0</v>
      </c>
      <c r="EW25" s="63">
        <f>IF(EW$10="",0,IF(EW$9&lt;главная!$N$19,0,EW$13*клиенты!$N27))</f>
        <v>0</v>
      </c>
      <c r="EX25" s="63">
        <f>IF(EX$10="",0,IF(EX$9&lt;главная!$N$19,0,EX$13*клиенты!$N27))</f>
        <v>0</v>
      </c>
      <c r="EY25" s="63">
        <f>IF(EY$10="",0,IF(EY$9&lt;главная!$N$19,0,EY$13*клиенты!$N27))</f>
        <v>0</v>
      </c>
      <c r="EZ25" s="63">
        <f>IF(EZ$10="",0,IF(EZ$9&lt;главная!$N$19,0,EZ$13*клиенты!$N27))</f>
        <v>0</v>
      </c>
      <c r="FA25" s="63">
        <f>IF(FA$10="",0,IF(FA$9&lt;главная!$N$19,0,FA$13*клиенты!$N27))</f>
        <v>0</v>
      </c>
      <c r="FB25" s="63">
        <f>IF(FB$10="",0,IF(FB$9&lt;главная!$N$19,0,FB$13*клиенты!$N27))</f>
        <v>0</v>
      </c>
      <c r="FC25" s="63">
        <f>IF(FC$10="",0,IF(FC$9&lt;главная!$N$19,0,FC$13*клиенты!$N27))</f>
        <v>0</v>
      </c>
      <c r="FD25" s="63">
        <f>IF(FD$10="",0,IF(FD$9&lt;главная!$N$19,0,FD$13*клиенты!$N27))</f>
        <v>0</v>
      </c>
      <c r="FE25" s="63">
        <f>IF(FE$10="",0,IF(FE$9&lt;главная!$N$19,0,FE$13*клиенты!$N27))</f>
        <v>0</v>
      </c>
      <c r="FF25" s="63">
        <f>IF(FF$10="",0,IF(FF$9&lt;главная!$N$19,0,FF$13*клиенты!$N27))</f>
        <v>0</v>
      </c>
      <c r="FG25" s="63">
        <f>IF(FG$10="",0,IF(FG$9&lt;главная!$N$19,0,FG$13*клиенты!$N27))</f>
        <v>0</v>
      </c>
      <c r="FH25" s="63">
        <f>IF(FH$10="",0,IF(FH$9&lt;главная!$N$19,0,FH$13*клиенты!$N27))</f>
        <v>0</v>
      </c>
      <c r="FI25" s="63">
        <f>IF(FI$10="",0,IF(FI$9&lt;главная!$N$19,0,FI$13*клиенты!$N27))</f>
        <v>0</v>
      </c>
      <c r="FJ25" s="63">
        <f>IF(FJ$10="",0,IF(FJ$9&lt;главная!$N$19,0,FJ$13*клиенты!$N27))</f>
        <v>0</v>
      </c>
      <c r="FK25" s="63">
        <f>IF(FK$10="",0,IF(FK$9&lt;главная!$N$19,0,FK$13*клиенты!$N27))</f>
        <v>0</v>
      </c>
      <c r="FL25" s="63">
        <f>IF(FL$10="",0,IF(FL$9&lt;главная!$N$19,0,FL$13*клиенты!$N27))</f>
        <v>0</v>
      </c>
      <c r="FM25" s="63">
        <f>IF(FM$10="",0,IF(FM$9&lt;главная!$N$19,0,FM$13*клиенты!$N27))</f>
        <v>0</v>
      </c>
      <c r="FN25" s="63">
        <f>IF(FN$10="",0,IF(FN$9&lt;главная!$N$19,0,FN$13*клиенты!$N27))</f>
        <v>0</v>
      </c>
      <c r="FO25" s="63">
        <f>IF(FO$10="",0,IF(FO$9&lt;главная!$N$19,0,FO$13*клиенты!$N27))</f>
        <v>0</v>
      </c>
      <c r="FP25" s="63">
        <f>IF(FP$10="",0,IF(FP$9&lt;главная!$N$19,0,FP$13*клиенты!$N27))</f>
        <v>0</v>
      </c>
      <c r="FQ25" s="63">
        <f>IF(FQ$10="",0,IF(FQ$9&lt;главная!$N$19,0,FQ$13*клиенты!$N27))</f>
        <v>0</v>
      </c>
      <c r="FR25" s="63">
        <f>IF(FR$10="",0,IF(FR$9&lt;главная!$N$19,0,FR$13*клиенты!$N27))</f>
        <v>0</v>
      </c>
      <c r="FS25" s="63">
        <f>IF(FS$10="",0,IF(FS$9&lt;главная!$N$19,0,FS$13*клиенты!$N27))</f>
        <v>0</v>
      </c>
      <c r="FT25" s="63">
        <f>IF(FT$10="",0,IF(FT$9&lt;главная!$N$19,0,FT$13*клиенты!$N27))</f>
        <v>0</v>
      </c>
      <c r="FU25" s="63">
        <f>IF(FU$10="",0,IF(FU$9&lt;главная!$N$19,0,FU$13*клиенты!$N27))</f>
        <v>0</v>
      </c>
      <c r="FV25" s="63">
        <f>IF(FV$10="",0,IF(FV$9&lt;главная!$N$19,0,FV$13*клиенты!$N27))</f>
        <v>0</v>
      </c>
      <c r="FW25" s="63">
        <f>IF(FW$10="",0,IF(FW$9&lt;главная!$N$19,0,FW$13*клиенты!$N27))</f>
        <v>0</v>
      </c>
      <c r="FX25" s="63">
        <f>IF(FX$10="",0,IF(FX$9&lt;главная!$N$19,0,FX$13*клиенты!$N27))</f>
        <v>0</v>
      </c>
      <c r="FY25" s="63">
        <f>IF(FY$10="",0,IF(FY$9&lt;главная!$N$19,0,FY$13*клиенты!$N27))</f>
        <v>0</v>
      </c>
      <c r="FZ25" s="63">
        <f>IF(FZ$10="",0,IF(FZ$9&lt;главная!$N$19,0,FZ$13*клиенты!$N27))</f>
        <v>0</v>
      </c>
      <c r="GA25" s="63">
        <f>IF(GA$10="",0,IF(GA$9&lt;главная!$N$19,0,GA$13*клиенты!$N27))</f>
        <v>0</v>
      </c>
      <c r="GB25" s="63">
        <f>IF(GB$10="",0,IF(GB$9&lt;главная!$N$19,0,GB$13*клиенты!$N27))</f>
        <v>0</v>
      </c>
      <c r="GC25" s="63">
        <f>IF(GC$10="",0,IF(GC$9&lt;главная!$N$19,0,GC$13*клиенты!$N27))</f>
        <v>0</v>
      </c>
      <c r="GD25" s="63">
        <f>IF(GD$10="",0,IF(GD$9&lt;главная!$N$19,0,GD$13*клиенты!$N27))</f>
        <v>0</v>
      </c>
      <c r="GE25" s="63">
        <f>IF(GE$10="",0,IF(GE$9&lt;главная!$N$19,0,GE$13*клиенты!$N27))</f>
        <v>0</v>
      </c>
      <c r="GF25" s="63">
        <f>IF(GF$10="",0,IF(GF$9&lt;главная!$N$19,0,GF$13*клиенты!$N27))</f>
        <v>0</v>
      </c>
      <c r="GG25" s="63">
        <f>IF(GG$10="",0,IF(GG$9&lt;главная!$N$19,0,GG$13*клиенты!$N27))</f>
        <v>0</v>
      </c>
      <c r="GH25" s="63">
        <f>IF(GH$10="",0,IF(GH$9&lt;главная!$N$19,0,GH$13*клиенты!$N27))</f>
        <v>0</v>
      </c>
      <c r="GI25" s="63">
        <f>IF(GI$10="",0,IF(GI$9&lt;главная!$N$19,0,GI$13*клиенты!$N27))</f>
        <v>0</v>
      </c>
      <c r="GJ25" s="63">
        <f>IF(GJ$10="",0,IF(GJ$9&lt;главная!$N$19,0,GJ$13*клиенты!$N27))</f>
        <v>0</v>
      </c>
      <c r="GK25" s="63">
        <f>IF(GK$10="",0,IF(GK$9&lt;главная!$N$19,0,GK$13*клиенты!$N27))</f>
        <v>0</v>
      </c>
      <c r="GL25" s="63">
        <f>IF(GL$10="",0,IF(GL$9&lt;главная!$N$19,0,GL$13*клиенты!$N27))</f>
        <v>0</v>
      </c>
      <c r="GM25" s="63">
        <f>IF(GM$10="",0,IF(GM$9&lt;главная!$N$19,0,GM$13*клиенты!$N27))</f>
        <v>0</v>
      </c>
      <c r="GN25" s="63">
        <f>IF(GN$10="",0,IF(GN$9&lt;главная!$N$19,0,GN$13*клиенты!$N27))</f>
        <v>0</v>
      </c>
      <c r="GO25" s="63">
        <f>IF(GO$10="",0,IF(GO$9&lt;главная!$N$19,0,GO$13*клиенты!$N27))</f>
        <v>0</v>
      </c>
      <c r="GP25" s="63">
        <f>IF(GP$10="",0,IF(GP$9&lt;главная!$N$19,0,GP$13*клиенты!$N27))</f>
        <v>0</v>
      </c>
      <c r="GQ25" s="63">
        <f>IF(GQ$10="",0,IF(GQ$9&lt;главная!$N$19,0,GQ$13*клиенты!$N27))</f>
        <v>0</v>
      </c>
      <c r="GR25" s="63">
        <f>IF(GR$10="",0,IF(GR$9&lt;главная!$N$19,0,GR$13*клиенты!$N27))</f>
        <v>0</v>
      </c>
      <c r="GS25" s="63">
        <f>IF(GS$10="",0,IF(GS$9&lt;главная!$N$19,0,GS$13*клиенты!$N27))</f>
        <v>0</v>
      </c>
      <c r="GT25" s="63">
        <f>IF(GT$10="",0,IF(GT$9&lt;главная!$N$19,0,GT$13*клиенты!$N27))</f>
        <v>0</v>
      </c>
      <c r="GU25" s="63">
        <f>IF(GU$10="",0,IF(GU$9&lt;главная!$N$19,0,GU$13*клиенты!$N27))</f>
        <v>0</v>
      </c>
      <c r="GV25" s="63">
        <f>IF(GV$10="",0,IF(GV$9&lt;главная!$N$19,0,GV$13*клиенты!$N27))</f>
        <v>0</v>
      </c>
      <c r="GW25" s="63">
        <f>IF(GW$10="",0,IF(GW$9&lt;главная!$N$19,0,GW$13*клиенты!$N27))</f>
        <v>0</v>
      </c>
      <c r="GX25" s="63">
        <f>IF(GX$10="",0,IF(GX$9&lt;главная!$N$19,0,GX$13*клиенты!$N27))</f>
        <v>0</v>
      </c>
      <c r="GY25" s="63">
        <f>IF(GY$10="",0,IF(GY$9&lt;главная!$N$19,0,GY$13*клиенты!$N27))</f>
        <v>0</v>
      </c>
      <c r="GZ25" s="63">
        <f>IF(GZ$10="",0,IF(GZ$9&lt;главная!$N$19,0,GZ$13*клиенты!$N27))</f>
        <v>0</v>
      </c>
      <c r="HA25" s="63">
        <f>IF(HA$10="",0,IF(HA$9&lt;главная!$N$19,0,HA$13*клиенты!$N27))</f>
        <v>0</v>
      </c>
      <c r="HB25" s="63">
        <f>IF(HB$10="",0,IF(HB$9&lt;главная!$N$19,0,HB$13*клиенты!$N27))</f>
        <v>0</v>
      </c>
      <c r="HC25" s="63">
        <f>IF(HC$10="",0,IF(HC$9&lt;главная!$N$19,0,HC$13*клиенты!$N27))</f>
        <v>0</v>
      </c>
      <c r="HD25" s="63">
        <f>IF(HD$10="",0,IF(HD$9&lt;главная!$N$19,0,HD$13*клиенты!$N27))</f>
        <v>0</v>
      </c>
      <c r="HE25" s="63">
        <f>IF(HE$10="",0,IF(HE$9&lt;главная!$N$19,0,HE$13*клиенты!$N27))</f>
        <v>0</v>
      </c>
      <c r="HF25" s="63">
        <f>IF(HF$10="",0,IF(HF$9&lt;главная!$N$19,0,HF$13*клиенты!$N27))</f>
        <v>0</v>
      </c>
      <c r="HG25" s="63">
        <f>IF(HG$10="",0,IF(HG$9&lt;главная!$N$19,0,HG$13*клиенты!$N27))</f>
        <v>0</v>
      </c>
      <c r="HH25" s="63">
        <f>IF(HH$10="",0,IF(HH$9&lt;главная!$N$19,0,HH$13*клиенты!$N27))</f>
        <v>0</v>
      </c>
      <c r="HI25" s="63">
        <f>IF(HI$10="",0,IF(HI$9&lt;главная!$N$19,0,HI$13*клиенты!$N27))</f>
        <v>0</v>
      </c>
      <c r="HJ25" s="63">
        <f>IF(HJ$10="",0,IF(HJ$9&lt;главная!$N$19,0,HJ$13*клиенты!$N27))</f>
        <v>0</v>
      </c>
      <c r="HK25" s="63">
        <f>IF(HK$10="",0,IF(HK$9&lt;главная!$N$19,0,HK$13*клиенты!$N27))</f>
        <v>0</v>
      </c>
      <c r="HL25" s="63">
        <f>IF(HL$10="",0,IF(HL$9&lt;главная!$N$19,0,HL$13*клиенты!$N27))</f>
        <v>0</v>
      </c>
      <c r="HM25" s="63">
        <f>IF(HM$10="",0,IF(HM$9&lt;главная!$N$19,0,HM$13*клиенты!$N27))</f>
        <v>0</v>
      </c>
      <c r="HN25" s="63">
        <f>IF(HN$10="",0,IF(HN$9&lt;главная!$N$19,0,HN$13*клиенты!$N27))</f>
        <v>0</v>
      </c>
      <c r="HO25" s="63">
        <f>IF(HO$10="",0,IF(HO$9&lt;главная!$N$19,0,HO$13*клиенты!$N27))</f>
        <v>0</v>
      </c>
      <c r="HP25" s="63">
        <f>IF(HP$10="",0,IF(HP$9&lt;главная!$N$19,0,HP$13*клиенты!$N27))</f>
        <v>0</v>
      </c>
      <c r="HQ25" s="63">
        <f>IF(HQ$10="",0,IF(HQ$9&lt;главная!$N$19,0,HQ$13*клиенты!$N27))</f>
        <v>0</v>
      </c>
      <c r="HR25" s="63">
        <f>IF(HR$10="",0,IF(HR$9&lt;главная!$N$19,0,HR$13*клиенты!$N27))</f>
        <v>0</v>
      </c>
      <c r="HS25" s="63">
        <f>IF(HS$10="",0,IF(HS$9&lt;главная!$N$19,0,HS$13*клиенты!$N27))</f>
        <v>0</v>
      </c>
      <c r="HT25" s="63">
        <f>IF(HT$10="",0,IF(HT$9&lt;главная!$N$19,0,HT$13*клиенты!$N27))</f>
        <v>0</v>
      </c>
      <c r="HU25" s="63">
        <f>IF(HU$10="",0,IF(HU$9&lt;главная!$N$19,0,HU$13*клиенты!$N27))</f>
        <v>0</v>
      </c>
      <c r="HV25" s="63">
        <f>IF(HV$10="",0,IF(HV$9&lt;главная!$N$19,0,HV$13*клиенты!$N27))</f>
        <v>0</v>
      </c>
      <c r="HW25" s="63">
        <f>IF(HW$10="",0,IF(HW$9&lt;главная!$N$19,0,HW$13*клиенты!$N27))</f>
        <v>0</v>
      </c>
      <c r="HX25" s="63">
        <f>IF(HX$10="",0,IF(HX$9&lt;главная!$N$19,0,HX$13*клиенты!$N27))</f>
        <v>0</v>
      </c>
      <c r="HY25" s="63">
        <f>IF(HY$10="",0,IF(HY$9&lt;главная!$N$19,0,HY$13*клиенты!$N27))</f>
        <v>0</v>
      </c>
      <c r="HZ25" s="63">
        <f>IF(HZ$10="",0,IF(HZ$9&lt;главная!$N$19,0,HZ$13*клиенты!$N27))</f>
        <v>0</v>
      </c>
      <c r="IA25" s="63">
        <f>IF(IA$10="",0,IF(IA$9&lt;главная!$N$19,0,IA$13*клиенты!$N27))</f>
        <v>0</v>
      </c>
      <c r="IB25" s="63">
        <f>IF(IB$10="",0,IF(IB$9&lt;главная!$N$19,0,IB$13*клиенты!$N27))</f>
        <v>0</v>
      </c>
      <c r="IC25" s="63">
        <f>IF(IC$10="",0,IF(IC$9&lt;главная!$N$19,0,IC$13*клиенты!$N27))</f>
        <v>0</v>
      </c>
      <c r="ID25" s="63">
        <f>IF(ID$10="",0,IF(ID$9&lt;главная!$N$19,0,ID$13*клиенты!$N27))</f>
        <v>0</v>
      </c>
      <c r="IE25" s="63">
        <f>IF(IE$10="",0,IF(IE$9&lt;главная!$N$19,0,IE$13*клиенты!$N27))</f>
        <v>0</v>
      </c>
      <c r="IF25" s="63">
        <f>IF(IF$10="",0,IF(IF$9&lt;главная!$N$19,0,IF$13*клиенты!$N27))</f>
        <v>0</v>
      </c>
      <c r="IG25" s="63">
        <f>IF(IG$10="",0,IF(IG$9&lt;главная!$N$19,0,IG$13*клиенты!$N27))</f>
        <v>0</v>
      </c>
      <c r="IH25" s="63">
        <f>IF(IH$10="",0,IF(IH$9&lt;главная!$N$19,0,IH$13*клиенты!$N27))</f>
        <v>0</v>
      </c>
      <c r="II25" s="63">
        <f>IF(II$10="",0,IF(II$9&lt;главная!$N$19,0,II$13*клиенты!$N27))</f>
        <v>0</v>
      </c>
      <c r="IJ25" s="63">
        <f>IF(IJ$10="",0,IF(IJ$9&lt;главная!$N$19,0,IJ$13*клиенты!$N27))</f>
        <v>0</v>
      </c>
      <c r="IK25" s="63">
        <f>IF(IK$10="",0,IF(IK$9&lt;главная!$N$19,0,IK$13*клиенты!$N27))</f>
        <v>0</v>
      </c>
      <c r="IL25" s="63">
        <f>IF(IL$10="",0,IF(IL$9&lt;главная!$N$19,0,IL$13*клиенты!$N27))</f>
        <v>0</v>
      </c>
      <c r="IM25" s="63">
        <f>IF(IM$10="",0,IF(IM$9&lt;главная!$N$19,0,IM$13*клиенты!$N27))</f>
        <v>0</v>
      </c>
      <c r="IN25" s="63">
        <f>IF(IN$10="",0,IF(IN$9&lt;главная!$N$19,0,IN$13*клиенты!$N27))</f>
        <v>0</v>
      </c>
      <c r="IO25" s="63">
        <f>IF(IO$10="",0,IF(IO$9&lt;главная!$N$19,0,IO$13*клиенты!$N27))</f>
        <v>0</v>
      </c>
      <c r="IP25" s="63">
        <f>IF(IP$10="",0,IF(IP$9&lt;главная!$N$19,0,IP$13*клиенты!$N27))</f>
        <v>0</v>
      </c>
      <c r="IQ25" s="63">
        <f>IF(IQ$10="",0,IF(IQ$9&lt;главная!$N$19,0,IQ$13*клиенты!$N27))</f>
        <v>0</v>
      </c>
      <c r="IR25" s="63">
        <f>IF(IR$10="",0,IF(IR$9&lt;главная!$N$19,0,IR$13*клиенты!$N27))</f>
        <v>0</v>
      </c>
      <c r="IS25" s="63">
        <f>IF(IS$10="",0,IF(IS$9&lt;главная!$N$19,0,IS$13*клиенты!$N27))</f>
        <v>0</v>
      </c>
      <c r="IT25" s="63">
        <f>IF(IT$10="",0,IF(IT$9&lt;главная!$N$19,0,IT$13*клиенты!$N27))</f>
        <v>0</v>
      </c>
      <c r="IU25" s="63">
        <f>IF(IU$10="",0,IF(IU$9&lt;главная!$N$19,0,IU$13*клиенты!$N27))</f>
        <v>0</v>
      </c>
      <c r="IV25" s="63">
        <f>IF(IV$10="",0,IF(IV$9&lt;главная!$N$19,0,IV$13*клиенты!$N27))</f>
        <v>0</v>
      </c>
      <c r="IW25" s="63">
        <f>IF(IW$10="",0,IF(IW$9&lt;главная!$N$19,0,IW$13*клиенты!$N27))</f>
        <v>0</v>
      </c>
      <c r="IX25" s="63">
        <f>IF(IX$10="",0,IF(IX$9&lt;главная!$N$19,0,IX$13*клиенты!$N27))</f>
        <v>0</v>
      </c>
      <c r="IY25" s="63">
        <f>IF(IY$10="",0,IF(IY$9&lt;главная!$N$19,0,IY$13*клиенты!$N27))</f>
        <v>0</v>
      </c>
      <c r="IZ25" s="63">
        <f>IF(IZ$10="",0,IF(IZ$9&lt;главная!$N$19,0,IZ$13*клиенты!$N27))</f>
        <v>0</v>
      </c>
      <c r="JA25" s="63">
        <f>IF(JA$10="",0,IF(JA$9&lt;главная!$N$19,0,JA$13*клиенты!$N27))</f>
        <v>0</v>
      </c>
      <c r="JB25" s="63">
        <f>IF(JB$10="",0,IF(JB$9&lt;главная!$N$19,0,JB$13*клиенты!$N27))</f>
        <v>0</v>
      </c>
      <c r="JC25" s="63">
        <f>IF(JC$10="",0,IF(JC$9&lt;главная!$N$19,0,JC$13*клиенты!$N27))</f>
        <v>0</v>
      </c>
      <c r="JD25" s="63">
        <f>IF(JD$10="",0,IF(JD$9&lt;главная!$N$19,0,JD$13*клиенты!$N27))</f>
        <v>0</v>
      </c>
      <c r="JE25" s="63">
        <f>IF(JE$10="",0,IF(JE$9&lt;главная!$N$19,0,JE$13*клиенты!$N27))</f>
        <v>0</v>
      </c>
      <c r="JF25" s="63">
        <f>IF(JF$10="",0,IF(JF$9&lt;главная!$N$19,0,JF$13*клиенты!$N27))</f>
        <v>0</v>
      </c>
      <c r="JG25" s="63">
        <f>IF(JG$10="",0,IF(JG$9&lt;главная!$N$19,0,JG$13*клиенты!$N27))</f>
        <v>0</v>
      </c>
      <c r="JH25" s="63">
        <f>IF(JH$10="",0,IF(JH$9&lt;главная!$N$19,0,JH$13*клиенты!$N27))</f>
        <v>0</v>
      </c>
      <c r="JI25" s="63">
        <f>IF(JI$10="",0,IF(JI$9&lt;главная!$N$19,0,JI$13*клиенты!$N27))</f>
        <v>0</v>
      </c>
      <c r="JJ25" s="63">
        <f>IF(JJ$10="",0,IF(JJ$9&lt;главная!$N$19,0,JJ$13*клиенты!$N27))</f>
        <v>0</v>
      </c>
      <c r="JK25" s="63">
        <f>IF(JK$10="",0,IF(JK$9&lt;главная!$N$19,0,JK$13*клиенты!$N27))</f>
        <v>0</v>
      </c>
      <c r="JL25" s="63">
        <f>IF(JL$10="",0,IF(JL$9&lt;главная!$N$19,0,JL$13*клиенты!$N27))</f>
        <v>0</v>
      </c>
      <c r="JM25" s="63">
        <f>IF(JM$10="",0,IF(JM$9&lt;главная!$N$19,0,JM$13*клиенты!$N27))</f>
        <v>0</v>
      </c>
      <c r="JN25" s="63">
        <f>IF(JN$10="",0,IF(JN$9&lt;главная!$N$19,0,JN$13*клиенты!$N27))</f>
        <v>0</v>
      </c>
      <c r="JO25" s="63">
        <f>IF(JO$10="",0,IF(JO$9&lt;главная!$N$19,0,JO$13*клиенты!$N27))</f>
        <v>0</v>
      </c>
      <c r="JP25" s="63">
        <f>IF(JP$10="",0,IF(JP$9&lt;главная!$N$19,0,JP$13*клиенты!$N27))</f>
        <v>0</v>
      </c>
      <c r="JQ25" s="63">
        <f>IF(JQ$10="",0,IF(JQ$9&lt;главная!$N$19,0,JQ$13*клиенты!$N27))</f>
        <v>0</v>
      </c>
      <c r="JR25" s="63">
        <f>IF(JR$10="",0,IF(JR$9&lt;главная!$N$19,0,JR$13*клиенты!$N27))</f>
        <v>0</v>
      </c>
      <c r="JS25" s="63">
        <f>IF(JS$10="",0,IF(JS$9&lt;главная!$N$19,0,JS$13*клиенты!$N27))</f>
        <v>0</v>
      </c>
      <c r="JT25" s="63">
        <f>IF(JT$10="",0,IF(JT$9&lt;главная!$N$19,0,JT$13*клиенты!$N27))</f>
        <v>0</v>
      </c>
      <c r="JU25" s="63">
        <f>IF(JU$10="",0,IF(JU$9&lt;главная!$N$19,0,JU$13*клиенты!$N27))</f>
        <v>0</v>
      </c>
      <c r="JV25" s="63">
        <f>IF(JV$10="",0,IF(JV$9&lt;главная!$N$19,0,JV$13*клиенты!$N27))</f>
        <v>0</v>
      </c>
      <c r="JW25" s="63">
        <f>IF(JW$10="",0,IF(JW$9&lt;главная!$N$19,0,JW$13*клиенты!$N27))</f>
        <v>0</v>
      </c>
      <c r="JX25" s="63">
        <f>IF(JX$10="",0,IF(JX$9&lt;главная!$N$19,0,JX$13*клиенты!$N27))</f>
        <v>0</v>
      </c>
      <c r="JY25" s="63">
        <f>IF(JY$10="",0,IF(JY$9&lt;главная!$N$19,0,JY$13*клиенты!$N27))</f>
        <v>0</v>
      </c>
      <c r="JZ25" s="63">
        <f>IF(JZ$10="",0,IF(JZ$9&lt;главная!$N$19,0,JZ$13*клиенты!$N27))</f>
        <v>0</v>
      </c>
      <c r="KA25" s="63">
        <f>IF(KA$10="",0,IF(KA$9&lt;главная!$N$19,0,KA$13*клиенты!$N27))</f>
        <v>0</v>
      </c>
      <c r="KB25" s="63">
        <f>IF(KB$10="",0,IF(KB$9&lt;главная!$N$19,0,KB$13*клиенты!$N27))</f>
        <v>0</v>
      </c>
      <c r="KC25" s="63">
        <f>IF(KC$10="",0,IF(KC$9&lt;главная!$N$19,0,KC$13*клиенты!$N27))</f>
        <v>0</v>
      </c>
      <c r="KD25" s="63">
        <f>IF(KD$10="",0,IF(KD$9&lt;главная!$N$19,0,KD$13*клиенты!$N27))</f>
        <v>0</v>
      </c>
      <c r="KE25" s="63">
        <f>IF(KE$10="",0,IF(KE$9&lt;главная!$N$19,0,KE$13*клиенты!$N27))</f>
        <v>0</v>
      </c>
      <c r="KF25" s="63">
        <f>IF(KF$10="",0,IF(KF$9&lt;главная!$N$19,0,KF$13*клиенты!$N27))</f>
        <v>0</v>
      </c>
      <c r="KG25" s="63">
        <f>IF(KG$10="",0,IF(KG$9&lt;главная!$N$19,0,KG$13*клиенты!$N27))</f>
        <v>0</v>
      </c>
      <c r="KH25" s="63">
        <f>IF(KH$10="",0,IF(KH$9&lt;главная!$N$19,0,KH$13*клиенты!$N27))</f>
        <v>0</v>
      </c>
      <c r="KI25" s="63">
        <f>IF(KI$10="",0,IF(KI$9&lt;главная!$N$19,0,KI$13*клиенты!$N27))</f>
        <v>0</v>
      </c>
      <c r="KJ25" s="63">
        <f>IF(KJ$10="",0,IF(KJ$9&lt;главная!$N$19,0,KJ$13*клиенты!$N27))</f>
        <v>0</v>
      </c>
      <c r="KK25" s="63">
        <f>IF(KK$10="",0,IF(KK$9&lt;главная!$N$19,0,KK$13*клиенты!$N27))</f>
        <v>0</v>
      </c>
      <c r="KL25" s="63">
        <f>IF(KL$10="",0,IF(KL$9&lt;главная!$N$19,0,KL$13*клиенты!$N27))</f>
        <v>0</v>
      </c>
      <c r="KM25" s="63">
        <f>IF(KM$10="",0,IF(KM$9&lt;главная!$N$19,0,KM$13*клиенты!$N27))</f>
        <v>0</v>
      </c>
      <c r="KN25" s="63">
        <f>IF(KN$10="",0,IF(KN$9&lt;главная!$N$19,0,KN$13*клиенты!$N27))</f>
        <v>0</v>
      </c>
      <c r="KO25" s="63">
        <f>IF(KO$10="",0,IF(KO$9&lt;главная!$N$19,0,KO$13*клиенты!$N27))</f>
        <v>0</v>
      </c>
      <c r="KP25" s="63">
        <f>IF(KP$10="",0,IF(KP$9&lt;главная!$N$19,0,KP$13*клиенты!$N27))</f>
        <v>0</v>
      </c>
      <c r="KQ25" s="63">
        <f>IF(KQ$10="",0,IF(KQ$9&lt;главная!$N$19,0,KQ$13*клиенты!$N27))</f>
        <v>0</v>
      </c>
      <c r="KR25" s="63">
        <f>IF(KR$10="",0,IF(KR$9&lt;главная!$N$19,0,KR$13*клиенты!$N27))</f>
        <v>0</v>
      </c>
      <c r="KS25" s="63">
        <f>IF(KS$10="",0,IF(KS$9&lt;главная!$N$19,0,KS$13*клиенты!$N27))</f>
        <v>0</v>
      </c>
      <c r="KT25" s="63">
        <f>IF(KT$10="",0,IF(KT$9&lt;главная!$N$19,0,KT$13*клиенты!$N27))</f>
        <v>0</v>
      </c>
      <c r="KU25" s="63">
        <f>IF(KU$10="",0,IF(KU$9&lt;главная!$N$19,0,KU$13*клиенты!$N27))</f>
        <v>0</v>
      </c>
      <c r="KV25" s="63">
        <f>IF(KV$10="",0,IF(KV$9&lt;главная!$N$19,0,KV$13*клиенты!$N27))</f>
        <v>0</v>
      </c>
      <c r="KW25" s="63">
        <f>IF(KW$10="",0,IF(KW$9&lt;главная!$N$19,0,KW$13*клиенты!$N27))</f>
        <v>0</v>
      </c>
      <c r="KX25" s="63">
        <f>IF(KX$10="",0,IF(KX$9&lt;главная!$N$19,0,KX$13*клиенты!$N27))</f>
        <v>0</v>
      </c>
      <c r="KY25" s="63">
        <f>IF(KY$10="",0,IF(KY$9&lt;главная!$N$19,0,KY$13*клиенты!$N27))</f>
        <v>0</v>
      </c>
      <c r="KZ25" s="63">
        <f>IF(KZ$10="",0,IF(KZ$9&lt;главная!$N$19,0,KZ$13*клиенты!$N27))</f>
        <v>0</v>
      </c>
      <c r="LA25" s="63">
        <f>IF(LA$10="",0,IF(LA$9&lt;главная!$N$19,0,LA$13*клиенты!$N27))</f>
        <v>0</v>
      </c>
      <c r="LB25" s="63">
        <f>IF(LB$10="",0,IF(LB$9&lt;главная!$N$19,0,LB$13*клиенты!$N27))</f>
        <v>0</v>
      </c>
      <c r="LC25" s="63">
        <f>IF(LC$10="",0,IF(LC$9&lt;главная!$N$19,0,LC$13*клиенты!$N27))</f>
        <v>0</v>
      </c>
      <c r="LD25" s="63">
        <f>IF(LD$10="",0,IF(LD$9&lt;главная!$N$19,0,LD$13*клиенты!$N27))</f>
        <v>0</v>
      </c>
      <c r="LE25" s="63">
        <f>IF(LE$10="",0,IF(LE$9&lt;главная!$N$19,0,LE$13*клиенты!$N27))</f>
        <v>0</v>
      </c>
      <c r="LF25" s="63">
        <f>IF(LF$10="",0,IF(LF$9&lt;главная!$N$19,0,LF$13*клиенты!$N27))</f>
        <v>0</v>
      </c>
      <c r="LG25" s="63">
        <f>IF(LG$10="",0,IF(LG$9&lt;главная!$N$19,0,LG$13*клиенты!$N27))</f>
        <v>0</v>
      </c>
      <c r="LH25" s="63">
        <f>IF(LH$10="",0,IF(LH$9&lt;главная!$N$19,0,LH$13*клиенты!$N27))</f>
        <v>0</v>
      </c>
      <c r="LI25" s="52"/>
      <c r="LJ25" s="52"/>
    </row>
    <row r="26" spans="1:322" ht="7.0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31"/>
      <c r="L26" s="6"/>
      <c r="M26" s="13"/>
      <c r="N26" s="6"/>
      <c r="O26" s="20"/>
      <c r="P26" s="6"/>
      <c r="Q26" s="6"/>
      <c r="R26" s="65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</row>
    <row r="27" spans="1:322" s="11" customFormat="1" ht="12.6" thickBot="1" x14ac:dyDescent="0.3">
      <c r="A27" s="10"/>
      <c r="B27" s="10"/>
      <c r="C27" s="10"/>
      <c r="D27" s="10"/>
      <c r="E27" s="117" t="str">
        <f>kpi!$E$88</f>
        <v>объем вливаний на депозит в месяц</v>
      </c>
      <c r="F27" s="10"/>
      <c r="G27" s="10"/>
      <c r="H27" s="30"/>
      <c r="I27" s="10"/>
      <c r="J27" s="10"/>
      <c r="K27" s="79" t="str">
        <f>IF($E27="","",INDEX(kpi!$H:$H,SUMIFS(kpi!$B:$B,kpi!$E:$E,$E27)))</f>
        <v>долл.</v>
      </c>
      <c r="L27" s="10"/>
      <c r="M27" s="13"/>
      <c r="N27" s="10"/>
      <c r="O27" s="20"/>
      <c r="P27" s="10"/>
      <c r="Q27" s="114"/>
      <c r="R27" s="118">
        <f>SUMIFS($T27:$LI27,$T$1:$LI$1,"&lt;="&amp;MAX($1:$1),$T$1:$LI$1,"&gt;="&amp;1)</f>
        <v>0</v>
      </c>
      <c r="S27" s="10"/>
      <c r="T27" s="12" t="s">
        <v>6</v>
      </c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  <c r="IV27" s="115"/>
      <c r="IW27" s="115"/>
      <c r="IX27" s="115"/>
      <c r="IY27" s="115"/>
      <c r="IZ27" s="115"/>
      <c r="JA27" s="115"/>
      <c r="JB27" s="115"/>
      <c r="JC27" s="115"/>
      <c r="JD27" s="115"/>
      <c r="JE27" s="115"/>
      <c r="JF27" s="115"/>
      <c r="JG27" s="115"/>
      <c r="JH27" s="115"/>
      <c r="JI27" s="115"/>
      <c r="JJ27" s="115"/>
      <c r="JK27" s="115"/>
      <c r="JL27" s="115"/>
      <c r="JM27" s="115"/>
      <c r="JN27" s="115"/>
      <c r="JO27" s="115"/>
      <c r="JP27" s="115"/>
      <c r="JQ27" s="115"/>
      <c r="JR27" s="115"/>
      <c r="JS27" s="115"/>
      <c r="JT27" s="115"/>
      <c r="JU27" s="115"/>
      <c r="JV27" s="115"/>
      <c r="JW27" s="115"/>
      <c r="JX27" s="115"/>
      <c r="JY27" s="115"/>
      <c r="JZ27" s="115"/>
      <c r="KA27" s="115"/>
      <c r="KB27" s="115"/>
      <c r="KC27" s="115"/>
      <c r="KD27" s="115"/>
      <c r="KE27" s="115"/>
      <c r="KF27" s="115"/>
      <c r="KG27" s="115"/>
      <c r="KH27" s="115"/>
      <c r="KI27" s="115"/>
      <c r="KJ27" s="115"/>
      <c r="KK27" s="115"/>
      <c r="KL27" s="115"/>
      <c r="KM27" s="115"/>
      <c r="KN27" s="115"/>
      <c r="KO27" s="115"/>
      <c r="KP27" s="115"/>
      <c r="KQ27" s="115"/>
      <c r="KR27" s="115"/>
      <c r="KS27" s="115"/>
      <c r="KT27" s="115"/>
      <c r="KU27" s="115"/>
      <c r="KV27" s="115"/>
      <c r="KW27" s="115"/>
      <c r="KX27" s="115"/>
      <c r="KY27" s="115"/>
      <c r="KZ27" s="115"/>
      <c r="LA27" s="115"/>
      <c r="LB27" s="115"/>
      <c r="LC27" s="115"/>
      <c r="LD27" s="115"/>
      <c r="LE27" s="115"/>
      <c r="LF27" s="115"/>
      <c r="LG27" s="115"/>
      <c r="LH27" s="115"/>
      <c r="LI27" s="10"/>
      <c r="LJ27" s="10"/>
    </row>
    <row r="28" spans="1:322" ht="4.05" customHeight="1" x14ac:dyDescent="0.25">
      <c r="A28" s="6"/>
      <c r="B28" s="6"/>
      <c r="C28" s="6"/>
      <c r="D28" s="6"/>
      <c r="E28" s="110"/>
      <c r="F28" s="6"/>
      <c r="G28" s="6"/>
      <c r="H28" s="6"/>
      <c r="I28" s="6"/>
      <c r="J28" s="6"/>
      <c r="K28" s="31"/>
      <c r="L28" s="6"/>
      <c r="M28" s="13"/>
      <c r="N28" s="6"/>
      <c r="O28" s="20"/>
      <c r="P28" s="6"/>
      <c r="Q28" s="6"/>
      <c r="R28" s="110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</row>
    <row r="29" spans="1:322" ht="7.0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31"/>
      <c r="L29" s="6"/>
      <c r="M29" s="13"/>
      <c r="N29" s="6"/>
      <c r="O29" s="20"/>
      <c r="P29" s="6"/>
      <c r="Q29" s="6"/>
      <c r="R29" s="65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</row>
    <row r="30" spans="1:322" s="11" customFormat="1" x14ac:dyDescent="0.25">
      <c r="A30" s="10"/>
      <c r="B30" s="10"/>
      <c r="C30" s="10"/>
      <c r="D30" s="10"/>
      <c r="E30" s="119" t="str">
        <f>kpi!$E$90</f>
        <v>1-доход от депозита</v>
      </c>
      <c r="F30" s="10"/>
      <c r="G30" s="10"/>
      <c r="H30" s="30"/>
      <c r="I30" s="10"/>
      <c r="J30" s="10"/>
      <c r="K30" s="79" t="str">
        <f>IF($E30="","",INDEX(kpi!$H:$H,SUMIFS(kpi!$B:$B,kpi!$E:$E,$E30)))</f>
        <v>долл.</v>
      </c>
      <c r="L30" s="10"/>
      <c r="M30" s="13"/>
      <c r="N30" s="10"/>
      <c r="O30" s="20"/>
      <c r="P30" s="10"/>
      <c r="Q30" s="38"/>
      <c r="R30" s="120">
        <f>SUMIFS($T30:$LI30,$T$1:$LI$1,"&lt;="&amp;MAX($1:$1),$T$1:$LI$1,"&gt;="&amp;1)</f>
        <v>0</v>
      </c>
      <c r="S30" s="10"/>
      <c r="T30" s="10"/>
      <c r="U30" s="121">
        <f>IF(U$10="",0,IF(U$9&lt;главная!$N$19,0,SUM($T$27:U$27)*главная!$N$32/12))</f>
        <v>0</v>
      </c>
      <c r="V30" s="121">
        <f>IF(V$10="",0,IF(V$9&lt;главная!$N$19,0,SUM($T$27:V$27)*главная!$N$32/12))</f>
        <v>0</v>
      </c>
      <c r="W30" s="121">
        <f>IF(W$10="",0,IF(W$9&lt;главная!$N$19,0,SUM($T$27:W$27)*главная!$N$32/12))</f>
        <v>0</v>
      </c>
      <c r="X30" s="121">
        <f>IF(X$10="",0,IF(X$9&lt;главная!$N$19,0,SUM($T$27:X$27)*главная!$N$32/12))</f>
        <v>0</v>
      </c>
      <c r="Y30" s="121">
        <f>IF(Y$10="",0,IF(Y$9&lt;главная!$N$19,0,SUM($T$27:Y$27)*главная!$N$32/12))</f>
        <v>0</v>
      </c>
      <c r="Z30" s="121">
        <f>IF(Z$10="",0,IF(Z$9&lt;главная!$N$19,0,SUM($T$27:Z$27)*главная!$N$32/12))</f>
        <v>0</v>
      </c>
      <c r="AA30" s="121">
        <f>IF(AA$10="",0,IF(AA$9&lt;главная!$N$19,0,SUM($T$27:AA$27)*главная!$N$32/12))</f>
        <v>0</v>
      </c>
      <c r="AB30" s="121">
        <f>IF(AB$10="",0,IF(AB$9&lt;главная!$N$19,0,SUM($T$27:AB$27)*главная!$N$32/12))</f>
        <v>0</v>
      </c>
      <c r="AC30" s="121">
        <f>IF(AC$10="",0,IF(AC$9&lt;главная!$N$19,0,SUM($T$27:AC$27)*главная!$N$32/12))</f>
        <v>0</v>
      </c>
      <c r="AD30" s="121">
        <f>IF(AD$10="",0,IF(AD$9&lt;главная!$N$19,0,SUM($T$27:AD$27)*главная!$N$32/12))</f>
        <v>0</v>
      </c>
      <c r="AE30" s="121">
        <f>IF(AE$10="",0,IF(AE$9&lt;главная!$N$19,0,SUM($T$27:AE$27)*главная!$N$32/12))</f>
        <v>0</v>
      </c>
      <c r="AF30" s="121">
        <f>IF(AF$10="",0,IF(AF$9&lt;главная!$N$19,0,SUM($T$27:AF$27)*главная!$N$32/12))</f>
        <v>0</v>
      </c>
      <c r="AG30" s="121">
        <f>IF(AG$10="",0,IF(AG$9&lt;главная!$N$19,0,SUM($T$27:AG$27)*главная!$N$32/12))</f>
        <v>0</v>
      </c>
      <c r="AH30" s="121">
        <f>IF(AH$10="",0,IF(AH$9&lt;главная!$N$19,0,SUM($T$27:AH$27)*главная!$N$32/12))</f>
        <v>0</v>
      </c>
      <c r="AI30" s="121">
        <f>IF(AI$10="",0,IF(AI$9&lt;главная!$N$19,0,SUM($T$27:AI$27)*главная!$N$32/12))</f>
        <v>0</v>
      </c>
      <c r="AJ30" s="121">
        <f>IF(AJ$10="",0,IF(AJ$9&lt;главная!$N$19,0,SUM($T$27:AJ$27)*главная!$N$32/12))</f>
        <v>0</v>
      </c>
      <c r="AK30" s="121">
        <f>IF(AK$10="",0,IF(AK$9&lt;главная!$N$19,0,SUM($T$27:AK$27)*главная!$N$32/12))</f>
        <v>0</v>
      </c>
      <c r="AL30" s="121">
        <f>IF(AL$10="",0,IF(AL$9&lt;главная!$N$19,0,SUM($T$27:AL$27)*главная!$N$32/12))</f>
        <v>0</v>
      </c>
      <c r="AM30" s="121">
        <f>IF(AM$10="",0,IF(AM$9&lt;главная!$N$19,0,SUM($T$27:AM$27)*главная!$N$32/12))</f>
        <v>0</v>
      </c>
      <c r="AN30" s="121">
        <f>IF(AN$10="",0,IF(AN$9&lt;главная!$N$19,0,SUM($T$27:AN$27)*главная!$N$32/12))</f>
        <v>0</v>
      </c>
      <c r="AO30" s="121">
        <f>IF(AO$10="",0,IF(AO$9&lt;главная!$N$19,0,SUM($T$27:AO$27)*главная!$N$32/12))</f>
        <v>0</v>
      </c>
      <c r="AP30" s="121">
        <f>IF(AP$10="",0,IF(AP$9&lt;главная!$N$19,0,SUM($T$27:AP$27)*главная!$N$32/12))</f>
        <v>0</v>
      </c>
      <c r="AQ30" s="121">
        <f>IF(AQ$10="",0,IF(AQ$9&lt;главная!$N$19,0,SUM($T$27:AQ$27)*главная!$N$32/12))</f>
        <v>0</v>
      </c>
      <c r="AR30" s="121">
        <f>IF(AR$10="",0,IF(AR$9&lt;главная!$N$19,0,SUM($T$27:AR$27)*главная!$N$32/12))</f>
        <v>0</v>
      </c>
      <c r="AS30" s="121">
        <f>IF(AS$10="",0,IF(AS$9&lt;главная!$N$19,0,SUM($T$27:AS$27)*главная!$N$32/12))</f>
        <v>0</v>
      </c>
      <c r="AT30" s="121">
        <f>IF(AT$10="",0,IF(AT$9&lt;главная!$N$19,0,SUM($T$27:AT$27)*главная!$N$32/12))</f>
        <v>0</v>
      </c>
      <c r="AU30" s="121">
        <f>IF(AU$10="",0,IF(AU$9&lt;главная!$N$19,0,SUM($T$27:AU$27)*главная!$N$32/12))</f>
        <v>0</v>
      </c>
      <c r="AV30" s="121">
        <f>IF(AV$10="",0,IF(AV$9&lt;главная!$N$19,0,SUM($T$27:AV$27)*главная!$N$32/12))</f>
        <v>0</v>
      </c>
      <c r="AW30" s="121">
        <f>IF(AW$10="",0,IF(AW$9&lt;главная!$N$19,0,SUM($T$27:AW$27)*главная!$N$32/12))</f>
        <v>0</v>
      </c>
      <c r="AX30" s="121">
        <f>IF(AX$10="",0,IF(AX$9&lt;главная!$N$19,0,SUM($T$27:AX$27)*главная!$N$32/12))</f>
        <v>0</v>
      </c>
      <c r="AY30" s="121">
        <f>IF(AY$10="",0,IF(AY$9&lt;главная!$N$19,0,SUM($T$27:AY$27)*главная!$N$32/12))</f>
        <v>0</v>
      </c>
      <c r="AZ30" s="121">
        <f>IF(AZ$10="",0,IF(AZ$9&lt;главная!$N$19,0,SUM($T$27:AZ$27)*главная!$N$32/12))</f>
        <v>0</v>
      </c>
      <c r="BA30" s="121">
        <f>IF(BA$10="",0,IF(BA$9&lt;главная!$N$19,0,SUM($T$27:BA$27)*главная!$N$32/12))</f>
        <v>0</v>
      </c>
      <c r="BB30" s="121">
        <f>IF(BB$10="",0,IF(BB$9&lt;главная!$N$19,0,SUM($T$27:BB$27)*главная!$N$32/12))</f>
        <v>0</v>
      </c>
      <c r="BC30" s="121">
        <f>IF(BC$10="",0,IF(BC$9&lt;главная!$N$19,0,SUM($T$27:BC$27)*главная!$N$32/12))</f>
        <v>0</v>
      </c>
      <c r="BD30" s="121">
        <f>IF(BD$10="",0,IF(BD$9&lt;главная!$N$19,0,SUM($T$27:BD$27)*главная!$N$32/12))</f>
        <v>0</v>
      </c>
      <c r="BE30" s="121">
        <f>IF(BE$10="",0,IF(BE$9&lt;главная!$N$19,0,SUM($T$27:BE$27)*главная!$N$32/12))</f>
        <v>0</v>
      </c>
      <c r="BF30" s="121">
        <f>IF(BF$10="",0,IF(BF$9&lt;главная!$N$19,0,SUM($T$27:BF$27)*главная!$N$32/12))</f>
        <v>0</v>
      </c>
      <c r="BG30" s="121">
        <f>IF(BG$10="",0,IF(BG$9&lt;главная!$N$19,0,SUM($T$27:BG$27)*главная!$N$32/12))</f>
        <v>0</v>
      </c>
      <c r="BH30" s="121">
        <f>IF(BH$10="",0,IF(BH$9&lt;главная!$N$19,0,SUM($T$27:BH$27)*главная!$N$32/12))</f>
        <v>0</v>
      </c>
      <c r="BI30" s="121">
        <f>IF(BI$10="",0,IF(BI$9&lt;главная!$N$19,0,SUM($T$27:BI$27)*главная!$N$32/12))</f>
        <v>0</v>
      </c>
      <c r="BJ30" s="121">
        <f>IF(BJ$10="",0,IF(BJ$9&lt;главная!$N$19,0,SUM($T$27:BJ$27)*главная!$N$32/12))</f>
        <v>0</v>
      </c>
      <c r="BK30" s="121">
        <f>IF(BK$10="",0,IF(BK$9&lt;главная!$N$19,0,SUM($T$27:BK$27)*главная!$N$32/12))</f>
        <v>0</v>
      </c>
      <c r="BL30" s="121">
        <f>IF(BL$10="",0,IF(BL$9&lt;главная!$N$19,0,SUM($T$27:BL$27)*главная!$N$32/12))</f>
        <v>0</v>
      </c>
      <c r="BM30" s="121">
        <f>IF(BM$10="",0,IF(BM$9&lt;главная!$N$19,0,SUM($T$27:BM$27)*главная!$N$32/12))</f>
        <v>0</v>
      </c>
      <c r="BN30" s="121">
        <f>IF(BN$10="",0,IF(BN$9&lt;главная!$N$19,0,SUM($T$27:BN$27)*главная!$N$32/12))</f>
        <v>0</v>
      </c>
      <c r="BO30" s="121">
        <f>IF(BO$10="",0,IF(BO$9&lt;главная!$N$19,0,SUM($T$27:BO$27)*главная!$N$32/12))</f>
        <v>0</v>
      </c>
      <c r="BP30" s="121">
        <f>IF(BP$10="",0,IF(BP$9&lt;главная!$N$19,0,SUM($T$27:BP$27)*главная!$N$32/12))</f>
        <v>0</v>
      </c>
      <c r="BQ30" s="121">
        <f>IF(BQ$10="",0,IF(BQ$9&lt;главная!$N$19,0,SUM($T$27:BQ$27)*главная!$N$32/12))</f>
        <v>0</v>
      </c>
      <c r="BR30" s="121">
        <f>IF(BR$10="",0,IF(BR$9&lt;главная!$N$19,0,SUM($T$27:BR$27)*главная!$N$32/12))</f>
        <v>0</v>
      </c>
      <c r="BS30" s="121">
        <f>IF(BS$10="",0,IF(BS$9&lt;главная!$N$19,0,SUM($T$27:BS$27)*главная!$N$32/12))</f>
        <v>0</v>
      </c>
      <c r="BT30" s="121">
        <f>IF(BT$10="",0,IF(BT$9&lt;главная!$N$19,0,SUM($T$27:BT$27)*главная!$N$32/12))</f>
        <v>0</v>
      </c>
      <c r="BU30" s="121">
        <f>IF(BU$10="",0,IF(BU$9&lt;главная!$N$19,0,SUM($T$27:BU$27)*главная!$N$32/12))</f>
        <v>0</v>
      </c>
      <c r="BV30" s="121">
        <f>IF(BV$10="",0,IF(BV$9&lt;главная!$N$19,0,SUM($T$27:BV$27)*главная!$N$32/12))</f>
        <v>0</v>
      </c>
      <c r="BW30" s="121">
        <f>IF(BW$10="",0,IF(BW$9&lt;главная!$N$19,0,SUM($T$27:BW$27)*главная!$N$32/12))</f>
        <v>0</v>
      </c>
      <c r="BX30" s="121">
        <f>IF(BX$10="",0,IF(BX$9&lt;главная!$N$19,0,SUM($T$27:BX$27)*главная!$N$32/12))</f>
        <v>0</v>
      </c>
      <c r="BY30" s="121">
        <f>IF(BY$10="",0,IF(BY$9&lt;главная!$N$19,0,SUM($T$27:BY$27)*главная!$N$32/12))</f>
        <v>0</v>
      </c>
      <c r="BZ30" s="121">
        <f>IF(BZ$10="",0,IF(BZ$9&lt;главная!$N$19,0,SUM($T$27:BZ$27)*главная!$N$32/12))</f>
        <v>0</v>
      </c>
      <c r="CA30" s="121">
        <f>IF(CA$10="",0,IF(CA$9&lt;главная!$N$19,0,SUM($T$27:CA$27)*главная!$N$32/12))</f>
        <v>0</v>
      </c>
      <c r="CB30" s="121">
        <f>IF(CB$10="",0,IF(CB$9&lt;главная!$N$19,0,SUM($T$27:CB$27)*главная!$N$32/12))</f>
        <v>0</v>
      </c>
      <c r="CC30" s="121">
        <f>IF(CC$10="",0,IF(CC$9&lt;главная!$N$19,0,SUM($T$27:CC$27)*главная!$N$32/12))</f>
        <v>0</v>
      </c>
      <c r="CD30" s="121">
        <f>IF(CD$10="",0,IF(CD$9&lt;главная!$N$19,0,SUM($T$27:CD$27)*главная!$N$32/12))</f>
        <v>0</v>
      </c>
      <c r="CE30" s="121">
        <f>IF(CE$10="",0,IF(CE$9&lt;главная!$N$19,0,SUM($T$27:CE$27)*главная!$N$32/12))</f>
        <v>0</v>
      </c>
      <c r="CF30" s="121">
        <f>IF(CF$10="",0,IF(CF$9&lt;главная!$N$19,0,SUM($T$27:CF$27)*главная!$N$32/12))</f>
        <v>0</v>
      </c>
      <c r="CG30" s="121">
        <f>IF(CG$10="",0,IF(CG$9&lt;главная!$N$19,0,SUM($T$27:CG$27)*главная!$N$32/12))</f>
        <v>0</v>
      </c>
      <c r="CH30" s="121">
        <f>IF(CH$10="",0,IF(CH$9&lt;главная!$N$19,0,SUM($T$27:CH$27)*главная!$N$32/12))</f>
        <v>0</v>
      </c>
      <c r="CI30" s="121">
        <f>IF(CI$10="",0,IF(CI$9&lt;главная!$N$19,0,SUM($T$27:CI$27)*главная!$N$32/12))</f>
        <v>0</v>
      </c>
      <c r="CJ30" s="121">
        <f>IF(CJ$10="",0,IF(CJ$9&lt;главная!$N$19,0,SUM($T$27:CJ$27)*главная!$N$32/12))</f>
        <v>0</v>
      </c>
      <c r="CK30" s="121">
        <f>IF(CK$10="",0,IF(CK$9&lt;главная!$N$19,0,SUM($T$27:CK$27)*главная!$N$32/12))</f>
        <v>0</v>
      </c>
      <c r="CL30" s="121">
        <f>IF(CL$10="",0,IF(CL$9&lt;главная!$N$19,0,SUM($T$27:CL$27)*главная!$N$32/12))</f>
        <v>0</v>
      </c>
      <c r="CM30" s="121">
        <f>IF(CM$10="",0,IF(CM$9&lt;главная!$N$19,0,SUM($T$27:CM$27)*главная!$N$32/12))</f>
        <v>0</v>
      </c>
      <c r="CN30" s="121">
        <f>IF(CN$10="",0,IF(CN$9&lt;главная!$N$19,0,SUM($T$27:CN$27)*главная!$N$32/12))</f>
        <v>0</v>
      </c>
      <c r="CO30" s="121">
        <f>IF(CO$10="",0,IF(CO$9&lt;главная!$N$19,0,SUM($T$27:CO$27)*главная!$N$32/12))</f>
        <v>0</v>
      </c>
      <c r="CP30" s="121">
        <f>IF(CP$10="",0,IF(CP$9&lt;главная!$N$19,0,SUM($T$27:CP$27)*главная!$N$32/12))</f>
        <v>0</v>
      </c>
      <c r="CQ30" s="121">
        <f>IF(CQ$10="",0,IF(CQ$9&lt;главная!$N$19,0,SUM($T$27:CQ$27)*главная!$N$32/12))</f>
        <v>0</v>
      </c>
      <c r="CR30" s="121">
        <f>IF(CR$10="",0,IF(CR$9&lt;главная!$N$19,0,SUM($T$27:CR$27)*главная!$N$32/12))</f>
        <v>0</v>
      </c>
      <c r="CS30" s="121">
        <f>IF(CS$10="",0,IF(CS$9&lt;главная!$N$19,0,SUM($T$27:CS$27)*главная!$N$32/12))</f>
        <v>0</v>
      </c>
      <c r="CT30" s="121">
        <f>IF(CT$10="",0,IF(CT$9&lt;главная!$N$19,0,SUM($T$27:CT$27)*главная!$N$32/12))</f>
        <v>0</v>
      </c>
      <c r="CU30" s="121">
        <f>IF(CU$10="",0,IF(CU$9&lt;главная!$N$19,0,SUM($T$27:CU$27)*главная!$N$32/12))</f>
        <v>0</v>
      </c>
      <c r="CV30" s="121">
        <f>IF(CV$10="",0,IF(CV$9&lt;главная!$N$19,0,SUM($T$27:CV$27)*главная!$N$32/12))</f>
        <v>0</v>
      </c>
      <c r="CW30" s="121">
        <f>IF(CW$10="",0,IF(CW$9&lt;главная!$N$19,0,SUM($T$27:CW$27)*главная!$N$32/12))</f>
        <v>0</v>
      </c>
      <c r="CX30" s="121">
        <f>IF(CX$10="",0,IF(CX$9&lt;главная!$N$19,0,SUM($T$27:CX$27)*главная!$N$32/12))</f>
        <v>0</v>
      </c>
      <c r="CY30" s="121">
        <f>IF(CY$10="",0,IF(CY$9&lt;главная!$N$19,0,SUM($T$27:CY$27)*главная!$N$32/12))</f>
        <v>0</v>
      </c>
      <c r="CZ30" s="121">
        <f>IF(CZ$10="",0,IF(CZ$9&lt;главная!$N$19,0,SUM($T$27:CZ$27)*главная!$N$32/12))</f>
        <v>0</v>
      </c>
      <c r="DA30" s="121">
        <f>IF(DA$10="",0,IF(DA$9&lt;главная!$N$19,0,SUM($T$27:DA$27)*главная!$N$32/12))</f>
        <v>0</v>
      </c>
      <c r="DB30" s="121">
        <f>IF(DB$10="",0,IF(DB$9&lt;главная!$N$19,0,SUM($T$27:DB$27)*главная!$N$32/12))</f>
        <v>0</v>
      </c>
      <c r="DC30" s="121">
        <f>IF(DC$10="",0,IF(DC$9&lt;главная!$N$19,0,SUM($T$27:DC$27)*главная!$N$32/12))</f>
        <v>0</v>
      </c>
      <c r="DD30" s="121">
        <f>IF(DD$10="",0,IF(DD$9&lt;главная!$N$19,0,SUM($T$27:DD$27)*главная!$N$32/12))</f>
        <v>0</v>
      </c>
      <c r="DE30" s="121">
        <f>IF(DE$10="",0,IF(DE$9&lt;главная!$N$19,0,SUM($T$27:DE$27)*главная!$N$32/12))</f>
        <v>0</v>
      </c>
      <c r="DF30" s="121">
        <f>IF(DF$10="",0,IF(DF$9&lt;главная!$N$19,0,SUM($T$27:DF$27)*главная!$N$32/12))</f>
        <v>0</v>
      </c>
      <c r="DG30" s="121">
        <f>IF(DG$10="",0,IF(DG$9&lt;главная!$N$19,0,SUM($T$27:DG$27)*главная!$N$32/12))</f>
        <v>0</v>
      </c>
      <c r="DH30" s="121">
        <f>IF(DH$10="",0,IF(DH$9&lt;главная!$N$19,0,SUM($T$27:DH$27)*главная!$N$32/12))</f>
        <v>0</v>
      </c>
      <c r="DI30" s="121">
        <f>IF(DI$10="",0,IF(DI$9&lt;главная!$N$19,0,SUM($T$27:DI$27)*главная!$N$32/12))</f>
        <v>0</v>
      </c>
      <c r="DJ30" s="121">
        <f>IF(DJ$10="",0,IF(DJ$9&lt;главная!$N$19,0,SUM($T$27:DJ$27)*главная!$N$32/12))</f>
        <v>0</v>
      </c>
      <c r="DK30" s="121">
        <f>IF(DK$10="",0,IF(DK$9&lt;главная!$N$19,0,SUM($T$27:DK$27)*главная!$N$32/12))</f>
        <v>0</v>
      </c>
      <c r="DL30" s="121">
        <f>IF(DL$10="",0,IF(DL$9&lt;главная!$N$19,0,SUM($T$27:DL$27)*главная!$N$32/12))</f>
        <v>0</v>
      </c>
      <c r="DM30" s="121">
        <f>IF(DM$10="",0,IF(DM$9&lt;главная!$N$19,0,SUM($T$27:DM$27)*главная!$N$32/12))</f>
        <v>0</v>
      </c>
      <c r="DN30" s="121">
        <f>IF(DN$10="",0,IF(DN$9&lt;главная!$N$19,0,SUM($T$27:DN$27)*главная!$N$32/12))</f>
        <v>0</v>
      </c>
      <c r="DO30" s="121">
        <f>IF(DO$10="",0,IF(DO$9&lt;главная!$N$19,0,SUM($T$27:DO$27)*главная!$N$32/12))</f>
        <v>0</v>
      </c>
      <c r="DP30" s="121">
        <f>IF(DP$10="",0,IF(DP$9&lt;главная!$N$19,0,SUM($T$27:DP$27)*главная!$N$32/12))</f>
        <v>0</v>
      </c>
      <c r="DQ30" s="121">
        <f>IF(DQ$10="",0,IF(DQ$9&lt;главная!$N$19,0,SUM($T$27:DQ$27)*главная!$N$32/12))</f>
        <v>0</v>
      </c>
      <c r="DR30" s="121">
        <f>IF(DR$10="",0,IF(DR$9&lt;главная!$N$19,0,SUM($T$27:DR$27)*главная!$N$32/12))</f>
        <v>0</v>
      </c>
      <c r="DS30" s="121">
        <f>IF(DS$10="",0,IF(DS$9&lt;главная!$N$19,0,SUM($T$27:DS$27)*главная!$N$32/12))</f>
        <v>0</v>
      </c>
      <c r="DT30" s="121">
        <f>IF(DT$10="",0,IF(DT$9&lt;главная!$N$19,0,SUM($T$27:DT$27)*главная!$N$32/12))</f>
        <v>0</v>
      </c>
      <c r="DU30" s="121">
        <f>IF(DU$10="",0,IF(DU$9&lt;главная!$N$19,0,SUM($T$27:DU$27)*главная!$N$32/12))</f>
        <v>0</v>
      </c>
      <c r="DV30" s="121">
        <f>IF(DV$10="",0,IF(DV$9&lt;главная!$N$19,0,SUM($T$27:DV$27)*главная!$N$32/12))</f>
        <v>0</v>
      </c>
      <c r="DW30" s="121">
        <f>IF(DW$10="",0,IF(DW$9&lt;главная!$N$19,0,SUM($T$27:DW$27)*главная!$N$32/12))</f>
        <v>0</v>
      </c>
      <c r="DX30" s="121">
        <f>IF(DX$10="",0,IF(DX$9&lt;главная!$N$19,0,SUM($T$27:DX$27)*главная!$N$32/12))</f>
        <v>0</v>
      </c>
      <c r="DY30" s="121">
        <f>IF(DY$10="",0,IF(DY$9&lt;главная!$N$19,0,SUM($T$27:DY$27)*главная!$N$32/12))</f>
        <v>0</v>
      </c>
      <c r="DZ30" s="121">
        <f>IF(DZ$10="",0,IF(DZ$9&lt;главная!$N$19,0,SUM($T$27:DZ$27)*главная!$N$32/12))</f>
        <v>0</v>
      </c>
      <c r="EA30" s="121">
        <f>IF(EA$10="",0,IF(EA$9&lt;главная!$N$19,0,SUM($T$27:EA$27)*главная!$N$32/12))</f>
        <v>0</v>
      </c>
      <c r="EB30" s="121">
        <f>IF(EB$10="",0,IF(EB$9&lt;главная!$N$19,0,SUM($T$27:EB$27)*главная!$N$32/12))</f>
        <v>0</v>
      </c>
      <c r="EC30" s="121">
        <f>IF(EC$10="",0,IF(EC$9&lt;главная!$N$19,0,SUM($T$27:EC$27)*главная!$N$32/12))</f>
        <v>0</v>
      </c>
      <c r="ED30" s="121">
        <f>IF(ED$10="",0,IF(ED$9&lt;главная!$N$19,0,SUM($T$27:ED$27)*главная!$N$32/12))</f>
        <v>0</v>
      </c>
      <c r="EE30" s="121">
        <f>IF(EE$10="",0,IF(EE$9&lt;главная!$N$19,0,SUM($T$27:EE$27)*главная!$N$32/12))</f>
        <v>0</v>
      </c>
      <c r="EF30" s="121">
        <f>IF(EF$10="",0,IF(EF$9&lt;главная!$N$19,0,SUM($T$27:EF$27)*главная!$N$32/12))</f>
        <v>0</v>
      </c>
      <c r="EG30" s="121">
        <f>IF(EG$10="",0,IF(EG$9&lt;главная!$N$19,0,SUM($T$27:EG$27)*главная!$N$32/12))</f>
        <v>0</v>
      </c>
      <c r="EH30" s="121">
        <f>IF(EH$10="",0,IF(EH$9&lt;главная!$N$19,0,SUM($T$27:EH$27)*главная!$N$32/12))</f>
        <v>0</v>
      </c>
      <c r="EI30" s="121">
        <f>IF(EI$10="",0,IF(EI$9&lt;главная!$N$19,0,SUM($T$27:EI$27)*главная!$N$32/12))</f>
        <v>0</v>
      </c>
      <c r="EJ30" s="121">
        <f>IF(EJ$10="",0,IF(EJ$9&lt;главная!$N$19,0,SUM($T$27:EJ$27)*главная!$N$32/12))</f>
        <v>0</v>
      </c>
      <c r="EK30" s="121">
        <f>IF(EK$10="",0,IF(EK$9&lt;главная!$N$19,0,SUM($T$27:EK$27)*главная!$N$32/12))</f>
        <v>0</v>
      </c>
      <c r="EL30" s="121">
        <f>IF(EL$10="",0,IF(EL$9&lt;главная!$N$19,0,SUM($T$27:EL$27)*главная!$N$32/12))</f>
        <v>0</v>
      </c>
      <c r="EM30" s="121">
        <f>IF(EM$10="",0,IF(EM$9&lt;главная!$N$19,0,SUM($T$27:EM$27)*главная!$N$32/12))</f>
        <v>0</v>
      </c>
      <c r="EN30" s="121">
        <f>IF(EN$10="",0,IF(EN$9&lt;главная!$N$19,0,SUM($T$27:EN$27)*главная!$N$32/12))</f>
        <v>0</v>
      </c>
      <c r="EO30" s="121">
        <f>IF(EO$10="",0,IF(EO$9&lt;главная!$N$19,0,SUM($T$27:EO$27)*главная!$N$32/12))</f>
        <v>0</v>
      </c>
      <c r="EP30" s="121">
        <f>IF(EP$10="",0,IF(EP$9&lt;главная!$N$19,0,SUM($T$27:EP$27)*главная!$N$32/12))</f>
        <v>0</v>
      </c>
      <c r="EQ30" s="121">
        <f>IF(EQ$10="",0,IF(EQ$9&lt;главная!$N$19,0,SUM($T$27:EQ$27)*главная!$N$32/12))</f>
        <v>0</v>
      </c>
      <c r="ER30" s="121">
        <f>IF(ER$10="",0,IF(ER$9&lt;главная!$N$19,0,SUM($T$27:ER$27)*главная!$N$32/12))</f>
        <v>0</v>
      </c>
      <c r="ES30" s="121">
        <f>IF(ES$10="",0,IF(ES$9&lt;главная!$N$19,0,SUM($T$27:ES$27)*главная!$N$32/12))</f>
        <v>0</v>
      </c>
      <c r="ET30" s="121">
        <f>IF(ET$10="",0,IF(ET$9&lt;главная!$N$19,0,SUM($T$27:ET$27)*главная!$N$32/12))</f>
        <v>0</v>
      </c>
      <c r="EU30" s="121">
        <f>IF(EU$10="",0,IF(EU$9&lt;главная!$N$19,0,SUM($T$27:EU$27)*главная!$N$32/12))</f>
        <v>0</v>
      </c>
      <c r="EV30" s="121">
        <f>IF(EV$10="",0,IF(EV$9&lt;главная!$N$19,0,SUM($T$27:EV$27)*главная!$N$32/12))</f>
        <v>0</v>
      </c>
      <c r="EW30" s="121">
        <f>IF(EW$10="",0,IF(EW$9&lt;главная!$N$19,0,SUM($T$27:EW$27)*главная!$N$32/12))</f>
        <v>0</v>
      </c>
      <c r="EX30" s="121">
        <f>IF(EX$10="",0,IF(EX$9&lt;главная!$N$19,0,SUM($T$27:EX$27)*главная!$N$32/12))</f>
        <v>0</v>
      </c>
      <c r="EY30" s="121">
        <f>IF(EY$10="",0,IF(EY$9&lt;главная!$N$19,0,SUM($T$27:EY$27)*главная!$N$32/12))</f>
        <v>0</v>
      </c>
      <c r="EZ30" s="121">
        <f>IF(EZ$10="",0,IF(EZ$9&lt;главная!$N$19,0,SUM($T$27:EZ$27)*главная!$N$32/12))</f>
        <v>0</v>
      </c>
      <c r="FA30" s="121">
        <f>IF(FA$10="",0,IF(FA$9&lt;главная!$N$19,0,SUM($T$27:FA$27)*главная!$N$32/12))</f>
        <v>0</v>
      </c>
      <c r="FB30" s="121">
        <f>IF(FB$10="",0,IF(FB$9&lt;главная!$N$19,0,SUM($T$27:FB$27)*главная!$N$32/12))</f>
        <v>0</v>
      </c>
      <c r="FC30" s="121">
        <f>IF(FC$10="",0,IF(FC$9&lt;главная!$N$19,0,SUM($T$27:FC$27)*главная!$N$32/12))</f>
        <v>0</v>
      </c>
      <c r="FD30" s="121">
        <f>IF(FD$10="",0,IF(FD$9&lt;главная!$N$19,0,SUM($T$27:FD$27)*главная!$N$32/12))</f>
        <v>0</v>
      </c>
      <c r="FE30" s="121">
        <f>IF(FE$10="",0,IF(FE$9&lt;главная!$N$19,0,SUM($T$27:FE$27)*главная!$N$32/12))</f>
        <v>0</v>
      </c>
      <c r="FF30" s="121">
        <f>IF(FF$10="",0,IF(FF$9&lt;главная!$N$19,0,SUM($T$27:FF$27)*главная!$N$32/12))</f>
        <v>0</v>
      </c>
      <c r="FG30" s="121">
        <f>IF(FG$10="",0,IF(FG$9&lt;главная!$N$19,0,SUM($T$27:FG$27)*главная!$N$32/12))</f>
        <v>0</v>
      </c>
      <c r="FH30" s="121">
        <f>IF(FH$10="",0,IF(FH$9&lt;главная!$N$19,0,SUM($T$27:FH$27)*главная!$N$32/12))</f>
        <v>0</v>
      </c>
      <c r="FI30" s="121">
        <f>IF(FI$10="",0,IF(FI$9&lt;главная!$N$19,0,SUM($T$27:FI$27)*главная!$N$32/12))</f>
        <v>0</v>
      </c>
      <c r="FJ30" s="121">
        <f>IF(FJ$10="",0,IF(FJ$9&lt;главная!$N$19,0,SUM($T$27:FJ$27)*главная!$N$32/12))</f>
        <v>0</v>
      </c>
      <c r="FK30" s="121">
        <f>IF(FK$10="",0,IF(FK$9&lt;главная!$N$19,0,SUM($T$27:FK$27)*главная!$N$32/12))</f>
        <v>0</v>
      </c>
      <c r="FL30" s="121">
        <f>IF(FL$10="",0,IF(FL$9&lt;главная!$N$19,0,SUM($T$27:FL$27)*главная!$N$32/12))</f>
        <v>0</v>
      </c>
      <c r="FM30" s="121">
        <f>IF(FM$10="",0,IF(FM$9&lt;главная!$N$19,0,SUM($T$27:FM$27)*главная!$N$32/12))</f>
        <v>0</v>
      </c>
      <c r="FN30" s="121">
        <f>IF(FN$10="",0,IF(FN$9&lt;главная!$N$19,0,SUM($T$27:FN$27)*главная!$N$32/12))</f>
        <v>0</v>
      </c>
      <c r="FO30" s="121">
        <f>IF(FO$10="",0,IF(FO$9&lt;главная!$N$19,0,SUM($T$27:FO$27)*главная!$N$32/12))</f>
        <v>0</v>
      </c>
      <c r="FP30" s="121">
        <f>IF(FP$10="",0,IF(FP$9&lt;главная!$N$19,0,SUM($T$27:FP$27)*главная!$N$32/12))</f>
        <v>0</v>
      </c>
      <c r="FQ30" s="121">
        <f>IF(FQ$10="",0,IF(FQ$9&lt;главная!$N$19,0,SUM($T$27:FQ$27)*главная!$N$32/12))</f>
        <v>0</v>
      </c>
      <c r="FR30" s="121">
        <f>IF(FR$10="",0,IF(FR$9&lt;главная!$N$19,0,SUM($T$27:FR$27)*главная!$N$32/12))</f>
        <v>0</v>
      </c>
      <c r="FS30" s="121">
        <f>IF(FS$10="",0,IF(FS$9&lt;главная!$N$19,0,SUM($T$27:FS$27)*главная!$N$32/12))</f>
        <v>0</v>
      </c>
      <c r="FT30" s="121">
        <f>IF(FT$10="",0,IF(FT$9&lt;главная!$N$19,0,SUM($T$27:FT$27)*главная!$N$32/12))</f>
        <v>0</v>
      </c>
      <c r="FU30" s="121">
        <f>IF(FU$10="",0,IF(FU$9&lt;главная!$N$19,0,SUM($T$27:FU$27)*главная!$N$32/12))</f>
        <v>0</v>
      </c>
      <c r="FV30" s="121">
        <f>IF(FV$10="",0,IF(FV$9&lt;главная!$N$19,0,SUM($T$27:FV$27)*главная!$N$32/12))</f>
        <v>0</v>
      </c>
      <c r="FW30" s="121">
        <f>IF(FW$10="",0,IF(FW$9&lt;главная!$N$19,0,SUM($T$27:FW$27)*главная!$N$32/12))</f>
        <v>0</v>
      </c>
      <c r="FX30" s="121">
        <f>IF(FX$10="",0,IF(FX$9&lt;главная!$N$19,0,SUM($T$27:FX$27)*главная!$N$32/12))</f>
        <v>0</v>
      </c>
      <c r="FY30" s="121">
        <f>IF(FY$10="",0,IF(FY$9&lt;главная!$N$19,0,SUM($T$27:FY$27)*главная!$N$32/12))</f>
        <v>0</v>
      </c>
      <c r="FZ30" s="121">
        <f>IF(FZ$10="",0,IF(FZ$9&lt;главная!$N$19,0,SUM($T$27:FZ$27)*главная!$N$32/12))</f>
        <v>0</v>
      </c>
      <c r="GA30" s="121">
        <f>IF(GA$10="",0,IF(GA$9&lt;главная!$N$19,0,SUM($T$27:GA$27)*главная!$N$32/12))</f>
        <v>0</v>
      </c>
      <c r="GB30" s="121">
        <f>IF(GB$10="",0,IF(GB$9&lt;главная!$N$19,0,SUM($T$27:GB$27)*главная!$N$32/12))</f>
        <v>0</v>
      </c>
      <c r="GC30" s="121">
        <f>IF(GC$10="",0,IF(GC$9&lt;главная!$N$19,0,SUM($T$27:GC$27)*главная!$N$32/12))</f>
        <v>0</v>
      </c>
      <c r="GD30" s="121">
        <f>IF(GD$10="",0,IF(GD$9&lt;главная!$N$19,0,SUM($T$27:GD$27)*главная!$N$32/12))</f>
        <v>0</v>
      </c>
      <c r="GE30" s="121">
        <f>IF(GE$10="",0,IF(GE$9&lt;главная!$N$19,0,SUM($T$27:GE$27)*главная!$N$32/12))</f>
        <v>0</v>
      </c>
      <c r="GF30" s="121">
        <f>IF(GF$10="",0,IF(GF$9&lt;главная!$N$19,0,SUM($T$27:GF$27)*главная!$N$32/12))</f>
        <v>0</v>
      </c>
      <c r="GG30" s="121">
        <f>IF(GG$10="",0,IF(GG$9&lt;главная!$N$19,0,SUM($T$27:GG$27)*главная!$N$32/12))</f>
        <v>0</v>
      </c>
      <c r="GH30" s="121">
        <f>IF(GH$10="",0,IF(GH$9&lt;главная!$N$19,0,SUM($T$27:GH$27)*главная!$N$32/12))</f>
        <v>0</v>
      </c>
      <c r="GI30" s="121">
        <f>IF(GI$10="",0,IF(GI$9&lt;главная!$N$19,0,SUM($T$27:GI$27)*главная!$N$32/12))</f>
        <v>0</v>
      </c>
      <c r="GJ30" s="121">
        <f>IF(GJ$10="",0,IF(GJ$9&lt;главная!$N$19,0,SUM($T$27:GJ$27)*главная!$N$32/12))</f>
        <v>0</v>
      </c>
      <c r="GK30" s="121">
        <f>IF(GK$10="",0,IF(GK$9&lt;главная!$N$19,0,SUM($T$27:GK$27)*главная!$N$32/12))</f>
        <v>0</v>
      </c>
      <c r="GL30" s="121">
        <f>IF(GL$10="",0,IF(GL$9&lt;главная!$N$19,0,SUM($T$27:GL$27)*главная!$N$32/12))</f>
        <v>0</v>
      </c>
      <c r="GM30" s="121">
        <f>IF(GM$10="",0,IF(GM$9&lt;главная!$N$19,0,SUM($T$27:GM$27)*главная!$N$32/12))</f>
        <v>0</v>
      </c>
      <c r="GN30" s="121">
        <f>IF(GN$10="",0,IF(GN$9&lt;главная!$N$19,0,SUM($T$27:GN$27)*главная!$N$32/12))</f>
        <v>0</v>
      </c>
      <c r="GO30" s="121">
        <f>IF(GO$10="",0,IF(GO$9&lt;главная!$N$19,0,SUM($T$27:GO$27)*главная!$N$32/12))</f>
        <v>0</v>
      </c>
      <c r="GP30" s="121">
        <f>IF(GP$10="",0,IF(GP$9&lt;главная!$N$19,0,SUM($T$27:GP$27)*главная!$N$32/12))</f>
        <v>0</v>
      </c>
      <c r="GQ30" s="121">
        <f>IF(GQ$10="",0,IF(GQ$9&lt;главная!$N$19,0,SUM($T$27:GQ$27)*главная!$N$32/12))</f>
        <v>0</v>
      </c>
      <c r="GR30" s="121">
        <f>IF(GR$10="",0,IF(GR$9&lt;главная!$N$19,0,SUM($T$27:GR$27)*главная!$N$32/12))</f>
        <v>0</v>
      </c>
      <c r="GS30" s="121">
        <f>IF(GS$10="",0,IF(GS$9&lt;главная!$N$19,0,SUM($T$27:GS$27)*главная!$N$32/12))</f>
        <v>0</v>
      </c>
      <c r="GT30" s="121">
        <f>IF(GT$10="",0,IF(GT$9&lt;главная!$N$19,0,SUM($T$27:GT$27)*главная!$N$32/12))</f>
        <v>0</v>
      </c>
      <c r="GU30" s="121">
        <f>IF(GU$10="",0,IF(GU$9&lt;главная!$N$19,0,SUM($T$27:GU$27)*главная!$N$32/12))</f>
        <v>0</v>
      </c>
      <c r="GV30" s="121">
        <f>IF(GV$10="",0,IF(GV$9&lt;главная!$N$19,0,SUM($T$27:GV$27)*главная!$N$32/12))</f>
        <v>0</v>
      </c>
      <c r="GW30" s="121">
        <f>IF(GW$10="",0,IF(GW$9&lt;главная!$N$19,0,SUM($T$27:GW$27)*главная!$N$32/12))</f>
        <v>0</v>
      </c>
      <c r="GX30" s="121">
        <f>IF(GX$10="",0,IF(GX$9&lt;главная!$N$19,0,SUM($T$27:GX$27)*главная!$N$32/12))</f>
        <v>0</v>
      </c>
      <c r="GY30" s="121">
        <f>IF(GY$10="",0,IF(GY$9&lt;главная!$N$19,0,SUM($T$27:GY$27)*главная!$N$32/12))</f>
        <v>0</v>
      </c>
      <c r="GZ30" s="121">
        <f>IF(GZ$10="",0,IF(GZ$9&lt;главная!$N$19,0,SUM($T$27:GZ$27)*главная!$N$32/12))</f>
        <v>0</v>
      </c>
      <c r="HA30" s="121">
        <f>IF(HA$10="",0,IF(HA$9&lt;главная!$N$19,0,SUM($T$27:HA$27)*главная!$N$32/12))</f>
        <v>0</v>
      </c>
      <c r="HB30" s="121">
        <f>IF(HB$10="",0,IF(HB$9&lt;главная!$N$19,0,SUM($T$27:HB$27)*главная!$N$32/12))</f>
        <v>0</v>
      </c>
      <c r="HC30" s="121">
        <f>IF(HC$10="",0,IF(HC$9&lt;главная!$N$19,0,SUM($T$27:HC$27)*главная!$N$32/12))</f>
        <v>0</v>
      </c>
      <c r="HD30" s="121">
        <f>IF(HD$10="",0,IF(HD$9&lt;главная!$N$19,0,SUM($T$27:HD$27)*главная!$N$32/12))</f>
        <v>0</v>
      </c>
      <c r="HE30" s="121">
        <f>IF(HE$10="",0,IF(HE$9&lt;главная!$N$19,0,SUM($T$27:HE$27)*главная!$N$32/12))</f>
        <v>0</v>
      </c>
      <c r="HF30" s="121">
        <f>IF(HF$10="",0,IF(HF$9&lt;главная!$N$19,0,SUM($T$27:HF$27)*главная!$N$32/12))</f>
        <v>0</v>
      </c>
      <c r="HG30" s="121">
        <f>IF(HG$10="",0,IF(HG$9&lt;главная!$N$19,0,SUM($T$27:HG$27)*главная!$N$32/12))</f>
        <v>0</v>
      </c>
      <c r="HH30" s="121">
        <f>IF(HH$10="",0,IF(HH$9&lt;главная!$N$19,0,SUM($T$27:HH$27)*главная!$N$32/12))</f>
        <v>0</v>
      </c>
      <c r="HI30" s="121">
        <f>IF(HI$10="",0,IF(HI$9&lt;главная!$N$19,0,SUM($T$27:HI$27)*главная!$N$32/12))</f>
        <v>0</v>
      </c>
      <c r="HJ30" s="121">
        <f>IF(HJ$10="",0,IF(HJ$9&lt;главная!$N$19,0,SUM($T$27:HJ$27)*главная!$N$32/12))</f>
        <v>0</v>
      </c>
      <c r="HK30" s="121">
        <f>IF(HK$10="",0,IF(HK$9&lt;главная!$N$19,0,SUM($T$27:HK$27)*главная!$N$32/12))</f>
        <v>0</v>
      </c>
      <c r="HL30" s="121">
        <f>IF(HL$10="",0,IF(HL$9&lt;главная!$N$19,0,SUM($T$27:HL$27)*главная!$N$32/12))</f>
        <v>0</v>
      </c>
      <c r="HM30" s="121">
        <f>IF(HM$10="",0,IF(HM$9&lt;главная!$N$19,0,SUM($T$27:HM$27)*главная!$N$32/12))</f>
        <v>0</v>
      </c>
      <c r="HN30" s="121">
        <f>IF(HN$10="",0,IF(HN$9&lt;главная!$N$19,0,SUM($T$27:HN$27)*главная!$N$32/12))</f>
        <v>0</v>
      </c>
      <c r="HO30" s="121">
        <f>IF(HO$10="",0,IF(HO$9&lt;главная!$N$19,0,SUM($T$27:HO$27)*главная!$N$32/12))</f>
        <v>0</v>
      </c>
      <c r="HP30" s="121">
        <f>IF(HP$10="",0,IF(HP$9&lt;главная!$N$19,0,SUM($T$27:HP$27)*главная!$N$32/12))</f>
        <v>0</v>
      </c>
      <c r="HQ30" s="121">
        <f>IF(HQ$10="",0,IF(HQ$9&lt;главная!$N$19,0,SUM($T$27:HQ$27)*главная!$N$32/12))</f>
        <v>0</v>
      </c>
      <c r="HR30" s="121">
        <f>IF(HR$10="",0,IF(HR$9&lt;главная!$N$19,0,SUM($T$27:HR$27)*главная!$N$32/12))</f>
        <v>0</v>
      </c>
      <c r="HS30" s="121">
        <f>IF(HS$10="",0,IF(HS$9&lt;главная!$N$19,0,SUM($T$27:HS$27)*главная!$N$32/12))</f>
        <v>0</v>
      </c>
      <c r="HT30" s="121">
        <f>IF(HT$10="",0,IF(HT$9&lt;главная!$N$19,0,SUM($T$27:HT$27)*главная!$N$32/12))</f>
        <v>0</v>
      </c>
      <c r="HU30" s="121">
        <f>IF(HU$10="",0,IF(HU$9&lt;главная!$N$19,0,SUM($T$27:HU$27)*главная!$N$32/12))</f>
        <v>0</v>
      </c>
      <c r="HV30" s="121">
        <f>IF(HV$10="",0,IF(HV$9&lt;главная!$N$19,0,SUM($T$27:HV$27)*главная!$N$32/12))</f>
        <v>0</v>
      </c>
      <c r="HW30" s="121">
        <f>IF(HW$10="",0,IF(HW$9&lt;главная!$N$19,0,SUM($T$27:HW$27)*главная!$N$32/12))</f>
        <v>0</v>
      </c>
      <c r="HX30" s="121">
        <f>IF(HX$10="",0,IF(HX$9&lt;главная!$N$19,0,SUM($T$27:HX$27)*главная!$N$32/12))</f>
        <v>0</v>
      </c>
      <c r="HY30" s="121">
        <f>IF(HY$10="",0,IF(HY$9&lt;главная!$N$19,0,SUM($T$27:HY$27)*главная!$N$32/12))</f>
        <v>0</v>
      </c>
      <c r="HZ30" s="121">
        <f>IF(HZ$10="",0,IF(HZ$9&lt;главная!$N$19,0,SUM($T$27:HZ$27)*главная!$N$32/12))</f>
        <v>0</v>
      </c>
      <c r="IA30" s="121">
        <f>IF(IA$10="",0,IF(IA$9&lt;главная!$N$19,0,SUM($T$27:IA$27)*главная!$N$32/12))</f>
        <v>0</v>
      </c>
      <c r="IB30" s="121">
        <f>IF(IB$10="",0,IF(IB$9&lt;главная!$N$19,0,SUM($T$27:IB$27)*главная!$N$32/12))</f>
        <v>0</v>
      </c>
      <c r="IC30" s="121">
        <f>IF(IC$10="",0,IF(IC$9&lt;главная!$N$19,0,SUM($T$27:IC$27)*главная!$N$32/12))</f>
        <v>0</v>
      </c>
      <c r="ID30" s="121">
        <f>IF(ID$10="",0,IF(ID$9&lt;главная!$N$19,0,SUM($T$27:ID$27)*главная!$N$32/12))</f>
        <v>0</v>
      </c>
      <c r="IE30" s="121">
        <f>IF(IE$10="",0,IF(IE$9&lt;главная!$N$19,0,SUM($T$27:IE$27)*главная!$N$32/12))</f>
        <v>0</v>
      </c>
      <c r="IF30" s="121">
        <f>IF(IF$10="",0,IF(IF$9&lt;главная!$N$19,0,SUM($T$27:IF$27)*главная!$N$32/12))</f>
        <v>0</v>
      </c>
      <c r="IG30" s="121">
        <f>IF(IG$10="",0,IF(IG$9&lt;главная!$N$19,0,SUM($T$27:IG$27)*главная!$N$32/12))</f>
        <v>0</v>
      </c>
      <c r="IH30" s="121">
        <f>IF(IH$10="",0,IF(IH$9&lt;главная!$N$19,0,SUM($T$27:IH$27)*главная!$N$32/12))</f>
        <v>0</v>
      </c>
      <c r="II30" s="121">
        <f>IF(II$10="",0,IF(II$9&lt;главная!$N$19,0,SUM($T$27:II$27)*главная!$N$32/12))</f>
        <v>0</v>
      </c>
      <c r="IJ30" s="121">
        <f>IF(IJ$10="",0,IF(IJ$9&lt;главная!$N$19,0,SUM($T$27:IJ$27)*главная!$N$32/12))</f>
        <v>0</v>
      </c>
      <c r="IK30" s="121">
        <f>IF(IK$10="",0,IF(IK$9&lt;главная!$N$19,0,SUM($T$27:IK$27)*главная!$N$32/12))</f>
        <v>0</v>
      </c>
      <c r="IL30" s="121">
        <f>IF(IL$10="",0,IF(IL$9&lt;главная!$N$19,0,SUM($T$27:IL$27)*главная!$N$32/12))</f>
        <v>0</v>
      </c>
      <c r="IM30" s="121">
        <f>IF(IM$10="",0,IF(IM$9&lt;главная!$N$19,0,SUM($T$27:IM$27)*главная!$N$32/12))</f>
        <v>0</v>
      </c>
      <c r="IN30" s="121">
        <f>IF(IN$10="",0,IF(IN$9&lt;главная!$N$19,0,SUM($T$27:IN$27)*главная!$N$32/12))</f>
        <v>0</v>
      </c>
      <c r="IO30" s="121">
        <f>IF(IO$10="",0,IF(IO$9&lt;главная!$N$19,0,SUM($T$27:IO$27)*главная!$N$32/12))</f>
        <v>0</v>
      </c>
      <c r="IP30" s="121">
        <f>IF(IP$10="",0,IF(IP$9&lt;главная!$N$19,0,SUM($T$27:IP$27)*главная!$N$32/12))</f>
        <v>0</v>
      </c>
      <c r="IQ30" s="121">
        <f>IF(IQ$10="",0,IF(IQ$9&lt;главная!$N$19,0,SUM($T$27:IQ$27)*главная!$N$32/12))</f>
        <v>0</v>
      </c>
      <c r="IR30" s="121">
        <f>IF(IR$10="",0,IF(IR$9&lt;главная!$N$19,0,SUM($T$27:IR$27)*главная!$N$32/12))</f>
        <v>0</v>
      </c>
      <c r="IS30" s="121">
        <f>IF(IS$10="",0,IF(IS$9&lt;главная!$N$19,0,SUM($T$27:IS$27)*главная!$N$32/12))</f>
        <v>0</v>
      </c>
      <c r="IT30" s="121">
        <f>IF(IT$10="",0,IF(IT$9&lt;главная!$N$19,0,SUM($T$27:IT$27)*главная!$N$32/12))</f>
        <v>0</v>
      </c>
      <c r="IU30" s="121">
        <f>IF(IU$10="",0,IF(IU$9&lt;главная!$N$19,0,SUM($T$27:IU$27)*главная!$N$32/12))</f>
        <v>0</v>
      </c>
      <c r="IV30" s="121">
        <f>IF(IV$10="",0,IF(IV$9&lt;главная!$N$19,0,SUM($T$27:IV$27)*главная!$N$32/12))</f>
        <v>0</v>
      </c>
      <c r="IW30" s="121">
        <f>IF(IW$10="",0,IF(IW$9&lt;главная!$N$19,0,SUM($T$27:IW$27)*главная!$N$32/12))</f>
        <v>0</v>
      </c>
      <c r="IX30" s="121">
        <f>IF(IX$10="",0,IF(IX$9&lt;главная!$N$19,0,SUM($T$27:IX$27)*главная!$N$32/12))</f>
        <v>0</v>
      </c>
      <c r="IY30" s="121">
        <f>IF(IY$10="",0,IF(IY$9&lt;главная!$N$19,0,SUM($T$27:IY$27)*главная!$N$32/12))</f>
        <v>0</v>
      </c>
      <c r="IZ30" s="121">
        <f>IF(IZ$10="",0,IF(IZ$9&lt;главная!$N$19,0,SUM($T$27:IZ$27)*главная!$N$32/12))</f>
        <v>0</v>
      </c>
      <c r="JA30" s="121">
        <f>IF(JA$10="",0,IF(JA$9&lt;главная!$N$19,0,SUM($T$27:JA$27)*главная!$N$32/12))</f>
        <v>0</v>
      </c>
      <c r="JB30" s="121">
        <f>IF(JB$10="",0,IF(JB$9&lt;главная!$N$19,0,SUM($T$27:JB$27)*главная!$N$32/12))</f>
        <v>0</v>
      </c>
      <c r="JC30" s="121">
        <f>IF(JC$10="",0,IF(JC$9&lt;главная!$N$19,0,SUM($T$27:JC$27)*главная!$N$32/12))</f>
        <v>0</v>
      </c>
      <c r="JD30" s="121">
        <f>IF(JD$10="",0,IF(JD$9&lt;главная!$N$19,0,SUM($T$27:JD$27)*главная!$N$32/12))</f>
        <v>0</v>
      </c>
      <c r="JE30" s="121">
        <f>IF(JE$10="",0,IF(JE$9&lt;главная!$N$19,0,SUM($T$27:JE$27)*главная!$N$32/12))</f>
        <v>0</v>
      </c>
      <c r="JF30" s="121">
        <f>IF(JF$10="",0,IF(JF$9&lt;главная!$N$19,0,SUM($T$27:JF$27)*главная!$N$32/12))</f>
        <v>0</v>
      </c>
      <c r="JG30" s="121">
        <f>IF(JG$10="",0,IF(JG$9&lt;главная!$N$19,0,SUM($T$27:JG$27)*главная!$N$32/12))</f>
        <v>0</v>
      </c>
      <c r="JH30" s="121">
        <f>IF(JH$10="",0,IF(JH$9&lt;главная!$N$19,0,SUM($T$27:JH$27)*главная!$N$32/12))</f>
        <v>0</v>
      </c>
      <c r="JI30" s="121">
        <f>IF(JI$10="",0,IF(JI$9&lt;главная!$N$19,0,SUM($T$27:JI$27)*главная!$N$32/12))</f>
        <v>0</v>
      </c>
      <c r="JJ30" s="121">
        <f>IF(JJ$10="",0,IF(JJ$9&lt;главная!$N$19,0,SUM($T$27:JJ$27)*главная!$N$32/12))</f>
        <v>0</v>
      </c>
      <c r="JK30" s="121">
        <f>IF(JK$10="",0,IF(JK$9&lt;главная!$N$19,0,SUM($T$27:JK$27)*главная!$N$32/12))</f>
        <v>0</v>
      </c>
      <c r="JL30" s="121">
        <f>IF(JL$10="",0,IF(JL$9&lt;главная!$N$19,0,SUM($T$27:JL$27)*главная!$N$32/12))</f>
        <v>0</v>
      </c>
      <c r="JM30" s="121">
        <f>IF(JM$10="",0,IF(JM$9&lt;главная!$N$19,0,SUM($T$27:JM$27)*главная!$N$32/12))</f>
        <v>0</v>
      </c>
      <c r="JN30" s="121">
        <f>IF(JN$10="",0,IF(JN$9&lt;главная!$N$19,0,SUM($T$27:JN$27)*главная!$N$32/12))</f>
        <v>0</v>
      </c>
      <c r="JO30" s="121">
        <f>IF(JO$10="",0,IF(JO$9&lt;главная!$N$19,0,SUM($T$27:JO$27)*главная!$N$32/12))</f>
        <v>0</v>
      </c>
      <c r="JP30" s="121">
        <f>IF(JP$10="",0,IF(JP$9&lt;главная!$N$19,0,SUM($T$27:JP$27)*главная!$N$32/12))</f>
        <v>0</v>
      </c>
      <c r="JQ30" s="121">
        <f>IF(JQ$10="",0,IF(JQ$9&lt;главная!$N$19,0,SUM($T$27:JQ$27)*главная!$N$32/12))</f>
        <v>0</v>
      </c>
      <c r="JR30" s="121">
        <f>IF(JR$10="",0,IF(JR$9&lt;главная!$N$19,0,SUM($T$27:JR$27)*главная!$N$32/12))</f>
        <v>0</v>
      </c>
      <c r="JS30" s="121">
        <f>IF(JS$10="",0,IF(JS$9&lt;главная!$N$19,0,SUM($T$27:JS$27)*главная!$N$32/12))</f>
        <v>0</v>
      </c>
      <c r="JT30" s="121">
        <f>IF(JT$10="",0,IF(JT$9&lt;главная!$N$19,0,SUM($T$27:JT$27)*главная!$N$32/12))</f>
        <v>0</v>
      </c>
      <c r="JU30" s="121">
        <f>IF(JU$10="",0,IF(JU$9&lt;главная!$N$19,0,SUM($T$27:JU$27)*главная!$N$32/12))</f>
        <v>0</v>
      </c>
      <c r="JV30" s="121">
        <f>IF(JV$10="",0,IF(JV$9&lt;главная!$N$19,0,SUM($T$27:JV$27)*главная!$N$32/12))</f>
        <v>0</v>
      </c>
      <c r="JW30" s="121">
        <f>IF(JW$10="",0,IF(JW$9&lt;главная!$N$19,0,SUM($T$27:JW$27)*главная!$N$32/12))</f>
        <v>0</v>
      </c>
      <c r="JX30" s="121">
        <f>IF(JX$10="",0,IF(JX$9&lt;главная!$N$19,0,SUM($T$27:JX$27)*главная!$N$32/12))</f>
        <v>0</v>
      </c>
      <c r="JY30" s="121">
        <f>IF(JY$10="",0,IF(JY$9&lt;главная!$N$19,0,SUM($T$27:JY$27)*главная!$N$32/12))</f>
        <v>0</v>
      </c>
      <c r="JZ30" s="121">
        <f>IF(JZ$10="",0,IF(JZ$9&lt;главная!$N$19,0,SUM($T$27:JZ$27)*главная!$N$32/12))</f>
        <v>0</v>
      </c>
      <c r="KA30" s="121">
        <f>IF(KA$10="",0,IF(KA$9&lt;главная!$N$19,0,SUM($T$27:KA$27)*главная!$N$32/12))</f>
        <v>0</v>
      </c>
      <c r="KB30" s="121">
        <f>IF(KB$10="",0,IF(KB$9&lt;главная!$N$19,0,SUM($T$27:KB$27)*главная!$N$32/12))</f>
        <v>0</v>
      </c>
      <c r="KC30" s="121">
        <f>IF(KC$10="",0,IF(KC$9&lt;главная!$N$19,0,SUM($T$27:KC$27)*главная!$N$32/12))</f>
        <v>0</v>
      </c>
      <c r="KD30" s="121">
        <f>IF(KD$10="",0,IF(KD$9&lt;главная!$N$19,0,SUM($T$27:KD$27)*главная!$N$32/12))</f>
        <v>0</v>
      </c>
      <c r="KE30" s="121">
        <f>IF(KE$10="",0,IF(KE$9&lt;главная!$N$19,0,SUM($T$27:KE$27)*главная!$N$32/12))</f>
        <v>0</v>
      </c>
      <c r="KF30" s="121">
        <f>IF(KF$10="",0,IF(KF$9&lt;главная!$N$19,0,SUM($T$27:KF$27)*главная!$N$32/12))</f>
        <v>0</v>
      </c>
      <c r="KG30" s="121">
        <f>IF(KG$10="",0,IF(KG$9&lt;главная!$N$19,0,SUM($T$27:KG$27)*главная!$N$32/12))</f>
        <v>0</v>
      </c>
      <c r="KH30" s="121">
        <f>IF(KH$10="",0,IF(KH$9&lt;главная!$N$19,0,SUM($T$27:KH$27)*главная!$N$32/12))</f>
        <v>0</v>
      </c>
      <c r="KI30" s="121">
        <f>IF(KI$10="",0,IF(KI$9&lt;главная!$N$19,0,SUM($T$27:KI$27)*главная!$N$32/12))</f>
        <v>0</v>
      </c>
      <c r="KJ30" s="121">
        <f>IF(KJ$10="",0,IF(KJ$9&lt;главная!$N$19,0,SUM($T$27:KJ$27)*главная!$N$32/12))</f>
        <v>0</v>
      </c>
      <c r="KK30" s="121">
        <f>IF(KK$10="",0,IF(KK$9&lt;главная!$N$19,0,SUM($T$27:KK$27)*главная!$N$32/12))</f>
        <v>0</v>
      </c>
      <c r="KL30" s="121">
        <f>IF(KL$10="",0,IF(KL$9&lt;главная!$N$19,0,SUM($T$27:KL$27)*главная!$N$32/12))</f>
        <v>0</v>
      </c>
      <c r="KM30" s="121">
        <f>IF(KM$10="",0,IF(KM$9&lt;главная!$N$19,0,SUM($T$27:KM$27)*главная!$N$32/12))</f>
        <v>0</v>
      </c>
      <c r="KN30" s="121">
        <f>IF(KN$10="",0,IF(KN$9&lt;главная!$N$19,0,SUM($T$27:KN$27)*главная!$N$32/12))</f>
        <v>0</v>
      </c>
      <c r="KO30" s="121">
        <f>IF(KO$10="",0,IF(KO$9&lt;главная!$N$19,0,SUM($T$27:KO$27)*главная!$N$32/12))</f>
        <v>0</v>
      </c>
      <c r="KP30" s="121">
        <f>IF(KP$10="",0,IF(KP$9&lt;главная!$N$19,0,SUM($T$27:KP$27)*главная!$N$32/12))</f>
        <v>0</v>
      </c>
      <c r="KQ30" s="121">
        <f>IF(KQ$10="",0,IF(KQ$9&lt;главная!$N$19,0,SUM($T$27:KQ$27)*главная!$N$32/12))</f>
        <v>0</v>
      </c>
      <c r="KR30" s="121">
        <f>IF(KR$10="",0,IF(KR$9&lt;главная!$N$19,0,SUM($T$27:KR$27)*главная!$N$32/12))</f>
        <v>0</v>
      </c>
      <c r="KS30" s="121">
        <f>IF(KS$10="",0,IF(KS$9&lt;главная!$N$19,0,SUM($T$27:KS$27)*главная!$N$32/12))</f>
        <v>0</v>
      </c>
      <c r="KT30" s="121">
        <f>IF(KT$10="",0,IF(KT$9&lt;главная!$N$19,0,SUM($T$27:KT$27)*главная!$N$32/12))</f>
        <v>0</v>
      </c>
      <c r="KU30" s="121">
        <f>IF(KU$10="",0,IF(KU$9&lt;главная!$N$19,0,SUM($T$27:KU$27)*главная!$N$32/12))</f>
        <v>0</v>
      </c>
      <c r="KV30" s="121">
        <f>IF(KV$10="",0,IF(KV$9&lt;главная!$N$19,0,SUM($T$27:KV$27)*главная!$N$32/12))</f>
        <v>0</v>
      </c>
      <c r="KW30" s="121">
        <f>IF(KW$10="",0,IF(KW$9&lt;главная!$N$19,0,SUM($T$27:KW$27)*главная!$N$32/12))</f>
        <v>0</v>
      </c>
      <c r="KX30" s="121">
        <f>IF(KX$10="",0,IF(KX$9&lt;главная!$N$19,0,SUM($T$27:KX$27)*главная!$N$32/12))</f>
        <v>0</v>
      </c>
      <c r="KY30" s="121">
        <f>IF(KY$10="",0,IF(KY$9&lt;главная!$N$19,0,SUM($T$27:KY$27)*главная!$N$32/12))</f>
        <v>0</v>
      </c>
      <c r="KZ30" s="121">
        <f>IF(KZ$10="",0,IF(KZ$9&lt;главная!$N$19,0,SUM($T$27:KZ$27)*главная!$N$32/12))</f>
        <v>0</v>
      </c>
      <c r="LA30" s="121">
        <f>IF(LA$10="",0,IF(LA$9&lt;главная!$N$19,0,SUM($T$27:LA$27)*главная!$N$32/12))</f>
        <v>0</v>
      </c>
      <c r="LB30" s="121">
        <f>IF(LB$10="",0,IF(LB$9&lt;главная!$N$19,0,SUM($T$27:LB$27)*главная!$N$32/12))</f>
        <v>0</v>
      </c>
      <c r="LC30" s="121">
        <f>IF(LC$10="",0,IF(LC$9&lt;главная!$N$19,0,SUM($T$27:LC$27)*главная!$N$32/12))</f>
        <v>0</v>
      </c>
      <c r="LD30" s="121">
        <f>IF(LD$10="",0,IF(LD$9&lt;главная!$N$19,0,SUM($T$27:LD$27)*главная!$N$32/12))</f>
        <v>0</v>
      </c>
      <c r="LE30" s="121">
        <f>IF(LE$10="",0,IF(LE$9&lt;главная!$N$19,0,SUM($T$27:LE$27)*главная!$N$32/12))</f>
        <v>0</v>
      </c>
      <c r="LF30" s="121">
        <f>IF(LF$10="",0,IF(LF$9&lt;главная!$N$19,0,SUM($T$27:LF$27)*главная!$N$32/12))</f>
        <v>0</v>
      </c>
      <c r="LG30" s="121">
        <f>IF(LG$10="",0,IF(LG$9&lt;главная!$N$19,0,SUM($T$27:LG$27)*главная!$N$32/12))</f>
        <v>0</v>
      </c>
      <c r="LH30" s="121">
        <f>IF(LH$10="",0,IF(LH$9&lt;главная!$N$19,0,SUM($T$27:LH$27)*главная!$N$32/12))</f>
        <v>0</v>
      </c>
      <c r="LI30" s="49">
        <f>IF(LI$10="",0,IF(LI$9&lt;главная!$N$19,0,LI28*1000*главная!$N$36))</f>
        <v>0</v>
      </c>
      <c r="LJ30" s="10"/>
    </row>
    <row r="31" spans="1:322" ht="4.05" customHeight="1" x14ac:dyDescent="0.25">
      <c r="A31" s="6"/>
      <c r="B31" s="6"/>
      <c r="C31" s="6"/>
      <c r="D31" s="6"/>
      <c r="E31" s="135"/>
      <c r="F31" s="6"/>
      <c r="G31" s="6"/>
      <c r="H31" s="6"/>
      <c r="I31" s="6"/>
      <c r="J31" s="6"/>
      <c r="K31" s="31"/>
      <c r="L31" s="6"/>
      <c r="M31" s="13"/>
      <c r="N31" s="6"/>
      <c r="O31" s="20"/>
      <c r="P31" s="6"/>
      <c r="Q31" s="6"/>
      <c r="R31" s="135"/>
      <c r="S31" s="6"/>
      <c r="T31" s="6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  <c r="IV31" s="135"/>
      <c r="IW31" s="135"/>
      <c r="IX31" s="135"/>
      <c r="IY31" s="135"/>
      <c r="IZ31" s="135"/>
      <c r="JA31" s="135"/>
      <c r="JB31" s="135"/>
      <c r="JC31" s="135"/>
      <c r="JD31" s="135"/>
      <c r="JE31" s="135"/>
      <c r="JF31" s="135"/>
      <c r="JG31" s="135"/>
      <c r="JH31" s="135"/>
      <c r="JI31" s="135"/>
      <c r="JJ31" s="135"/>
      <c r="JK31" s="135"/>
      <c r="JL31" s="135"/>
      <c r="JM31" s="135"/>
      <c r="JN31" s="135"/>
      <c r="JO31" s="135"/>
      <c r="JP31" s="135"/>
      <c r="JQ31" s="135"/>
      <c r="JR31" s="135"/>
      <c r="JS31" s="135"/>
      <c r="JT31" s="135"/>
      <c r="JU31" s="135"/>
      <c r="JV31" s="135"/>
      <c r="JW31" s="135"/>
      <c r="JX31" s="135"/>
      <c r="JY31" s="135"/>
      <c r="JZ31" s="135"/>
      <c r="KA31" s="135"/>
      <c r="KB31" s="135"/>
      <c r="KC31" s="135"/>
      <c r="KD31" s="135"/>
      <c r="KE31" s="135"/>
      <c r="KF31" s="135"/>
      <c r="KG31" s="135"/>
      <c r="KH31" s="135"/>
      <c r="KI31" s="135"/>
      <c r="KJ31" s="135"/>
      <c r="KK31" s="135"/>
      <c r="KL31" s="135"/>
      <c r="KM31" s="135"/>
      <c r="KN31" s="135"/>
      <c r="KO31" s="135"/>
      <c r="KP31" s="135"/>
      <c r="KQ31" s="135"/>
      <c r="KR31" s="135"/>
      <c r="KS31" s="135"/>
      <c r="KT31" s="135"/>
      <c r="KU31" s="135"/>
      <c r="KV31" s="135"/>
      <c r="KW31" s="135"/>
      <c r="KX31" s="135"/>
      <c r="KY31" s="135"/>
      <c r="KZ31" s="135"/>
      <c r="LA31" s="135"/>
      <c r="LB31" s="135"/>
      <c r="LC31" s="135"/>
      <c r="LD31" s="135"/>
      <c r="LE31" s="135"/>
      <c r="LF31" s="135"/>
      <c r="LG31" s="135"/>
      <c r="LH31" s="135"/>
      <c r="LI31" s="6"/>
      <c r="LJ31" s="6"/>
    </row>
    <row r="32" spans="1:322" s="11" customFormat="1" x14ac:dyDescent="0.25">
      <c r="A32" s="10"/>
      <c r="B32" s="10"/>
      <c r="C32" s="10"/>
      <c r="D32" s="10"/>
      <c r="E32" s="81" t="str">
        <f>kpi!$E$92</f>
        <v>1-расходы на банковскую комиссию</v>
      </c>
      <c r="F32" s="10"/>
      <c r="G32" s="10"/>
      <c r="H32" s="30"/>
      <c r="I32" s="10"/>
      <c r="J32" s="10"/>
      <c r="K32" s="79" t="str">
        <f>IF($E32="","",INDEX(kpi!$H:$H,SUMIFS(kpi!$B:$B,kpi!$E:$E,$E32)))</f>
        <v>долл.</v>
      </c>
      <c r="L32" s="10"/>
      <c r="M32" s="13"/>
      <c r="N32" s="10"/>
      <c r="O32" s="20"/>
      <c r="P32" s="10"/>
      <c r="Q32" s="38"/>
      <c r="R32" s="83">
        <f>SUMIFS($T32:$LI32,$T$1:$LI$1,"&lt;="&amp;MAX($1:$1),$T$1:$LI$1,"&gt;="&amp;1)</f>
        <v>0</v>
      </c>
      <c r="S32" s="10"/>
      <c r="T32" s="10"/>
      <c r="U32" s="84">
        <f>IF(U$10="",0,IF(U$9&lt;главная!$N$19,0,SUM($T$27:U$27)*главная!$N$34/12))</f>
        <v>0</v>
      </c>
      <c r="V32" s="84">
        <f>IF(V$10="",0,IF(V$9&lt;главная!$N$19,0,SUM($T$27:V$27)*главная!$N$34/12))</f>
        <v>0</v>
      </c>
      <c r="W32" s="84">
        <f>IF(W$10="",0,IF(W$9&lt;главная!$N$19,0,SUM($T$27:W$27)*главная!$N$34/12))</f>
        <v>0</v>
      </c>
      <c r="X32" s="84">
        <f>IF(X$10="",0,IF(X$9&lt;главная!$N$19,0,SUM($T$27:X$27)*главная!$N$34/12))</f>
        <v>0</v>
      </c>
      <c r="Y32" s="84">
        <f>IF(Y$10="",0,IF(Y$9&lt;главная!$N$19,0,SUM($T$27:Y$27)*главная!$N$34/12))</f>
        <v>0</v>
      </c>
      <c r="Z32" s="84">
        <f>IF(Z$10="",0,IF(Z$9&lt;главная!$N$19,0,SUM($T$27:Z$27)*главная!$N$34/12))</f>
        <v>0</v>
      </c>
      <c r="AA32" s="84">
        <f>IF(AA$10="",0,IF(AA$9&lt;главная!$N$19,0,SUM($T$27:AA$27)*главная!$N$34/12))</f>
        <v>0</v>
      </c>
      <c r="AB32" s="84">
        <f>IF(AB$10="",0,IF(AB$9&lt;главная!$N$19,0,SUM($T$27:AB$27)*главная!$N$34/12))</f>
        <v>0</v>
      </c>
      <c r="AC32" s="84">
        <f>IF(AC$10="",0,IF(AC$9&lt;главная!$N$19,0,SUM($T$27:AC$27)*главная!$N$34/12))</f>
        <v>0</v>
      </c>
      <c r="AD32" s="84">
        <f>IF(AD$10="",0,IF(AD$9&lt;главная!$N$19,0,SUM($T$27:AD$27)*главная!$N$34/12))</f>
        <v>0</v>
      </c>
      <c r="AE32" s="84">
        <f>IF(AE$10="",0,IF(AE$9&lt;главная!$N$19,0,SUM($T$27:AE$27)*главная!$N$34/12))</f>
        <v>0</v>
      </c>
      <c r="AF32" s="84">
        <f>IF(AF$10="",0,IF(AF$9&lt;главная!$N$19,0,SUM($T$27:AF$27)*главная!$N$34/12))</f>
        <v>0</v>
      </c>
      <c r="AG32" s="84">
        <f>IF(AG$10="",0,IF(AG$9&lt;главная!$N$19,0,SUM($T$27:AG$27)*главная!$N$34/12))</f>
        <v>0</v>
      </c>
      <c r="AH32" s="84">
        <f>IF(AH$10="",0,IF(AH$9&lt;главная!$N$19,0,SUM($T$27:AH$27)*главная!$N$34/12))</f>
        <v>0</v>
      </c>
      <c r="AI32" s="84">
        <f>IF(AI$10="",0,IF(AI$9&lt;главная!$N$19,0,SUM($T$27:AI$27)*главная!$N$34/12))</f>
        <v>0</v>
      </c>
      <c r="AJ32" s="84">
        <f>IF(AJ$10="",0,IF(AJ$9&lt;главная!$N$19,0,SUM($T$27:AJ$27)*главная!$N$34/12))</f>
        <v>0</v>
      </c>
      <c r="AK32" s="84">
        <f>IF(AK$10="",0,IF(AK$9&lt;главная!$N$19,0,SUM($T$27:AK$27)*главная!$N$34/12))</f>
        <v>0</v>
      </c>
      <c r="AL32" s="84">
        <f>IF(AL$10="",0,IF(AL$9&lt;главная!$N$19,0,SUM($T$27:AL$27)*главная!$N$34/12))</f>
        <v>0</v>
      </c>
      <c r="AM32" s="84">
        <f>IF(AM$10="",0,IF(AM$9&lt;главная!$N$19,0,SUM($T$27:AM$27)*главная!$N$34/12))</f>
        <v>0</v>
      </c>
      <c r="AN32" s="84">
        <f>IF(AN$10="",0,IF(AN$9&lt;главная!$N$19,0,SUM($T$27:AN$27)*главная!$N$34/12))</f>
        <v>0</v>
      </c>
      <c r="AO32" s="84">
        <f>IF(AO$10="",0,IF(AO$9&lt;главная!$N$19,0,SUM($T$27:AO$27)*главная!$N$34/12))</f>
        <v>0</v>
      </c>
      <c r="AP32" s="84">
        <f>IF(AP$10="",0,IF(AP$9&lt;главная!$N$19,0,SUM($T$27:AP$27)*главная!$N$34/12))</f>
        <v>0</v>
      </c>
      <c r="AQ32" s="84">
        <f>IF(AQ$10="",0,IF(AQ$9&lt;главная!$N$19,0,SUM($T$27:AQ$27)*главная!$N$34/12))</f>
        <v>0</v>
      </c>
      <c r="AR32" s="84">
        <f>IF(AR$10="",0,IF(AR$9&lt;главная!$N$19,0,SUM($T$27:AR$27)*главная!$N$34/12))</f>
        <v>0</v>
      </c>
      <c r="AS32" s="84">
        <f>IF(AS$10="",0,IF(AS$9&lt;главная!$N$19,0,SUM($T$27:AS$27)*главная!$N$34/12))</f>
        <v>0</v>
      </c>
      <c r="AT32" s="84">
        <f>IF(AT$10="",0,IF(AT$9&lt;главная!$N$19,0,SUM($T$27:AT$27)*главная!$N$34/12))</f>
        <v>0</v>
      </c>
      <c r="AU32" s="84">
        <f>IF(AU$10="",0,IF(AU$9&lt;главная!$N$19,0,SUM($T$27:AU$27)*главная!$N$34/12))</f>
        <v>0</v>
      </c>
      <c r="AV32" s="84">
        <f>IF(AV$10="",0,IF(AV$9&lt;главная!$N$19,0,SUM($T$27:AV$27)*главная!$N$34/12))</f>
        <v>0</v>
      </c>
      <c r="AW32" s="84">
        <f>IF(AW$10="",0,IF(AW$9&lt;главная!$N$19,0,SUM($T$27:AW$27)*главная!$N$34/12))</f>
        <v>0</v>
      </c>
      <c r="AX32" s="84">
        <f>IF(AX$10="",0,IF(AX$9&lt;главная!$N$19,0,SUM($T$27:AX$27)*главная!$N$34/12))</f>
        <v>0</v>
      </c>
      <c r="AY32" s="84">
        <f>IF(AY$10="",0,IF(AY$9&lt;главная!$N$19,0,SUM($T$27:AY$27)*главная!$N$34/12))</f>
        <v>0</v>
      </c>
      <c r="AZ32" s="84">
        <f>IF(AZ$10="",0,IF(AZ$9&lt;главная!$N$19,0,SUM($T$27:AZ$27)*главная!$N$34/12))</f>
        <v>0</v>
      </c>
      <c r="BA32" s="84">
        <f>IF(BA$10="",0,IF(BA$9&lt;главная!$N$19,0,SUM($T$27:BA$27)*главная!$N$34/12))</f>
        <v>0</v>
      </c>
      <c r="BB32" s="84">
        <f>IF(BB$10="",0,IF(BB$9&lt;главная!$N$19,0,SUM($T$27:BB$27)*главная!$N$34/12))</f>
        <v>0</v>
      </c>
      <c r="BC32" s="84">
        <f>IF(BC$10="",0,IF(BC$9&lt;главная!$N$19,0,SUM($T$27:BC$27)*главная!$N$34/12))</f>
        <v>0</v>
      </c>
      <c r="BD32" s="84">
        <f>IF(BD$10="",0,IF(BD$9&lt;главная!$N$19,0,SUM($T$27:BD$27)*главная!$N$34/12))</f>
        <v>0</v>
      </c>
      <c r="BE32" s="84">
        <f>IF(BE$10="",0,IF(BE$9&lt;главная!$N$19,0,SUM($T$27:BE$27)*главная!$N$34/12))</f>
        <v>0</v>
      </c>
      <c r="BF32" s="84">
        <f>IF(BF$10="",0,IF(BF$9&lt;главная!$N$19,0,SUM($T$27:BF$27)*главная!$N$34/12))</f>
        <v>0</v>
      </c>
      <c r="BG32" s="84">
        <f>IF(BG$10="",0,IF(BG$9&lt;главная!$N$19,0,SUM($T$27:BG$27)*главная!$N$34/12))</f>
        <v>0</v>
      </c>
      <c r="BH32" s="84">
        <f>IF(BH$10="",0,IF(BH$9&lt;главная!$N$19,0,SUM($T$27:BH$27)*главная!$N$34/12))</f>
        <v>0</v>
      </c>
      <c r="BI32" s="84">
        <f>IF(BI$10="",0,IF(BI$9&lt;главная!$N$19,0,SUM($T$27:BI$27)*главная!$N$34/12))</f>
        <v>0</v>
      </c>
      <c r="BJ32" s="84">
        <f>IF(BJ$10="",0,IF(BJ$9&lt;главная!$N$19,0,SUM($T$27:BJ$27)*главная!$N$34/12))</f>
        <v>0</v>
      </c>
      <c r="BK32" s="84">
        <f>IF(BK$10="",0,IF(BK$9&lt;главная!$N$19,0,SUM($T$27:BK$27)*главная!$N$34/12))</f>
        <v>0</v>
      </c>
      <c r="BL32" s="84">
        <f>IF(BL$10="",0,IF(BL$9&lt;главная!$N$19,0,SUM($T$27:BL$27)*главная!$N$34/12))</f>
        <v>0</v>
      </c>
      <c r="BM32" s="84">
        <f>IF(BM$10="",0,IF(BM$9&lt;главная!$N$19,0,SUM($T$27:BM$27)*главная!$N$34/12))</f>
        <v>0</v>
      </c>
      <c r="BN32" s="84">
        <f>IF(BN$10="",0,IF(BN$9&lt;главная!$N$19,0,SUM($T$27:BN$27)*главная!$N$34/12))</f>
        <v>0</v>
      </c>
      <c r="BO32" s="84">
        <f>IF(BO$10="",0,IF(BO$9&lt;главная!$N$19,0,SUM($T$27:BO$27)*главная!$N$34/12))</f>
        <v>0</v>
      </c>
      <c r="BP32" s="84">
        <f>IF(BP$10="",0,IF(BP$9&lt;главная!$N$19,0,SUM($T$27:BP$27)*главная!$N$34/12))</f>
        <v>0</v>
      </c>
      <c r="BQ32" s="84">
        <f>IF(BQ$10="",0,IF(BQ$9&lt;главная!$N$19,0,SUM($T$27:BQ$27)*главная!$N$34/12))</f>
        <v>0</v>
      </c>
      <c r="BR32" s="84">
        <f>IF(BR$10="",0,IF(BR$9&lt;главная!$N$19,0,SUM($T$27:BR$27)*главная!$N$34/12))</f>
        <v>0</v>
      </c>
      <c r="BS32" s="84">
        <f>IF(BS$10="",0,IF(BS$9&lt;главная!$N$19,0,SUM($T$27:BS$27)*главная!$N$34/12))</f>
        <v>0</v>
      </c>
      <c r="BT32" s="84">
        <f>IF(BT$10="",0,IF(BT$9&lt;главная!$N$19,0,SUM($T$27:BT$27)*главная!$N$34/12))</f>
        <v>0</v>
      </c>
      <c r="BU32" s="84">
        <f>IF(BU$10="",0,IF(BU$9&lt;главная!$N$19,0,SUM($T$27:BU$27)*главная!$N$34/12))</f>
        <v>0</v>
      </c>
      <c r="BV32" s="84">
        <f>IF(BV$10="",0,IF(BV$9&lt;главная!$N$19,0,SUM($T$27:BV$27)*главная!$N$34/12))</f>
        <v>0</v>
      </c>
      <c r="BW32" s="84">
        <f>IF(BW$10="",0,IF(BW$9&lt;главная!$N$19,0,SUM($T$27:BW$27)*главная!$N$34/12))</f>
        <v>0</v>
      </c>
      <c r="BX32" s="84">
        <f>IF(BX$10="",0,IF(BX$9&lt;главная!$N$19,0,SUM($T$27:BX$27)*главная!$N$34/12))</f>
        <v>0</v>
      </c>
      <c r="BY32" s="84">
        <f>IF(BY$10="",0,IF(BY$9&lt;главная!$N$19,0,SUM($T$27:BY$27)*главная!$N$34/12))</f>
        <v>0</v>
      </c>
      <c r="BZ32" s="84">
        <f>IF(BZ$10="",0,IF(BZ$9&lt;главная!$N$19,0,SUM($T$27:BZ$27)*главная!$N$34/12))</f>
        <v>0</v>
      </c>
      <c r="CA32" s="84">
        <f>IF(CA$10="",0,IF(CA$9&lt;главная!$N$19,0,SUM($T$27:CA$27)*главная!$N$34/12))</f>
        <v>0</v>
      </c>
      <c r="CB32" s="84">
        <f>IF(CB$10="",0,IF(CB$9&lt;главная!$N$19,0,SUM($T$27:CB$27)*главная!$N$34/12))</f>
        <v>0</v>
      </c>
      <c r="CC32" s="84">
        <f>IF(CC$10="",0,IF(CC$9&lt;главная!$N$19,0,SUM($T$27:CC$27)*главная!$N$34/12))</f>
        <v>0</v>
      </c>
      <c r="CD32" s="84">
        <f>IF(CD$10="",0,IF(CD$9&lt;главная!$N$19,0,SUM($T$27:CD$27)*главная!$N$34/12))</f>
        <v>0</v>
      </c>
      <c r="CE32" s="84">
        <f>IF(CE$10="",0,IF(CE$9&lt;главная!$N$19,0,SUM($T$27:CE$27)*главная!$N$34/12))</f>
        <v>0</v>
      </c>
      <c r="CF32" s="84">
        <f>IF(CF$10="",0,IF(CF$9&lt;главная!$N$19,0,SUM($T$27:CF$27)*главная!$N$34/12))</f>
        <v>0</v>
      </c>
      <c r="CG32" s="84">
        <f>IF(CG$10="",0,IF(CG$9&lt;главная!$N$19,0,SUM($T$27:CG$27)*главная!$N$34/12))</f>
        <v>0</v>
      </c>
      <c r="CH32" s="84">
        <f>IF(CH$10="",0,IF(CH$9&lt;главная!$N$19,0,SUM($T$27:CH$27)*главная!$N$34/12))</f>
        <v>0</v>
      </c>
      <c r="CI32" s="84">
        <f>IF(CI$10="",0,IF(CI$9&lt;главная!$N$19,0,SUM($T$27:CI$27)*главная!$N$34/12))</f>
        <v>0</v>
      </c>
      <c r="CJ32" s="84">
        <f>IF(CJ$10="",0,IF(CJ$9&lt;главная!$N$19,0,SUM($T$27:CJ$27)*главная!$N$34/12))</f>
        <v>0</v>
      </c>
      <c r="CK32" s="84">
        <f>IF(CK$10="",0,IF(CK$9&lt;главная!$N$19,0,SUM($T$27:CK$27)*главная!$N$34/12))</f>
        <v>0</v>
      </c>
      <c r="CL32" s="84">
        <f>IF(CL$10="",0,IF(CL$9&lt;главная!$N$19,0,SUM($T$27:CL$27)*главная!$N$34/12))</f>
        <v>0</v>
      </c>
      <c r="CM32" s="84">
        <f>IF(CM$10="",0,IF(CM$9&lt;главная!$N$19,0,SUM($T$27:CM$27)*главная!$N$34/12))</f>
        <v>0</v>
      </c>
      <c r="CN32" s="84">
        <f>IF(CN$10="",0,IF(CN$9&lt;главная!$N$19,0,SUM($T$27:CN$27)*главная!$N$34/12))</f>
        <v>0</v>
      </c>
      <c r="CO32" s="84">
        <f>IF(CO$10="",0,IF(CO$9&lt;главная!$N$19,0,SUM($T$27:CO$27)*главная!$N$34/12))</f>
        <v>0</v>
      </c>
      <c r="CP32" s="84">
        <f>IF(CP$10="",0,IF(CP$9&lt;главная!$N$19,0,SUM($T$27:CP$27)*главная!$N$34/12))</f>
        <v>0</v>
      </c>
      <c r="CQ32" s="84">
        <f>IF(CQ$10="",0,IF(CQ$9&lt;главная!$N$19,0,SUM($T$27:CQ$27)*главная!$N$34/12))</f>
        <v>0</v>
      </c>
      <c r="CR32" s="84">
        <f>IF(CR$10="",0,IF(CR$9&lt;главная!$N$19,0,SUM($T$27:CR$27)*главная!$N$34/12))</f>
        <v>0</v>
      </c>
      <c r="CS32" s="84">
        <f>IF(CS$10="",0,IF(CS$9&lt;главная!$N$19,0,SUM($T$27:CS$27)*главная!$N$34/12))</f>
        <v>0</v>
      </c>
      <c r="CT32" s="84">
        <f>IF(CT$10="",0,IF(CT$9&lt;главная!$N$19,0,SUM($T$27:CT$27)*главная!$N$34/12))</f>
        <v>0</v>
      </c>
      <c r="CU32" s="84">
        <f>IF(CU$10="",0,IF(CU$9&lt;главная!$N$19,0,SUM($T$27:CU$27)*главная!$N$34/12))</f>
        <v>0</v>
      </c>
      <c r="CV32" s="84">
        <f>IF(CV$10="",0,IF(CV$9&lt;главная!$N$19,0,SUM($T$27:CV$27)*главная!$N$34/12))</f>
        <v>0</v>
      </c>
      <c r="CW32" s="84">
        <f>IF(CW$10="",0,IF(CW$9&lt;главная!$N$19,0,SUM($T$27:CW$27)*главная!$N$34/12))</f>
        <v>0</v>
      </c>
      <c r="CX32" s="84">
        <f>IF(CX$10="",0,IF(CX$9&lt;главная!$N$19,0,SUM($T$27:CX$27)*главная!$N$34/12))</f>
        <v>0</v>
      </c>
      <c r="CY32" s="84">
        <f>IF(CY$10="",0,IF(CY$9&lt;главная!$N$19,0,SUM($T$27:CY$27)*главная!$N$34/12))</f>
        <v>0</v>
      </c>
      <c r="CZ32" s="84">
        <f>IF(CZ$10="",0,IF(CZ$9&lt;главная!$N$19,0,SUM($T$27:CZ$27)*главная!$N$34/12))</f>
        <v>0</v>
      </c>
      <c r="DA32" s="84">
        <f>IF(DA$10="",0,IF(DA$9&lt;главная!$N$19,0,SUM($T$27:DA$27)*главная!$N$34/12))</f>
        <v>0</v>
      </c>
      <c r="DB32" s="84">
        <f>IF(DB$10="",0,IF(DB$9&lt;главная!$N$19,0,SUM($T$27:DB$27)*главная!$N$34/12))</f>
        <v>0</v>
      </c>
      <c r="DC32" s="84">
        <f>IF(DC$10="",0,IF(DC$9&lt;главная!$N$19,0,SUM($T$27:DC$27)*главная!$N$34/12))</f>
        <v>0</v>
      </c>
      <c r="DD32" s="84">
        <f>IF(DD$10="",0,IF(DD$9&lt;главная!$N$19,0,SUM($T$27:DD$27)*главная!$N$34/12))</f>
        <v>0</v>
      </c>
      <c r="DE32" s="84">
        <f>IF(DE$10="",0,IF(DE$9&lt;главная!$N$19,0,SUM($T$27:DE$27)*главная!$N$34/12))</f>
        <v>0</v>
      </c>
      <c r="DF32" s="84">
        <f>IF(DF$10="",0,IF(DF$9&lt;главная!$N$19,0,SUM($T$27:DF$27)*главная!$N$34/12))</f>
        <v>0</v>
      </c>
      <c r="DG32" s="84">
        <f>IF(DG$10="",0,IF(DG$9&lt;главная!$N$19,0,SUM($T$27:DG$27)*главная!$N$34/12))</f>
        <v>0</v>
      </c>
      <c r="DH32" s="84">
        <f>IF(DH$10="",0,IF(DH$9&lt;главная!$N$19,0,SUM($T$27:DH$27)*главная!$N$34/12))</f>
        <v>0</v>
      </c>
      <c r="DI32" s="84">
        <f>IF(DI$10="",0,IF(DI$9&lt;главная!$N$19,0,SUM($T$27:DI$27)*главная!$N$34/12))</f>
        <v>0</v>
      </c>
      <c r="DJ32" s="84">
        <f>IF(DJ$10="",0,IF(DJ$9&lt;главная!$N$19,0,SUM($T$27:DJ$27)*главная!$N$34/12))</f>
        <v>0</v>
      </c>
      <c r="DK32" s="84">
        <f>IF(DK$10="",0,IF(DK$9&lt;главная!$N$19,0,SUM($T$27:DK$27)*главная!$N$34/12))</f>
        <v>0</v>
      </c>
      <c r="DL32" s="84">
        <f>IF(DL$10="",0,IF(DL$9&lt;главная!$N$19,0,SUM($T$27:DL$27)*главная!$N$34/12))</f>
        <v>0</v>
      </c>
      <c r="DM32" s="84">
        <f>IF(DM$10="",0,IF(DM$9&lt;главная!$N$19,0,SUM($T$27:DM$27)*главная!$N$34/12))</f>
        <v>0</v>
      </c>
      <c r="DN32" s="84">
        <f>IF(DN$10="",0,IF(DN$9&lt;главная!$N$19,0,SUM($T$27:DN$27)*главная!$N$34/12))</f>
        <v>0</v>
      </c>
      <c r="DO32" s="84">
        <f>IF(DO$10="",0,IF(DO$9&lt;главная!$N$19,0,SUM($T$27:DO$27)*главная!$N$34/12))</f>
        <v>0</v>
      </c>
      <c r="DP32" s="84">
        <f>IF(DP$10="",0,IF(DP$9&lt;главная!$N$19,0,SUM($T$27:DP$27)*главная!$N$34/12))</f>
        <v>0</v>
      </c>
      <c r="DQ32" s="84">
        <f>IF(DQ$10="",0,IF(DQ$9&lt;главная!$N$19,0,SUM($T$27:DQ$27)*главная!$N$34/12))</f>
        <v>0</v>
      </c>
      <c r="DR32" s="84">
        <f>IF(DR$10="",0,IF(DR$9&lt;главная!$N$19,0,SUM($T$27:DR$27)*главная!$N$34/12))</f>
        <v>0</v>
      </c>
      <c r="DS32" s="84">
        <f>IF(DS$10="",0,IF(DS$9&lt;главная!$N$19,0,SUM($T$27:DS$27)*главная!$N$34/12))</f>
        <v>0</v>
      </c>
      <c r="DT32" s="84">
        <f>IF(DT$10="",0,IF(DT$9&lt;главная!$N$19,0,SUM($T$27:DT$27)*главная!$N$34/12))</f>
        <v>0</v>
      </c>
      <c r="DU32" s="84">
        <f>IF(DU$10="",0,IF(DU$9&lt;главная!$N$19,0,SUM($T$27:DU$27)*главная!$N$34/12))</f>
        <v>0</v>
      </c>
      <c r="DV32" s="84">
        <f>IF(DV$10="",0,IF(DV$9&lt;главная!$N$19,0,SUM($T$27:DV$27)*главная!$N$34/12))</f>
        <v>0</v>
      </c>
      <c r="DW32" s="84">
        <f>IF(DW$10="",0,IF(DW$9&lt;главная!$N$19,0,SUM($T$27:DW$27)*главная!$N$34/12))</f>
        <v>0</v>
      </c>
      <c r="DX32" s="84">
        <f>IF(DX$10="",0,IF(DX$9&lt;главная!$N$19,0,SUM($T$27:DX$27)*главная!$N$34/12))</f>
        <v>0</v>
      </c>
      <c r="DY32" s="84">
        <f>IF(DY$10="",0,IF(DY$9&lt;главная!$N$19,0,SUM($T$27:DY$27)*главная!$N$34/12))</f>
        <v>0</v>
      </c>
      <c r="DZ32" s="84">
        <f>IF(DZ$10="",0,IF(DZ$9&lt;главная!$N$19,0,SUM($T$27:DZ$27)*главная!$N$34/12))</f>
        <v>0</v>
      </c>
      <c r="EA32" s="84">
        <f>IF(EA$10="",0,IF(EA$9&lt;главная!$N$19,0,SUM($T$27:EA$27)*главная!$N$34/12))</f>
        <v>0</v>
      </c>
      <c r="EB32" s="84">
        <f>IF(EB$10="",0,IF(EB$9&lt;главная!$N$19,0,SUM($T$27:EB$27)*главная!$N$34/12))</f>
        <v>0</v>
      </c>
      <c r="EC32" s="84">
        <f>IF(EC$10="",0,IF(EC$9&lt;главная!$N$19,0,SUM($T$27:EC$27)*главная!$N$34/12))</f>
        <v>0</v>
      </c>
      <c r="ED32" s="84">
        <f>IF(ED$10="",0,IF(ED$9&lt;главная!$N$19,0,SUM($T$27:ED$27)*главная!$N$34/12))</f>
        <v>0</v>
      </c>
      <c r="EE32" s="84">
        <f>IF(EE$10="",0,IF(EE$9&lt;главная!$N$19,0,SUM($T$27:EE$27)*главная!$N$34/12))</f>
        <v>0</v>
      </c>
      <c r="EF32" s="84">
        <f>IF(EF$10="",0,IF(EF$9&lt;главная!$N$19,0,SUM($T$27:EF$27)*главная!$N$34/12))</f>
        <v>0</v>
      </c>
      <c r="EG32" s="84">
        <f>IF(EG$10="",0,IF(EG$9&lt;главная!$N$19,0,SUM($T$27:EG$27)*главная!$N$34/12))</f>
        <v>0</v>
      </c>
      <c r="EH32" s="84">
        <f>IF(EH$10="",0,IF(EH$9&lt;главная!$N$19,0,SUM($T$27:EH$27)*главная!$N$34/12))</f>
        <v>0</v>
      </c>
      <c r="EI32" s="84">
        <f>IF(EI$10="",0,IF(EI$9&lt;главная!$N$19,0,SUM($T$27:EI$27)*главная!$N$34/12))</f>
        <v>0</v>
      </c>
      <c r="EJ32" s="84">
        <f>IF(EJ$10="",0,IF(EJ$9&lt;главная!$N$19,0,SUM($T$27:EJ$27)*главная!$N$34/12))</f>
        <v>0</v>
      </c>
      <c r="EK32" s="84">
        <f>IF(EK$10="",0,IF(EK$9&lt;главная!$N$19,0,SUM($T$27:EK$27)*главная!$N$34/12))</f>
        <v>0</v>
      </c>
      <c r="EL32" s="84">
        <f>IF(EL$10="",0,IF(EL$9&lt;главная!$N$19,0,SUM($T$27:EL$27)*главная!$N$34/12))</f>
        <v>0</v>
      </c>
      <c r="EM32" s="84">
        <f>IF(EM$10="",0,IF(EM$9&lt;главная!$N$19,0,SUM($T$27:EM$27)*главная!$N$34/12))</f>
        <v>0</v>
      </c>
      <c r="EN32" s="84">
        <f>IF(EN$10="",0,IF(EN$9&lt;главная!$N$19,0,SUM($T$27:EN$27)*главная!$N$34/12))</f>
        <v>0</v>
      </c>
      <c r="EO32" s="84">
        <f>IF(EO$10="",0,IF(EO$9&lt;главная!$N$19,0,SUM($T$27:EO$27)*главная!$N$34/12))</f>
        <v>0</v>
      </c>
      <c r="EP32" s="84">
        <f>IF(EP$10="",0,IF(EP$9&lt;главная!$N$19,0,SUM($T$27:EP$27)*главная!$N$34/12))</f>
        <v>0</v>
      </c>
      <c r="EQ32" s="84">
        <f>IF(EQ$10="",0,IF(EQ$9&lt;главная!$N$19,0,SUM($T$27:EQ$27)*главная!$N$34/12))</f>
        <v>0</v>
      </c>
      <c r="ER32" s="84">
        <f>IF(ER$10="",0,IF(ER$9&lt;главная!$N$19,0,SUM($T$27:ER$27)*главная!$N$34/12))</f>
        <v>0</v>
      </c>
      <c r="ES32" s="84">
        <f>IF(ES$10="",0,IF(ES$9&lt;главная!$N$19,0,SUM($T$27:ES$27)*главная!$N$34/12))</f>
        <v>0</v>
      </c>
      <c r="ET32" s="84">
        <f>IF(ET$10="",0,IF(ET$9&lt;главная!$N$19,0,SUM($T$27:ET$27)*главная!$N$34/12))</f>
        <v>0</v>
      </c>
      <c r="EU32" s="84">
        <f>IF(EU$10="",0,IF(EU$9&lt;главная!$N$19,0,SUM($T$27:EU$27)*главная!$N$34/12))</f>
        <v>0</v>
      </c>
      <c r="EV32" s="84">
        <f>IF(EV$10="",0,IF(EV$9&lt;главная!$N$19,0,SUM($T$27:EV$27)*главная!$N$34/12))</f>
        <v>0</v>
      </c>
      <c r="EW32" s="84">
        <f>IF(EW$10="",0,IF(EW$9&lt;главная!$N$19,0,SUM($T$27:EW$27)*главная!$N$34/12))</f>
        <v>0</v>
      </c>
      <c r="EX32" s="84">
        <f>IF(EX$10="",0,IF(EX$9&lt;главная!$N$19,0,SUM($T$27:EX$27)*главная!$N$34/12))</f>
        <v>0</v>
      </c>
      <c r="EY32" s="84">
        <f>IF(EY$10="",0,IF(EY$9&lt;главная!$N$19,0,SUM($T$27:EY$27)*главная!$N$34/12))</f>
        <v>0</v>
      </c>
      <c r="EZ32" s="84">
        <f>IF(EZ$10="",0,IF(EZ$9&lt;главная!$N$19,0,SUM($T$27:EZ$27)*главная!$N$34/12))</f>
        <v>0</v>
      </c>
      <c r="FA32" s="84">
        <f>IF(FA$10="",0,IF(FA$9&lt;главная!$N$19,0,SUM($T$27:FA$27)*главная!$N$34/12))</f>
        <v>0</v>
      </c>
      <c r="FB32" s="84">
        <f>IF(FB$10="",0,IF(FB$9&lt;главная!$N$19,0,SUM($T$27:FB$27)*главная!$N$34/12))</f>
        <v>0</v>
      </c>
      <c r="FC32" s="84">
        <f>IF(FC$10="",0,IF(FC$9&lt;главная!$N$19,0,SUM($T$27:FC$27)*главная!$N$34/12))</f>
        <v>0</v>
      </c>
      <c r="FD32" s="84">
        <f>IF(FD$10="",0,IF(FD$9&lt;главная!$N$19,0,SUM($T$27:FD$27)*главная!$N$34/12))</f>
        <v>0</v>
      </c>
      <c r="FE32" s="84">
        <f>IF(FE$10="",0,IF(FE$9&lt;главная!$N$19,0,SUM($T$27:FE$27)*главная!$N$34/12))</f>
        <v>0</v>
      </c>
      <c r="FF32" s="84">
        <f>IF(FF$10="",0,IF(FF$9&lt;главная!$N$19,0,SUM($T$27:FF$27)*главная!$N$34/12))</f>
        <v>0</v>
      </c>
      <c r="FG32" s="84">
        <f>IF(FG$10="",0,IF(FG$9&lt;главная!$N$19,0,SUM($T$27:FG$27)*главная!$N$34/12))</f>
        <v>0</v>
      </c>
      <c r="FH32" s="84">
        <f>IF(FH$10="",0,IF(FH$9&lt;главная!$N$19,0,SUM($T$27:FH$27)*главная!$N$34/12))</f>
        <v>0</v>
      </c>
      <c r="FI32" s="84">
        <f>IF(FI$10="",0,IF(FI$9&lt;главная!$N$19,0,SUM($T$27:FI$27)*главная!$N$34/12))</f>
        <v>0</v>
      </c>
      <c r="FJ32" s="84">
        <f>IF(FJ$10="",0,IF(FJ$9&lt;главная!$N$19,0,SUM($T$27:FJ$27)*главная!$N$34/12))</f>
        <v>0</v>
      </c>
      <c r="FK32" s="84">
        <f>IF(FK$10="",0,IF(FK$9&lt;главная!$N$19,0,SUM($T$27:FK$27)*главная!$N$34/12))</f>
        <v>0</v>
      </c>
      <c r="FL32" s="84">
        <f>IF(FL$10="",0,IF(FL$9&lt;главная!$N$19,0,SUM($T$27:FL$27)*главная!$N$34/12))</f>
        <v>0</v>
      </c>
      <c r="FM32" s="84">
        <f>IF(FM$10="",0,IF(FM$9&lt;главная!$N$19,0,SUM($T$27:FM$27)*главная!$N$34/12))</f>
        <v>0</v>
      </c>
      <c r="FN32" s="84">
        <f>IF(FN$10="",0,IF(FN$9&lt;главная!$N$19,0,SUM($T$27:FN$27)*главная!$N$34/12))</f>
        <v>0</v>
      </c>
      <c r="FO32" s="84">
        <f>IF(FO$10="",0,IF(FO$9&lt;главная!$N$19,0,SUM($T$27:FO$27)*главная!$N$34/12))</f>
        <v>0</v>
      </c>
      <c r="FP32" s="84">
        <f>IF(FP$10="",0,IF(FP$9&lt;главная!$N$19,0,SUM($T$27:FP$27)*главная!$N$34/12))</f>
        <v>0</v>
      </c>
      <c r="FQ32" s="84">
        <f>IF(FQ$10="",0,IF(FQ$9&lt;главная!$N$19,0,SUM($T$27:FQ$27)*главная!$N$34/12))</f>
        <v>0</v>
      </c>
      <c r="FR32" s="84">
        <f>IF(FR$10="",0,IF(FR$9&lt;главная!$N$19,0,SUM($T$27:FR$27)*главная!$N$34/12))</f>
        <v>0</v>
      </c>
      <c r="FS32" s="84">
        <f>IF(FS$10="",0,IF(FS$9&lt;главная!$N$19,0,SUM($T$27:FS$27)*главная!$N$34/12))</f>
        <v>0</v>
      </c>
      <c r="FT32" s="84">
        <f>IF(FT$10="",0,IF(FT$9&lt;главная!$N$19,0,SUM($T$27:FT$27)*главная!$N$34/12))</f>
        <v>0</v>
      </c>
      <c r="FU32" s="84">
        <f>IF(FU$10="",0,IF(FU$9&lt;главная!$N$19,0,SUM($T$27:FU$27)*главная!$N$34/12))</f>
        <v>0</v>
      </c>
      <c r="FV32" s="84">
        <f>IF(FV$10="",0,IF(FV$9&lt;главная!$N$19,0,SUM($T$27:FV$27)*главная!$N$34/12))</f>
        <v>0</v>
      </c>
      <c r="FW32" s="84">
        <f>IF(FW$10="",0,IF(FW$9&lt;главная!$N$19,0,SUM($T$27:FW$27)*главная!$N$34/12))</f>
        <v>0</v>
      </c>
      <c r="FX32" s="84">
        <f>IF(FX$10="",0,IF(FX$9&lt;главная!$N$19,0,SUM($T$27:FX$27)*главная!$N$34/12))</f>
        <v>0</v>
      </c>
      <c r="FY32" s="84">
        <f>IF(FY$10="",0,IF(FY$9&lt;главная!$N$19,0,SUM($T$27:FY$27)*главная!$N$34/12))</f>
        <v>0</v>
      </c>
      <c r="FZ32" s="84">
        <f>IF(FZ$10="",0,IF(FZ$9&lt;главная!$N$19,0,SUM($T$27:FZ$27)*главная!$N$34/12))</f>
        <v>0</v>
      </c>
      <c r="GA32" s="84">
        <f>IF(GA$10="",0,IF(GA$9&lt;главная!$N$19,0,SUM($T$27:GA$27)*главная!$N$34/12))</f>
        <v>0</v>
      </c>
      <c r="GB32" s="84">
        <f>IF(GB$10="",0,IF(GB$9&lt;главная!$N$19,0,SUM($T$27:GB$27)*главная!$N$34/12))</f>
        <v>0</v>
      </c>
      <c r="GC32" s="84">
        <f>IF(GC$10="",0,IF(GC$9&lt;главная!$N$19,0,SUM($T$27:GC$27)*главная!$N$34/12))</f>
        <v>0</v>
      </c>
      <c r="GD32" s="84">
        <f>IF(GD$10="",0,IF(GD$9&lt;главная!$N$19,0,SUM($T$27:GD$27)*главная!$N$34/12))</f>
        <v>0</v>
      </c>
      <c r="GE32" s="84">
        <f>IF(GE$10="",0,IF(GE$9&lt;главная!$N$19,0,SUM($T$27:GE$27)*главная!$N$34/12))</f>
        <v>0</v>
      </c>
      <c r="GF32" s="84">
        <f>IF(GF$10="",0,IF(GF$9&lt;главная!$N$19,0,SUM($T$27:GF$27)*главная!$N$34/12))</f>
        <v>0</v>
      </c>
      <c r="GG32" s="84">
        <f>IF(GG$10="",0,IF(GG$9&lt;главная!$N$19,0,SUM($T$27:GG$27)*главная!$N$34/12))</f>
        <v>0</v>
      </c>
      <c r="GH32" s="84">
        <f>IF(GH$10="",0,IF(GH$9&lt;главная!$N$19,0,SUM($T$27:GH$27)*главная!$N$34/12))</f>
        <v>0</v>
      </c>
      <c r="GI32" s="84">
        <f>IF(GI$10="",0,IF(GI$9&lt;главная!$N$19,0,SUM($T$27:GI$27)*главная!$N$34/12))</f>
        <v>0</v>
      </c>
      <c r="GJ32" s="84">
        <f>IF(GJ$10="",0,IF(GJ$9&lt;главная!$N$19,0,SUM($T$27:GJ$27)*главная!$N$34/12))</f>
        <v>0</v>
      </c>
      <c r="GK32" s="84">
        <f>IF(GK$10="",0,IF(GK$9&lt;главная!$N$19,0,SUM($T$27:GK$27)*главная!$N$34/12))</f>
        <v>0</v>
      </c>
      <c r="GL32" s="84">
        <f>IF(GL$10="",0,IF(GL$9&lt;главная!$N$19,0,SUM($T$27:GL$27)*главная!$N$34/12))</f>
        <v>0</v>
      </c>
      <c r="GM32" s="84">
        <f>IF(GM$10="",0,IF(GM$9&lt;главная!$N$19,0,SUM($T$27:GM$27)*главная!$N$34/12))</f>
        <v>0</v>
      </c>
      <c r="GN32" s="84">
        <f>IF(GN$10="",0,IF(GN$9&lt;главная!$N$19,0,SUM($T$27:GN$27)*главная!$N$34/12))</f>
        <v>0</v>
      </c>
      <c r="GO32" s="84">
        <f>IF(GO$10="",0,IF(GO$9&lt;главная!$N$19,0,SUM($T$27:GO$27)*главная!$N$34/12))</f>
        <v>0</v>
      </c>
      <c r="GP32" s="84">
        <f>IF(GP$10="",0,IF(GP$9&lt;главная!$N$19,0,SUM($T$27:GP$27)*главная!$N$34/12))</f>
        <v>0</v>
      </c>
      <c r="GQ32" s="84">
        <f>IF(GQ$10="",0,IF(GQ$9&lt;главная!$N$19,0,SUM($T$27:GQ$27)*главная!$N$34/12))</f>
        <v>0</v>
      </c>
      <c r="GR32" s="84">
        <f>IF(GR$10="",0,IF(GR$9&lt;главная!$N$19,0,SUM($T$27:GR$27)*главная!$N$34/12))</f>
        <v>0</v>
      </c>
      <c r="GS32" s="84">
        <f>IF(GS$10="",0,IF(GS$9&lt;главная!$N$19,0,SUM($T$27:GS$27)*главная!$N$34/12))</f>
        <v>0</v>
      </c>
      <c r="GT32" s="84">
        <f>IF(GT$10="",0,IF(GT$9&lt;главная!$N$19,0,SUM($T$27:GT$27)*главная!$N$34/12))</f>
        <v>0</v>
      </c>
      <c r="GU32" s="84">
        <f>IF(GU$10="",0,IF(GU$9&lt;главная!$N$19,0,SUM($T$27:GU$27)*главная!$N$34/12))</f>
        <v>0</v>
      </c>
      <c r="GV32" s="84">
        <f>IF(GV$10="",0,IF(GV$9&lt;главная!$N$19,0,SUM($T$27:GV$27)*главная!$N$34/12))</f>
        <v>0</v>
      </c>
      <c r="GW32" s="84">
        <f>IF(GW$10="",0,IF(GW$9&lt;главная!$N$19,0,SUM($T$27:GW$27)*главная!$N$34/12))</f>
        <v>0</v>
      </c>
      <c r="GX32" s="84">
        <f>IF(GX$10="",0,IF(GX$9&lt;главная!$N$19,0,SUM($T$27:GX$27)*главная!$N$34/12))</f>
        <v>0</v>
      </c>
      <c r="GY32" s="84">
        <f>IF(GY$10="",0,IF(GY$9&lt;главная!$N$19,0,SUM($T$27:GY$27)*главная!$N$34/12))</f>
        <v>0</v>
      </c>
      <c r="GZ32" s="84">
        <f>IF(GZ$10="",0,IF(GZ$9&lt;главная!$N$19,0,SUM($T$27:GZ$27)*главная!$N$34/12))</f>
        <v>0</v>
      </c>
      <c r="HA32" s="84">
        <f>IF(HA$10="",0,IF(HA$9&lt;главная!$N$19,0,SUM($T$27:HA$27)*главная!$N$34/12))</f>
        <v>0</v>
      </c>
      <c r="HB32" s="84">
        <f>IF(HB$10="",0,IF(HB$9&lt;главная!$N$19,0,SUM($T$27:HB$27)*главная!$N$34/12))</f>
        <v>0</v>
      </c>
      <c r="HC32" s="84">
        <f>IF(HC$10="",0,IF(HC$9&lt;главная!$N$19,0,SUM($T$27:HC$27)*главная!$N$34/12))</f>
        <v>0</v>
      </c>
      <c r="HD32" s="84">
        <f>IF(HD$10="",0,IF(HD$9&lt;главная!$N$19,0,SUM($T$27:HD$27)*главная!$N$34/12))</f>
        <v>0</v>
      </c>
      <c r="HE32" s="84">
        <f>IF(HE$10="",0,IF(HE$9&lt;главная!$N$19,0,SUM($T$27:HE$27)*главная!$N$34/12))</f>
        <v>0</v>
      </c>
      <c r="HF32" s="84">
        <f>IF(HF$10="",0,IF(HF$9&lt;главная!$N$19,0,SUM($T$27:HF$27)*главная!$N$34/12))</f>
        <v>0</v>
      </c>
      <c r="HG32" s="84">
        <f>IF(HG$10="",0,IF(HG$9&lt;главная!$N$19,0,SUM($T$27:HG$27)*главная!$N$34/12))</f>
        <v>0</v>
      </c>
      <c r="HH32" s="84">
        <f>IF(HH$10="",0,IF(HH$9&lt;главная!$N$19,0,SUM($T$27:HH$27)*главная!$N$34/12))</f>
        <v>0</v>
      </c>
      <c r="HI32" s="84">
        <f>IF(HI$10="",0,IF(HI$9&lt;главная!$N$19,0,SUM($T$27:HI$27)*главная!$N$34/12))</f>
        <v>0</v>
      </c>
      <c r="HJ32" s="84">
        <f>IF(HJ$10="",0,IF(HJ$9&lt;главная!$N$19,0,SUM($T$27:HJ$27)*главная!$N$34/12))</f>
        <v>0</v>
      </c>
      <c r="HK32" s="84">
        <f>IF(HK$10="",0,IF(HK$9&lt;главная!$N$19,0,SUM($T$27:HK$27)*главная!$N$34/12))</f>
        <v>0</v>
      </c>
      <c r="HL32" s="84">
        <f>IF(HL$10="",0,IF(HL$9&lt;главная!$N$19,0,SUM($T$27:HL$27)*главная!$N$34/12))</f>
        <v>0</v>
      </c>
      <c r="HM32" s="84">
        <f>IF(HM$10="",0,IF(HM$9&lt;главная!$N$19,0,SUM($T$27:HM$27)*главная!$N$34/12))</f>
        <v>0</v>
      </c>
      <c r="HN32" s="84">
        <f>IF(HN$10="",0,IF(HN$9&lt;главная!$N$19,0,SUM($T$27:HN$27)*главная!$N$34/12))</f>
        <v>0</v>
      </c>
      <c r="HO32" s="84">
        <f>IF(HO$10="",0,IF(HO$9&lt;главная!$N$19,0,SUM($T$27:HO$27)*главная!$N$34/12))</f>
        <v>0</v>
      </c>
      <c r="HP32" s="84">
        <f>IF(HP$10="",0,IF(HP$9&lt;главная!$N$19,0,SUM($T$27:HP$27)*главная!$N$34/12))</f>
        <v>0</v>
      </c>
      <c r="HQ32" s="84">
        <f>IF(HQ$10="",0,IF(HQ$9&lt;главная!$N$19,0,SUM($T$27:HQ$27)*главная!$N$34/12))</f>
        <v>0</v>
      </c>
      <c r="HR32" s="84">
        <f>IF(HR$10="",0,IF(HR$9&lt;главная!$N$19,0,SUM($T$27:HR$27)*главная!$N$34/12))</f>
        <v>0</v>
      </c>
      <c r="HS32" s="84">
        <f>IF(HS$10="",0,IF(HS$9&lt;главная!$N$19,0,SUM($T$27:HS$27)*главная!$N$34/12))</f>
        <v>0</v>
      </c>
      <c r="HT32" s="84">
        <f>IF(HT$10="",0,IF(HT$9&lt;главная!$N$19,0,SUM($T$27:HT$27)*главная!$N$34/12))</f>
        <v>0</v>
      </c>
      <c r="HU32" s="84">
        <f>IF(HU$10="",0,IF(HU$9&lt;главная!$N$19,0,SUM($T$27:HU$27)*главная!$N$34/12))</f>
        <v>0</v>
      </c>
      <c r="HV32" s="84">
        <f>IF(HV$10="",0,IF(HV$9&lt;главная!$N$19,0,SUM($T$27:HV$27)*главная!$N$34/12))</f>
        <v>0</v>
      </c>
      <c r="HW32" s="84">
        <f>IF(HW$10="",0,IF(HW$9&lt;главная!$N$19,0,SUM($T$27:HW$27)*главная!$N$34/12))</f>
        <v>0</v>
      </c>
      <c r="HX32" s="84">
        <f>IF(HX$10="",0,IF(HX$9&lt;главная!$N$19,0,SUM($T$27:HX$27)*главная!$N$34/12))</f>
        <v>0</v>
      </c>
      <c r="HY32" s="84">
        <f>IF(HY$10="",0,IF(HY$9&lt;главная!$N$19,0,SUM($T$27:HY$27)*главная!$N$34/12))</f>
        <v>0</v>
      </c>
      <c r="HZ32" s="84">
        <f>IF(HZ$10="",0,IF(HZ$9&lt;главная!$N$19,0,SUM($T$27:HZ$27)*главная!$N$34/12))</f>
        <v>0</v>
      </c>
      <c r="IA32" s="84">
        <f>IF(IA$10="",0,IF(IA$9&lt;главная!$N$19,0,SUM($T$27:IA$27)*главная!$N$34/12))</f>
        <v>0</v>
      </c>
      <c r="IB32" s="84">
        <f>IF(IB$10="",0,IF(IB$9&lt;главная!$N$19,0,SUM($T$27:IB$27)*главная!$N$34/12))</f>
        <v>0</v>
      </c>
      <c r="IC32" s="84">
        <f>IF(IC$10="",0,IF(IC$9&lt;главная!$N$19,0,SUM($T$27:IC$27)*главная!$N$34/12))</f>
        <v>0</v>
      </c>
      <c r="ID32" s="84">
        <f>IF(ID$10="",0,IF(ID$9&lt;главная!$N$19,0,SUM($T$27:ID$27)*главная!$N$34/12))</f>
        <v>0</v>
      </c>
      <c r="IE32" s="84">
        <f>IF(IE$10="",0,IF(IE$9&lt;главная!$N$19,0,SUM($T$27:IE$27)*главная!$N$34/12))</f>
        <v>0</v>
      </c>
      <c r="IF32" s="84">
        <f>IF(IF$10="",0,IF(IF$9&lt;главная!$N$19,0,SUM($T$27:IF$27)*главная!$N$34/12))</f>
        <v>0</v>
      </c>
      <c r="IG32" s="84">
        <f>IF(IG$10="",0,IF(IG$9&lt;главная!$N$19,0,SUM($T$27:IG$27)*главная!$N$34/12))</f>
        <v>0</v>
      </c>
      <c r="IH32" s="84">
        <f>IF(IH$10="",0,IF(IH$9&lt;главная!$N$19,0,SUM($T$27:IH$27)*главная!$N$34/12))</f>
        <v>0</v>
      </c>
      <c r="II32" s="84">
        <f>IF(II$10="",0,IF(II$9&lt;главная!$N$19,0,SUM($T$27:II$27)*главная!$N$34/12))</f>
        <v>0</v>
      </c>
      <c r="IJ32" s="84">
        <f>IF(IJ$10="",0,IF(IJ$9&lt;главная!$N$19,0,SUM($T$27:IJ$27)*главная!$N$34/12))</f>
        <v>0</v>
      </c>
      <c r="IK32" s="84">
        <f>IF(IK$10="",0,IF(IK$9&lt;главная!$N$19,0,SUM($T$27:IK$27)*главная!$N$34/12))</f>
        <v>0</v>
      </c>
      <c r="IL32" s="84">
        <f>IF(IL$10="",0,IF(IL$9&lt;главная!$N$19,0,SUM($T$27:IL$27)*главная!$N$34/12))</f>
        <v>0</v>
      </c>
      <c r="IM32" s="84">
        <f>IF(IM$10="",0,IF(IM$9&lt;главная!$N$19,0,SUM($T$27:IM$27)*главная!$N$34/12))</f>
        <v>0</v>
      </c>
      <c r="IN32" s="84">
        <f>IF(IN$10="",0,IF(IN$9&lt;главная!$N$19,0,SUM($T$27:IN$27)*главная!$N$34/12))</f>
        <v>0</v>
      </c>
      <c r="IO32" s="84">
        <f>IF(IO$10="",0,IF(IO$9&lt;главная!$N$19,0,SUM($T$27:IO$27)*главная!$N$34/12))</f>
        <v>0</v>
      </c>
      <c r="IP32" s="84">
        <f>IF(IP$10="",0,IF(IP$9&lt;главная!$N$19,0,SUM($T$27:IP$27)*главная!$N$34/12))</f>
        <v>0</v>
      </c>
      <c r="IQ32" s="84">
        <f>IF(IQ$10="",0,IF(IQ$9&lt;главная!$N$19,0,SUM($T$27:IQ$27)*главная!$N$34/12))</f>
        <v>0</v>
      </c>
      <c r="IR32" s="84">
        <f>IF(IR$10="",0,IF(IR$9&lt;главная!$N$19,0,SUM($T$27:IR$27)*главная!$N$34/12))</f>
        <v>0</v>
      </c>
      <c r="IS32" s="84">
        <f>IF(IS$10="",0,IF(IS$9&lt;главная!$N$19,0,SUM($T$27:IS$27)*главная!$N$34/12))</f>
        <v>0</v>
      </c>
      <c r="IT32" s="84">
        <f>IF(IT$10="",0,IF(IT$9&lt;главная!$N$19,0,SUM($T$27:IT$27)*главная!$N$34/12))</f>
        <v>0</v>
      </c>
      <c r="IU32" s="84">
        <f>IF(IU$10="",0,IF(IU$9&lt;главная!$N$19,0,SUM($T$27:IU$27)*главная!$N$34/12))</f>
        <v>0</v>
      </c>
      <c r="IV32" s="84">
        <f>IF(IV$10="",0,IF(IV$9&lt;главная!$N$19,0,SUM($T$27:IV$27)*главная!$N$34/12))</f>
        <v>0</v>
      </c>
      <c r="IW32" s="84">
        <f>IF(IW$10="",0,IF(IW$9&lt;главная!$N$19,0,SUM($T$27:IW$27)*главная!$N$34/12))</f>
        <v>0</v>
      </c>
      <c r="IX32" s="84">
        <f>IF(IX$10="",0,IF(IX$9&lt;главная!$N$19,0,SUM($T$27:IX$27)*главная!$N$34/12))</f>
        <v>0</v>
      </c>
      <c r="IY32" s="84">
        <f>IF(IY$10="",0,IF(IY$9&lt;главная!$N$19,0,SUM($T$27:IY$27)*главная!$N$34/12))</f>
        <v>0</v>
      </c>
      <c r="IZ32" s="84">
        <f>IF(IZ$10="",0,IF(IZ$9&lt;главная!$N$19,0,SUM($T$27:IZ$27)*главная!$N$34/12))</f>
        <v>0</v>
      </c>
      <c r="JA32" s="84">
        <f>IF(JA$10="",0,IF(JA$9&lt;главная!$N$19,0,SUM($T$27:JA$27)*главная!$N$34/12))</f>
        <v>0</v>
      </c>
      <c r="JB32" s="84">
        <f>IF(JB$10="",0,IF(JB$9&lt;главная!$N$19,0,SUM($T$27:JB$27)*главная!$N$34/12))</f>
        <v>0</v>
      </c>
      <c r="JC32" s="84">
        <f>IF(JC$10="",0,IF(JC$9&lt;главная!$N$19,0,SUM($T$27:JC$27)*главная!$N$34/12))</f>
        <v>0</v>
      </c>
      <c r="JD32" s="84">
        <f>IF(JD$10="",0,IF(JD$9&lt;главная!$N$19,0,SUM($T$27:JD$27)*главная!$N$34/12))</f>
        <v>0</v>
      </c>
      <c r="JE32" s="84">
        <f>IF(JE$10="",0,IF(JE$9&lt;главная!$N$19,0,SUM($T$27:JE$27)*главная!$N$34/12))</f>
        <v>0</v>
      </c>
      <c r="JF32" s="84">
        <f>IF(JF$10="",0,IF(JF$9&lt;главная!$N$19,0,SUM($T$27:JF$27)*главная!$N$34/12))</f>
        <v>0</v>
      </c>
      <c r="JG32" s="84">
        <f>IF(JG$10="",0,IF(JG$9&lt;главная!$N$19,0,SUM($T$27:JG$27)*главная!$N$34/12))</f>
        <v>0</v>
      </c>
      <c r="JH32" s="84">
        <f>IF(JH$10="",0,IF(JH$9&lt;главная!$N$19,0,SUM($T$27:JH$27)*главная!$N$34/12))</f>
        <v>0</v>
      </c>
      <c r="JI32" s="84">
        <f>IF(JI$10="",0,IF(JI$9&lt;главная!$N$19,0,SUM($T$27:JI$27)*главная!$N$34/12))</f>
        <v>0</v>
      </c>
      <c r="JJ32" s="84">
        <f>IF(JJ$10="",0,IF(JJ$9&lt;главная!$N$19,0,SUM($T$27:JJ$27)*главная!$N$34/12))</f>
        <v>0</v>
      </c>
      <c r="JK32" s="84">
        <f>IF(JK$10="",0,IF(JK$9&lt;главная!$N$19,0,SUM($T$27:JK$27)*главная!$N$34/12))</f>
        <v>0</v>
      </c>
      <c r="JL32" s="84">
        <f>IF(JL$10="",0,IF(JL$9&lt;главная!$N$19,0,SUM($T$27:JL$27)*главная!$N$34/12))</f>
        <v>0</v>
      </c>
      <c r="JM32" s="84">
        <f>IF(JM$10="",0,IF(JM$9&lt;главная!$N$19,0,SUM($T$27:JM$27)*главная!$N$34/12))</f>
        <v>0</v>
      </c>
      <c r="JN32" s="84">
        <f>IF(JN$10="",0,IF(JN$9&lt;главная!$N$19,0,SUM($T$27:JN$27)*главная!$N$34/12))</f>
        <v>0</v>
      </c>
      <c r="JO32" s="84">
        <f>IF(JO$10="",0,IF(JO$9&lt;главная!$N$19,0,SUM($T$27:JO$27)*главная!$N$34/12))</f>
        <v>0</v>
      </c>
      <c r="JP32" s="84">
        <f>IF(JP$10="",0,IF(JP$9&lt;главная!$N$19,0,SUM($T$27:JP$27)*главная!$N$34/12))</f>
        <v>0</v>
      </c>
      <c r="JQ32" s="84">
        <f>IF(JQ$10="",0,IF(JQ$9&lt;главная!$N$19,0,SUM($T$27:JQ$27)*главная!$N$34/12))</f>
        <v>0</v>
      </c>
      <c r="JR32" s="84">
        <f>IF(JR$10="",0,IF(JR$9&lt;главная!$N$19,0,SUM($T$27:JR$27)*главная!$N$34/12))</f>
        <v>0</v>
      </c>
      <c r="JS32" s="84">
        <f>IF(JS$10="",0,IF(JS$9&lt;главная!$N$19,0,SUM($T$27:JS$27)*главная!$N$34/12))</f>
        <v>0</v>
      </c>
      <c r="JT32" s="84">
        <f>IF(JT$10="",0,IF(JT$9&lt;главная!$N$19,0,SUM($T$27:JT$27)*главная!$N$34/12))</f>
        <v>0</v>
      </c>
      <c r="JU32" s="84">
        <f>IF(JU$10="",0,IF(JU$9&lt;главная!$N$19,0,SUM($T$27:JU$27)*главная!$N$34/12))</f>
        <v>0</v>
      </c>
      <c r="JV32" s="84">
        <f>IF(JV$10="",0,IF(JV$9&lt;главная!$N$19,0,SUM($T$27:JV$27)*главная!$N$34/12))</f>
        <v>0</v>
      </c>
      <c r="JW32" s="84">
        <f>IF(JW$10="",0,IF(JW$9&lt;главная!$N$19,0,SUM($T$27:JW$27)*главная!$N$34/12))</f>
        <v>0</v>
      </c>
      <c r="JX32" s="84">
        <f>IF(JX$10="",0,IF(JX$9&lt;главная!$N$19,0,SUM($T$27:JX$27)*главная!$N$34/12))</f>
        <v>0</v>
      </c>
      <c r="JY32" s="84">
        <f>IF(JY$10="",0,IF(JY$9&lt;главная!$N$19,0,SUM($T$27:JY$27)*главная!$N$34/12))</f>
        <v>0</v>
      </c>
      <c r="JZ32" s="84">
        <f>IF(JZ$10="",0,IF(JZ$9&lt;главная!$N$19,0,SUM($T$27:JZ$27)*главная!$N$34/12))</f>
        <v>0</v>
      </c>
      <c r="KA32" s="84">
        <f>IF(KA$10="",0,IF(KA$9&lt;главная!$N$19,0,SUM($T$27:KA$27)*главная!$N$34/12))</f>
        <v>0</v>
      </c>
      <c r="KB32" s="84">
        <f>IF(KB$10="",0,IF(KB$9&lt;главная!$N$19,0,SUM($T$27:KB$27)*главная!$N$34/12))</f>
        <v>0</v>
      </c>
      <c r="KC32" s="84">
        <f>IF(KC$10="",0,IF(KC$9&lt;главная!$N$19,0,SUM($T$27:KC$27)*главная!$N$34/12))</f>
        <v>0</v>
      </c>
      <c r="KD32" s="84">
        <f>IF(KD$10="",0,IF(KD$9&lt;главная!$N$19,0,SUM($T$27:KD$27)*главная!$N$34/12))</f>
        <v>0</v>
      </c>
      <c r="KE32" s="84">
        <f>IF(KE$10="",0,IF(KE$9&lt;главная!$N$19,0,SUM($T$27:KE$27)*главная!$N$34/12))</f>
        <v>0</v>
      </c>
      <c r="KF32" s="84">
        <f>IF(KF$10="",0,IF(KF$9&lt;главная!$N$19,0,SUM($T$27:KF$27)*главная!$N$34/12))</f>
        <v>0</v>
      </c>
      <c r="KG32" s="84">
        <f>IF(KG$10="",0,IF(KG$9&lt;главная!$N$19,0,SUM($T$27:KG$27)*главная!$N$34/12))</f>
        <v>0</v>
      </c>
      <c r="KH32" s="84">
        <f>IF(KH$10="",0,IF(KH$9&lt;главная!$N$19,0,SUM($T$27:KH$27)*главная!$N$34/12))</f>
        <v>0</v>
      </c>
      <c r="KI32" s="84">
        <f>IF(KI$10="",0,IF(KI$9&lt;главная!$N$19,0,SUM($T$27:KI$27)*главная!$N$34/12))</f>
        <v>0</v>
      </c>
      <c r="KJ32" s="84">
        <f>IF(KJ$10="",0,IF(KJ$9&lt;главная!$N$19,0,SUM($T$27:KJ$27)*главная!$N$34/12))</f>
        <v>0</v>
      </c>
      <c r="KK32" s="84">
        <f>IF(KK$10="",0,IF(KK$9&lt;главная!$N$19,0,SUM($T$27:KK$27)*главная!$N$34/12))</f>
        <v>0</v>
      </c>
      <c r="KL32" s="84">
        <f>IF(KL$10="",0,IF(KL$9&lt;главная!$N$19,0,SUM($T$27:KL$27)*главная!$N$34/12))</f>
        <v>0</v>
      </c>
      <c r="KM32" s="84">
        <f>IF(KM$10="",0,IF(KM$9&lt;главная!$N$19,0,SUM($T$27:KM$27)*главная!$N$34/12))</f>
        <v>0</v>
      </c>
      <c r="KN32" s="84">
        <f>IF(KN$10="",0,IF(KN$9&lt;главная!$N$19,0,SUM($T$27:KN$27)*главная!$N$34/12))</f>
        <v>0</v>
      </c>
      <c r="KO32" s="84">
        <f>IF(KO$10="",0,IF(KO$9&lt;главная!$N$19,0,SUM($T$27:KO$27)*главная!$N$34/12))</f>
        <v>0</v>
      </c>
      <c r="KP32" s="84">
        <f>IF(KP$10="",0,IF(KP$9&lt;главная!$N$19,0,SUM($T$27:KP$27)*главная!$N$34/12))</f>
        <v>0</v>
      </c>
      <c r="KQ32" s="84">
        <f>IF(KQ$10="",0,IF(KQ$9&lt;главная!$N$19,0,SUM($T$27:KQ$27)*главная!$N$34/12))</f>
        <v>0</v>
      </c>
      <c r="KR32" s="84">
        <f>IF(KR$10="",0,IF(KR$9&lt;главная!$N$19,0,SUM($T$27:KR$27)*главная!$N$34/12))</f>
        <v>0</v>
      </c>
      <c r="KS32" s="84">
        <f>IF(KS$10="",0,IF(KS$9&lt;главная!$N$19,0,SUM($T$27:KS$27)*главная!$N$34/12))</f>
        <v>0</v>
      </c>
      <c r="KT32" s="84">
        <f>IF(KT$10="",0,IF(KT$9&lt;главная!$N$19,0,SUM($T$27:KT$27)*главная!$N$34/12))</f>
        <v>0</v>
      </c>
      <c r="KU32" s="84">
        <f>IF(KU$10="",0,IF(KU$9&lt;главная!$N$19,0,SUM($T$27:KU$27)*главная!$N$34/12))</f>
        <v>0</v>
      </c>
      <c r="KV32" s="84">
        <f>IF(KV$10="",0,IF(KV$9&lt;главная!$N$19,0,SUM($T$27:KV$27)*главная!$N$34/12))</f>
        <v>0</v>
      </c>
      <c r="KW32" s="84">
        <f>IF(KW$10="",0,IF(KW$9&lt;главная!$N$19,0,SUM($T$27:KW$27)*главная!$N$34/12))</f>
        <v>0</v>
      </c>
      <c r="KX32" s="84">
        <f>IF(KX$10="",0,IF(KX$9&lt;главная!$N$19,0,SUM($T$27:KX$27)*главная!$N$34/12))</f>
        <v>0</v>
      </c>
      <c r="KY32" s="84">
        <f>IF(KY$10="",0,IF(KY$9&lt;главная!$N$19,0,SUM($T$27:KY$27)*главная!$N$34/12))</f>
        <v>0</v>
      </c>
      <c r="KZ32" s="84">
        <f>IF(KZ$10="",0,IF(KZ$9&lt;главная!$N$19,0,SUM($T$27:KZ$27)*главная!$N$34/12))</f>
        <v>0</v>
      </c>
      <c r="LA32" s="84">
        <f>IF(LA$10="",0,IF(LA$9&lt;главная!$N$19,0,SUM($T$27:LA$27)*главная!$N$34/12))</f>
        <v>0</v>
      </c>
      <c r="LB32" s="84">
        <f>IF(LB$10="",0,IF(LB$9&lt;главная!$N$19,0,SUM($T$27:LB$27)*главная!$N$34/12))</f>
        <v>0</v>
      </c>
      <c r="LC32" s="84">
        <f>IF(LC$10="",0,IF(LC$9&lt;главная!$N$19,0,SUM($T$27:LC$27)*главная!$N$34/12))</f>
        <v>0</v>
      </c>
      <c r="LD32" s="84">
        <f>IF(LD$10="",0,IF(LD$9&lt;главная!$N$19,0,SUM($T$27:LD$27)*главная!$N$34/12))</f>
        <v>0</v>
      </c>
      <c r="LE32" s="84">
        <f>IF(LE$10="",0,IF(LE$9&lt;главная!$N$19,0,SUM($T$27:LE$27)*главная!$N$34/12))</f>
        <v>0</v>
      </c>
      <c r="LF32" s="84">
        <f>IF(LF$10="",0,IF(LF$9&lt;главная!$N$19,0,SUM($T$27:LF$27)*главная!$N$34/12))</f>
        <v>0</v>
      </c>
      <c r="LG32" s="84">
        <f>IF(LG$10="",0,IF(LG$9&lt;главная!$N$19,0,SUM($T$27:LG$27)*главная!$N$34/12))</f>
        <v>0</v>
      </c>
      <c r="LH32" s="84">
        <f>IF(LH$10="",0,IF(LH$9&lt;главная!$N$19,0,SUM($T$27:LH$27)*главная!$N$34/12))</f>
        <v>0</v>
      </c>
      <c r="LI32" s="49">
        <f>IF(LI$10="",0,IF(LI$9&lt;главная!$N$19,0,LI30*1000*главная!$N$36))</f>
        <v>0</v>
      </c>
      <c r="LJ32" s="10"/>
    </row>
    <row r="33" spans="1:322" ht="7.05" customHeight="1" x14ac:dyDescent="0.25">
      <c r="A33" s="6"/>
      <c r="B33" s="6"/>
      <c r="C33" s="6"/>
      <c r="D33" s="6"/>
      <c r="E33" s="124"/>
      <c r="F33" s="6"/>
      <c r="G33" s="6"/>
      <c r="H33" s="6"/>
      <c r="I33" s="6"/>
      <c r="J33" s="6"/>
      <c r="K33" s="31"/>
      <c r="L33" s="6"/>
      <c r="M33" s="13"/>
      <c r="N33" s="6"/>
      <c r="O33" s="20"/>
      <c r="P33" s="6"/>
      <c r="Q33" s="6"/>
      <c r="R33" s="124"/>
      <c r="S33" s="6"/>
      <c r="T33" s="6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4"/>
      <c r="IM33" s="124"/>
      <c r="IN33" s="124"/>
      <c r="IO33" s="124"/>
      <c r="IP33" s="124"/>
      <c r="IQ33" s="124"/>
      <c r="IR33" s="124"/>
      <c r="IS33" s="124"/>
      <c r="IT33" s="124"/>
      <c r="IU33" s="124"/>
      <c r="IV33" s="124"/>
      <c r="IW33" s="124"/>
      <c r="IX33" s="124"/>
      <c r="IY33" s="124"/>
      <c r="IZ33" s="124"/>
      <c r="JA33" s="124"/>
      <c r="JB33" s="124"/>
      <c r="JC33" s="124"/>
      <c r="JD33" s="124"/>
      <c r="JE33" s="124"/>
      <c r="JF33" s="124"/>
      <c r="JG33" s="124"/>
      <c r="JH33" s="124"/>
      <c r="JI33" s="124"/>
      <c r="JJ33" s="124"/>
      <c r="JK33" s="124"/>
      <c r="JL33" s="124"/>
      <c r="JM33" s="124"/>
      <c r="JN33" s="124"/>
      <c r="JO33" s="124"/>
      <c r="JP33" s="124"/>
      <c r="JQ33" s="124"/>
      <c r="JR33" s="124"/>
      <c r="JS33" s="124"/>
      <c r="JT33" s="124"/>
      <c r="JU33" s="124"/>
      <c r="JV33" s="124"/>
      <c r="JW33" s="124"/>
      <c r="JX33" s="124"/>
      <c r="JY33" s="124"/>
      <c r="JZ33" s="124"/>
      <c r="KA33" s="124"/>
      <c r="KB33" s="124"/>
      <c r="KC33" s="124"/>
      <c r="KD33" s="124"/>
      <c r="KE33" s="124"/>
      <c r="KF33" s="124"/>
      <c r="KG33" s="124"/>
      <c r="KH33" s="124"/>
      <c r="KI33" s="124"/>
      <c r="KJ33" s="124"/>
      <c r="KK33" s="124"/>
      <c r="KL33" s="124"/>
      <c r="KM33" s="124"/>
      <c r="KN33" s="124"/>
      <c r="KO33" s="124"/>
      <c r="KP33" s="124"/>
      <c r="KQ33" s="124"/>
      <c r="KR33" s="124"/>
      <c r="KS33" s="124"/>
      <c r="KT33" s="124"/>
      <c r="KU33" s="124"/>
      <c r="KV33" s="124"/>
      <c r="KW33" s="124"/>
      <c r="KX33" s="124"/>
      <c r="KY33" s="124"/>
      <c r="KZ33" s="124"/>
      <c r="LA33" s="124"/>
      <c r="LB33" s="124"/>
      <c r="LC33" s="124"/>
      <c r="LD33" s="124"/>
      <c r="LE33" s="124"/>
      <c r="LF33" s="124"/>
      <c r="LG33" s="124"/>
      <c r="LH33" s="124"/>
      <c r="LI33" s="6"/>
      <c r="LJ33" s="6"/>
    </row>
    <row r="34" spans="1:322" s="58" customFormat="1" x14ac:dyDescent="0.25">
      <c r="A34" s="54"/>
      <c r="B34" s="54"/>
      <c r="C34" s="54"/>
      <c r="D34" s="54"/>
      <c r="E34" s="55" t="str">
        <f>kpi!$E$76</f>
        <v>ежемес. торг. оборот - расчет через трафик</v>
      </c>
      <c r="F34" s="54"/>
      <c r="G34" s="54"/>
      <c r="H34" s="55"/>
      <c r="I34" s="54"/>
      <c r="J34" s="54"/>
      <c r="K34" s="111" t="str">
        <f>IF($E34="","",INDEX(kpi!$H:$H,SUMIFS(kpi!$B:$B,kpi!$E:$E,$E34)))</f>
        <v>тыс.долл.</v>
      </c>
      <c r="L34" s="54"/>
      <c r="M34" s="57"/>
      <c r="N34" s="54"/>
      <c r="O34" s="61"/>
      <c r="P34" s="54"/>
      <c r="Q34" s="112"/>
      <c r="R34" s="113">
        <f>SUMIFS($T34:$LI34,$T$1:$LI$1,"&lt;="&amp;MAX($1:$1),$T$1:$LI$1,"&gt;="&amp;1)</f>
        <v>0</v>
      </c>
      <c r="S34" s="54"/>
      <c r="T34" s="54"/>
      <c r="U34" s="123">
        <f>IF(U$10="",0,IF(U$9&lt;главная!$N$19,0,(U$10-U$9+1)*(5/7)*SUMPRODUCT(клиенты!$N$30:$N$39,U$16:U$25)/1000))</f>
        <v>0</v>
      </c>
      <c r="V34" s="123">
        <f>IF(V$10="",0,IF(V$9&lt;главная!$N$19,0,(V$10-V$9+1)*(5/7)*SUMPRODUCT(клиенты!$N$30:$N$39,V$16:V$25)/1000))</f>
        <v>0</v>
      </c>
      <c r="W34" s="123">
        <f>IF(W$10="",0,IF(W$9&lt;главная!$N$19,0,(W$10-W$9+1)*(5/7)*SUMPRODUCT(клиенты!$N$30:$N$39,W$16:W$25)/1000))</f>
        <v>0</v>
      </c>
      <c r="X34" s="123">
        <f>IF(X$10="",0,IF(X$9&lt;главная!$N$19,0,(X$10-X$9+1)*(5/7)*SUMPRODUCT(клиенты!$N$30:$N$39,X$16:X$25)/1000))</f>
        <v>0</v>
      </c>
      <c r="Y34" s="123">
        <f>IF(Y$10="",0,IF(Y$9&lt;главная!$N$19,0,(Y$10-Y$9+1)*(5/7)*SUMPRODUCT(клиенты!$N$30:$N$39,Y$16:Y$25)/1000))</f>
        <v>0</v>
      </c>
      <c r="Z34" s="123">
        <f>IF(Z$10="",0,IF(Z$9&lt;главная!$N$19,0,(Z$10-Z$9+1)*(5/7)*SUMPRODUCT(клиенты!$N$30:$N$39,Z$16:Z$25)/1000))</f>
        <v>0</v>
      </c>
      <c r="AA34" s="123">
        <f>IF(AA$10="",0,IF(AA$9&lt;главная!$N$19,0,(AA$10-AA$9+1)*(5/7)*SUMPRODUCT(клиенты!$N$30:$N$39,AA$16:AA$25)/1000))</f>
        <v>0</v>
      </c>
      <c r="AB34" s="123">
        <f>IF(AB$10="",0,IF(AB$9&lt;главная!$N$19,0,(AB$10-AB$9+1)*(5/7)*SUMPRODUCT(клиенты!$N$30:$N$39,AB$16:AB$25)/1000))</f>
        <v>0</v>
      </c>
      <c r="AC34" s="123">
        <f>IF(AC$10="",0,IF(AC$9&lt;главная!$N$19,0,(AC$10-AC$9+1)*(5/7)*SUMPRODUCT(клиенты!$N$30:$N$39,AC$16:AC$25)/1000))</f>
        <v>0</v>
      </c>
      <c r="AD34" s="123">
        <f>IF(AD$10="",0,IF(AD$9&lt;главная!$N$19,0,(AD$10-AD$9+1)*(5/7)*SUMPRODUCT(клиенты!$N$30:$N$39,AD$16:AD$25)/1000))</f>
        <v>0</v>
      </c>
      <c r="AE34" s="123">
        <f>IF(AE$10="",0,IF(AE$9&lt;главная!$N$19,0,(AE$10-AE$9+1)*(5/7)*SUMPRODUCT(клиенты!$N$30:$N$39,AE$16:AE$25)/1000))</f>
        <v>0</v>
      </c>
      <c r="AF34" s="123">
        <f>IF(AF$10="",0,IF(AF$9&lt;главная!$N$19,0,(AF$10-AF$9+1)*(5/7)*SUMPRODUCT(клиенты!$N$30:$N$39,AF$16:AF$25)/1000))</f>
        <v>0</v>
      </c>
      <c r="AG34" s="123">
        <f>IF(AG$10="",0,IF(AG$9&lt;главная!$N$19,0,(AG$10-AG$9+1)*(5/7)*SUMPRODUCT(клиенты!$N$30:$N$39,AG$16:AG$25)/1000))</f>
        <v>0</v>
      </c>
      <c r="AH34" s="123">
        <f>IF(AH$10="",0,IF(AH$9&lt;главная!$N$19,0,(AH$10-AH$9+1)*(5/7)*SUMPRODUCT(клиенты!$N$30:$N$39,AH$16:AH$25)/1000))</f>
        <v>0</v>
      </c>
      <c r="AI34" s="123">
        <f>IF(AI$10="",0,IF(AI$9&lt;главная!$N$19,0,(AI$10-AI$9+1)*(5/7)*SUMPRODUCT(клиенты!$N$30:$N$39,AI$16:AI$25)/1000))</f>
        <v>0</v>
      </c>
      <c r="AJ34" s="123">
        <f>IF(AJ$10="",0,IF(AJ$9&lt;главная!$N$19,0,(AJ$10-AJ$9+1)*(5/7)*SUMPRODUCT(клиенты!$N$30:$N$39,AJ$16:AJ$25)/1000))</f>
        <v>0</v>
      </c>
      <c r="AK34" s="123">
        <f>IF(AK$10="",0,IF(AK$9&lt;главная!$N$19,0,(AK$10-AK$9+1)*(5/7)*SUMPRODUCT(клиенты!$N$30:$N$39,AK$16:AK$25)/1000))</f>
        <v>0</v>
      </c>
      <c r="AL34" s="123">
        <f>IF(AL$10="",0,IF(AL$9&lt;главная!$N$19,0,(AL$10-AL$9+1)*(5/7)*SUMPRODUCT(клиенты!$N$30:$N$39,AL$16:AL$25)/1000))</f>
        <v>0</v>
      </c>
      <c r="AM34" s="123">
        <f>IF(AM$10="",0,IF(AM$9&lt;главная!$N$19,0,(AM$10-AM$9+1)*(5/7)*SUMPRODUCT(клиенты!$N$30:$N$39,AM$16:AM$25)/1000))</f>
        <v>0</v>
      </c>
      <c r="AN34" s="123">
        <f>IF(AN$10="",0,IF(AN$9&lt;главная!$N$19,0,(AN$10-AN$9+1)*(5/7)*SUMPRODUCT(клиенты!$N$30:$N$39,AN$16:AN$25)/1000))</f>
        <v>0</v>
      </c>
      <c r="AO34" s="123">
        <f>IF(AO$10="",0,IF(AO$9&lt;главная!$N$19,0,(AO$10-AO$9+1)*(5/7)*SUMPRODUCT(клиенты!$N$30:$N$39,AO$16:AO$25)/1000))</f>
        <v>0</v>
      </c>
      <c r="AP34" s="123">
        <f>IF(AP$10="",0,IF(AP$9&lt;главная!$N$19,0,(AP$10-AP$9+1)*(5/7)*SUMPRODUCT(клиенты!$N$30:$N$39,AP$16:AP$25)/1000))</f>
        <v>0</v>
      </c>
      <c r="AQ34" s="123">
        <f>IF(AQ$10="",0,IF(AQ$9&lt;главная!$N$19,0,(AQ$10-AQ$9+1)*(5/7)*SUMPRODUCT(клиенты!$N$30:$N$39,AQ$16:AQ$25)/1000))</f>
        <v>0</v>
      </c>
      <c r="AR34" s="123">
        <f>IF(AR$10="",0,IF(AR$9&lt;главная!$N$19,0,(AR$10-AR$9+1)*(5/7)*SUMPRODUCT(клиенты!$N$30:$N$39,AR$16:AR$25)/1000))</f>
        <v>0</v>
      </c>
      <c r="AS34" s="123">
        <f>IF(AS$10="",0,IF(AS$9&lt;главная!$N$19,0,(AS$10-AS$9+1)*(5/7)*SUMPRODUCT(клиенты!$N$30:$N$39,AS$16:AS$25)/1000))</f>
        <v>0</v>
      </c>
      <c r="AT34" s="123">
        <f>IF(AT$10="",0,IF(AT$9&lt;главная!$N$19,0,(AT$10-AT$9+1)*(5/7)*SUMPRODUCT(клиенты!$N$30:$N$39,AT$16:AT$25)/1000))</f>
        <v>0</v>
      </c>
      <c r="AU34" s="123">
        <f>IF(AU$10="",0,IF(AU$9&lt;главная!$N$19,0,(AU$10-AU$9+1)*(5/7)*SUMPRODUCT(клиенты!$N$30:$N$39,AU$16:AU$25)/1000))</f>
        <v>0</v>
      </c>
      <c r="AV34" s="123">
        <f>IF(AV$10="",0,IF(AV$9&lt;главная!$N$19,0,(AV$10-AV$9+1)*(5/7)*SUMPRODUCT(клиенты!$N$30:$N$39,AV$16:AV$25)/1000))</f>
        <v>0</v>
      </c>
      <c r="AW34" s="123">
        <f>IF(AW$10="",0,IF(AW$9&lt;главная!$N$19,0,(AW$10-AW$9+1)*(5/7)*SUMPRODUCT(клиенты!$N$30:$N$39,AW$16:AW$25)/1000))</f>
        <v>0</v>
      </c>
      <c r="AX34" s="123">
        <f>IF(AX$10="",0,IF(AX$9&lt;главная!$N$19,0,(AX$10-AX$9+1)*(5/7)*SUMPRODUCT(клиенты!$N$30:$N$39,AX$16:AX$25)/1000))</f>
        <v>0</v>
      </c>
      <c r="AY34" s="123">
        <f>IF(AY$10="",0,IF(AY$9&lt;главная!$N$19,0,(AY$10-AY$9+1)*(5/7)*SUMPRODUCT(клиенты!$N$30:$N$39,AY$16:AY$25)/1000))</f>
        <v>0</v>
      </c>
      <c r="AZ34" s="123">
        <f>IF(AZ$10="",0,IF(AZ$9&lt;главная!$N$19,0,(AZ$10-AZ$9+1)*(5/7)*SUMPRODUCT(клиенты!$N$30:$N$39,AZ$16:AZ$25)/1000))</f>
        <v>0</v>
      </c>
      <c r="BA34" s="123">
        <f>IF(BA$10="",0,IF(BA$9&lt;главная!$N$19,0,(BA$10-BA$9+1)*(5/7)*SUMPRODUCT(клиенты!$N$30:$N$39,BA$16:BA$25)/1000))</f>
        <v>0</v>
      </c>
      <c r="BB34" s="123">
        <f>IF(BB$10="",0,IF(BB$9&lt;главная!$N$19,0,(BB$10-BB$9+1)*(5/7)*SUMPRODUCT(клиенты!$N$30:$N$39,BB$16:BB$25)/1000))</f>
        <v>0</v>
      </c>
      <c r="BC34" s="123">
        <f>IF(BC$10="",0,IF(BC$9&lt;главная!$N$19,0,(BC$10-BC$9+1)*(5/7)*SUMPRODUCT(клиенты!$N$30:$N$39,BC$16:BC$25)/1000))</f>
        <v>0</v>
      </c>
      <c r="BD34" s="123">
        <f>IF(BD$10="",0,IF(BD$9&lt;главная!$N$19,0,(BD$10-BD$9+1)*(5/7)*SUMPRODUCT(клиенты!$N$30:$N$39,BD$16:BD$25)/1000))</f>
        <v>0</v>
      </c>
      <c r="BE34" s="123">
        <f>IF(BE$10="",0,IF(BE$9&lt;главная!$N$19,0,(BE$10-BE$9+1)*(5/7)*SUMPRODUCT(клиенты!$N$30:$N$39,BE$16:BE$25)/1000))</f>
        <v>0</v>
      </c>
      <c r="BF34" s="123">
        <f>IF(BF$10="",0,IF(BF$9&lt;главная!$N$19,0,(BF$10-BF$9+1)*(5/7)*SUMPRODUCT(клиенты!$N$30:$N$39,BF$16:BF$25)/1000))</f>
        <v>0</v>
      </c>
      <c r="BG34" s="123">
        <f>IF(BG$10="",0,IF(BG$9&lt;главная!$N$19,0,(BG$10-BG$9+1)*(5/7)*SUMPRODUCT(клиенты!$N$30:$N$39,BG$16:BG$25)/1000))</f>
        <v>0</v>
      </c>
      <c r="BH34" s="123">
        <f>IF(BH$10="",0,IF(BH$9&lt;главная!$N$19,0,(BH$10-BH$9+1)*(5/7)*SUMPRODUCT(клиенты!$N$30:$N$39,BH$16:BH$25)/1000))</f>
        <v>0</v>
      </c>
      <c r="BI34" s="123">
        <f>IF(BI$10="",0,IF(BI$9&lt;главная!$N$19,0,(BI$10-BI$9+1)*(5/7)*SUMPRODUCT(клиенты!$N$30:$N$39,BI$16:BI$25)/1000))</f>
        <v>0</v>
      </c>
      <c r="BJ34" s="123">
        <f>IF(BJ$10="",0,IF(BJ$9&lt;главная!$N$19,0,(BJ$10-BJ$9+1)*(5/7)*SUMPRODUCT(клиенты!$N$30:$N$39,BJ$16:BJ$25)/1000))</f>
        <v>0</v>
      </c>
      <c r="BK34" s="123">
        <f>IF(BK$10="",0,IF(BK$9&lt;главная!$N$19,0,(BK$10-BK$9+1)*(5/7)*SUMPRODUCT(клиенты!$N$30:$N$39,BK$16:BK$25)/1000))</f>
        <v>0</v>
      </c>
      <c r="BL34" s="123">
        <f>IF(BL$10="",0,IF(BL$9&lt;главная!$N$19,0,(BL$10-BL$9+1)*(5/7)*SUMPRODUCT(клиенты!$N$30:$N$39,BL$16:BL$25)/1000))</f>
        <v>0</v>
      </c>
      <c r="BM34" s="123">
        <f>IF(BM$10="",0,IF(BM$9&lt;главная!$N$19,0,(BM$10-BM$9+1)*(5/7)*SUMPRODUCT(клиенты!$N$30:$N$39,BM$16:BM$25)/1000))</f>
        <v>0</v>
      </c>
      <c r="BN34" s="123">
        <f>IF(BN$10="",0,IF(BN$9&lt;главная!$N$19,0,(BN$10-BN$9+1)*(5/7)*SUMPRODUCT(клиенты!$N$30:$N$39,BN$16:BN$25)/1000))</f>
        <v>0</v>
      </c>
      <c r="BO34" s="123">
        <f>IF(BO$10="",0,IF(BO$9&lt;главная!$N$19,0,(BO$10-BO$9+1)*(5/7)*SUMPRODUCT(клиенты!$N$30:$N$39,BO$16:BO$25)/1000))</f>
        <v>0</v>
      </c>
      <c r="BP34" s="123">
        <f>IF(BP$10="",0,IF(BP$9&lt;главная!$N$19,0,(BP$10-BP$9+1)*(5/7)*SUMPRODUCT(клиенты!$N$30:$N$39,BP$16:BP$25)/1000))</f>
        <v>0</v>
      </c>
      <c r="BQ34" s="123">
        <f>IF(BQ$10="",0,IF(BQ$9&lt;главная!$N$19,0,(BQ$10-BQ$9+1)*(5/7)*SUMPRODUCT(клиенты!$N$30:$N$39,BQ$16:BQ$25)/1000))</f>
        <v>0</v>
      </c>
      <c r="BR34" s="123">
        <f>IF(BR$10="",0,IF(BR$9&lt;главная!$N$19,0,(BR$10-BR$9+1)*(5/7)*SUMPRODUCT(клиенты!$N$30:$N$39,BR$16:BR$25)/1000))</f>
        <v>0</v>
      </c>
      <c r="BS34" s="123">
        <f>IF(BS$10="",0,IF(BS$9&lt;главная!$N$19,0,(BS$10-BS$9+1)*(5/7)*SUMPRODUCT(клиенты!$N$30:$N$39,BS$16:BS$25)/1000))</f>
        <v>0</v>
      </c>
      <c r="BT34" s="123">
        <f>IF(BT$10="",0,IF(BT$9&lt;главная!$N$19,0,(BT$10-BT$9+1)*(5/7)*SUMPRODUCT(клиенты!$N$30:$N$39,BT$16:BT$25)/1000))</f>
        <v>0</v>
      </c>
      <c r="BU34" s="123">
        <f>IF(BU$10="",0,IF(BU$9&lt;главная!$N$19,0,(BU$10-BU$9+1)*(5/7)*SUMPRODUCT(клиенты!$N$30:$N$39,BU$16:BU$25)/1000))</f>
        <v>0</v>
      </c>
      <c r="BV34" s="123">
        <f>IF(BV$10="",0,IF(BV$9&lt;главная!$N$19,0,(BV$10-BV$9+1)*(5/7)*SUMPRODUCT(клиенты!$N$30:$N$39,BV$16:BV$25)/1000))</f>
        <v>0</v>
      </c>
      <c r="BW34" s="123">
        <f>IF(BW$10="",0,IF(BW$9&lt;главная!$N$19,0,(BW$10-BW$9+1)*(5/7)*SUMPRODUCT(клиенты!$N$30:$N$39,BW$16:BW$25)/1000))</f>
        <v>0</v>
      </c>
      <c r="BX34" s="123">
        <f>IF(BX$10="",0,IF(BX$9&lt;главная!$N$19,0,(BX$10-BX$9+1)*(5/7)*SUMPRODUCT(клиенты!$N$30:$N$39,BX$16:BX$25)/1000))</f>
        <v>0</v>
      </c>
      <c r="BY34" s="123">
        <f>IF(BY$10="",0,IF(BY$9&lt;главная!$N$19,0,(BY$10-BY$9+1)*(5/7)*SUMPRODUCT(клиенты!$N$30:$N$39,BY$16:BY$25)/1000))</f>
        <v>0</v>
      </c>
      <c r="BZ34" s="123">
        <f>IF(BZ$10="",0,IF(BZ$9&lt;главная!$N$19,0,(BZ$10-BZ$9+1)*(5/7)*SUMPRODUCT(клиенты!$N$30:$N$39,BZ$16:BZ$25)/1000))</f>
        <v>0</v>
      </c>
      <c r="CA34" s="123">
        <f>IF(CA$10="",0,IF(CA$9&lt;главная!$N$19,0,(CA$10-CA$9+1)*(5/7)*SUMPRODUCT(клиенты!$N$30:$N$39,CA$16:CA$25)/1000))</f>
        <v>0</v>
      </c>
      <c r="CB34" s="123">
        <f>IF(CB$10="",0,IF(CB$9&lt;главная!$N$19,0,(CB$10-CB$9+1)*(5/7)*SUMPRODUCT(клиенты!$N$30:$N$39,CB$16:CB$25)/1000))</f>
        <v>0</v>
      </c>
      <c r="CC34" s="123">
        <f>IF(CC$10="",0,IF(CC$9&lt;главная!$N$19,0,(CC$10-CC$9+1)*(5/7)*SUMPRODUCT(клиенты!$N$30:$N$39,CC$16:CC$25)/1000))</f>
        <v>0</v>
      </c>
      <c r="CD34" s="123">
        <f>IF(CD$10="",0,IF(CD$9&lt;главная!$N$19,0,(CD$10-CD$9+1)*(5/7)*SUMPRODUCT(клиенты!$N$30:$N$39,CD$16:CD$25)/1000))</f>
        <v>0</v>
      </c>
      <c r="CE34" s="123">
        <f>IF(CE$10="",0,IF(CE$9&lt;главная!$N$19,0,(CE$10-CE$9+1)*(5/7)*SUMPRODUCT(клиенты!$N$30:$N$39,CE$16:CE$25)/1000))</f>
        <v>0</v>
      </c>
      <c r="CF34" s="123">
        <f>IF(CF$10="",0,IF(CF$9&lt;главная!$N$19,0,(CF$10-CF$9+1)*(5/7)*SUMPRODUCT(клиенты!$N$30:$N$39,CF$16:CF$25)/1000))</f>
        <v>0</v>
      </c>
      <c r="CG34" s="123">
        <f>IF(CG$10="",0,IF(CG$9&lt;главная!$N$19,0,(CG$10-CG$9+1)*(5/7)*SUMPRODUCT(клиенты!$N$30:$N$39,CG$16:CG$25)/1000))</f>
        <v>0</v>
      </c>
      <c r="CH34" s="123">
        <f>IF(CH$10="",0,IF(CH$9&lt;главная!$N$19,0,(CH$10-CH$9+1)*(5/7)*SUMPRODUCT(клиенты!$N$30:$N$39,CH$16:CH$25)/1000))</f>
        <v>0</v>
      </c>
      <c r="CI34" s="123">
        <f>IF(CI$10="",0,IF(CI$9&lt;главная!$N$19,0,(CI$10-CI$9+1)*(5/7)*SUMPRODUCT(клиенты!$N$30:$N$39,CI$16:CI$25)/1000))</f>
        <v>0</v>
      </c>
      <c r="CJ34" s="123">
        <f>IF(CJ$10="",0,IF(CJ$9&lt;главная!$N$19,0,(CJ$10-CJ$9+1)*(5/7)*SUMPRODUCT(клиенты!$N$30:$N$39,CJ$16:CJ$25)/1000))</f>
        <v>0</v>
      </c>
      <c r="CK34" s="123">
        <f>IF(CK$10="",0,IF(CK$9&lt;главная!$N$19,0,(CK$10-CK$9+1)*(5/7)*SUMPRODUCT(клиенты!$N$30:$N$39,CK$16:CK$25)/1000))</f>
        <v>0</v>
      </c>
      <c r="CL34" s="123">
        <f>IF(CL$10="",0,IF(CL$9&lt;главная!$N$19,0,(CL$10-CL$9+1)*(5/7)*SUMPRODUCT(клиенты!$N$30:$N$39,CL$16:CL$25)/1000))</f>
        <v>0</v>
      </c>
      <c r="CM34" s="123">
        <f>IF(CM$10="",0,IF(CM$9&lt;главная!$N$19,0,(CM$10-CM$9+1)*(5/7)*SUMPRODUCT(клиенты!$N$30:$N$39,CM$16:CM$25)/1000))</f>
        <v>0</v>
      </c>
      <c r="CN34" s="123">
        <f>IF(CN$10="",0,IF(CN$9&lt;главная!$N$19,0,(CN$10-CN$9+1)*(5/7)*SUMPRODUCT(клиенты!$N$30:$N$39,CN$16:CN$25)/1000))</f>
        <v>0</v>
      </c>
      <c r="CO34" s="123">
        <f>IF(CO$10="",0,IF(CO$9&lt;главная!$N$19,0,(CO$10-CO$9+1)*(5/7)*SUMPRODUCT(клиенты!$N$30:$N$39,CO$16:CO$25)/1000))</f>
        <v>0</v>
      </c>
      <c r="CP34" s="123">
        <f>IF(CP$10="",0,IF(CP$9&lt;главная!$N$19,0,(CP$10-CP$9+1)*(5/7)*SUMPRODUCT(клиенты!$N$30:$N$39,CP$16:CP$25)/1000))</f>
        <v>0</v>
      </c>
      <c r="CQ34" s="123">
        <f>IF(CQ$10="",0,IF(CQ$9&lt;главная!$N$19,0,(CQ$10-CQ$9+1)*(5/7)*SUMPRODUCT(клиенты!$N$30:$N$39,CQ$16:CQ$25)/1000))</f>
        <v>0</v>
      </c>
      <c r="CR34" s="123">
        <f>IF(CR$10="",0,IF(CR$9&lt;главная!$N$19,0,(CR$10-CR$9+1)*(5/7)*SUMPRODUCT(клиенты!$N$30:$N$39,CR$16:CR$25)/1000))</f>
        <v>0</v>
      </c>
      <c r="CS34" s="123">
        <f>IF(CS$10="",0,IF(CS$9&lt;главная!$N$19,0,(CS$10-CS$9+1)*(5/7)*SUMPRODUCT(клиенты!$N$30:$N$39,CS$16:CS$25)/1000))</f>
        <v>0</v>
      </c>
      <c r="CT34" s="123">
        <f>IF(CT$10="",0,IF(CT$9&lt;главная!$N$19,0,(CT$10-CT$9+1)*(5/7)*SUMPRODUCT(клиенты!$N$30:$N$39,CT$16:CT$25)/1000))</f>
        <v>0</v>
      </c>
      <c r="CU34" s="123">
        <f>IF(CU$10="",0,IF(CU$9&lt;главная!$N$19,0,(CU$10-CU$9+1)*(5/7)*SUMPRODUCT(клиенты!$N$30:$N$39,CU$16:CU$25)/1000))</f>
        <v>0</v>
      </c>
      <c r="CV34" s="123">
        <f>IF(CV$10="",0,IF(CV$9&lt;главная!$N$19,0,(CV$10-CV$9+1)*(5/7)*SUMPRODUCT(клиенты!$N$30:$N$39,CV$16:CV$25)/1000))</f>
        <v>0</v>
      </c>
      <c r="CW34" s="123">
        <f>IF(CW$10="",0,IF(CW$9&lt;главная!$N$19,0,(CW$10-CW$9+1)*(5/7)*SUMPRODUCT(клиенты!$N$30:$N$39,CW$16:CW$25)/1000))</f>
        <v>0</v>
      </c>
      <c r="CX34" s="123">
        <f>IF(CX$10="",0,IF(CX$9&lt;главная!$N$19,0,(CX$10-CX$9+1)*(5/7)*SUMPRODUCT(клиенты!$N$30:$N$39,CX$16:CX$25)/1000))</f>
        <v>0</v>
      </c>
      <c r="CY34" s="123">
        <f>IF(CY$10="",0,IF(CY$9&lt;главная!$N$19,0,(CY$10-CY$9+1)*(5/7)*SUMPRODUCT(клиенты!$N$30:$N$39,CY$16:CY$25)/1000))</f>
        <v>0</v>
      </c>
      <c r="CZ34" s="123">
        <f>IF(CZ$10="",0,IF(CZ$9&lt;главная!$N$19,0,(CZ$10-CZ$9+1)*(5/7)*SUMPRODUCT(клиенты!$N$30:$N$39,CZ$16:CZ$25)/1000))</f>
        <v>0</v>
      </c>
      <c r="DA34" s="123">
        <f>IF(DA$10="",0,IF(DA$9&lt;главная!$N$19,0,(DA$10-DA$9+1)*(5/7)*SUMPRODUCT(клиенты!$N$30:$N$39,DA$16:DA$25)/1000))</f>
        <v>0</v>
      </c>
      <c r="DB34" s="123">
        <f>IF(DB$10="",0,IF(DB$9&lt;главная!$N$19,0,(DB$10-DB$9+1)*(5/7)*SUMPRODUCT(клиенты!$N$30:$N$39,DB$16:DB$25)/1000))</f>
        <v>0</v>
      </c>
      <c r="DC34" s="123">
        <f>IF(DC$10="",0,IF(DC$9&lt;главная!$N$19,0,(DC$10-DC$9+1)*(5/7)*SUMPRODUCT(клиенты!$N$30:$N$39,DC$16:DC$25)/1000))</f>
        <v>0</v>
      </c>
      <c r="DD34" s="123">
        <f>IF(DD$10="",0,IF(DD$9&lt;главная!$N$19,0,(DD$10-DD$9+1)*(5/7)*SUMPRODUCT(клиенты!$N$30:$N$39,DD$16:DD$25)/1000))</f>
        <v>0</v>
      </c>
      <c r="DE34" s="123">
        <f>IF(DE$10="",0,IF(DE$9&lt;главная!$N$19,0,(DE$10-DE$9+1)*(5/7)*SUMPRODUCT(клиенты!$N$30:$N$39,DE$16:DE$25)/1000))</f>
        <v>0</v>
      </c>
      <c r="DF34" s="123">
        <f>IF(DF$10="",0,IF(DF$9&lt;главная!$N$19,0,(DF$10-DF$9+1)*(5/7)*SUMPRODUCT(клиенты!$N$30:$N$39,DF$16:DF$25)/1000))</f>
        <v>0</v>
      </c>
      <c r="DG34" s="123">
        <f>IF(DG$10="",0,IF(DG$9&lt;главная!$N$19,0,(DG$10-DG$9+1)*(5/7)*SUMPRODUCT(клиенты!$N$30:$N$39,DG$16:DG$25)/1000))</f>
        <v>0</v>
      </c>
      <c r="DH34" s="123">
        <f>IF(DH$10="",0,IF(DH$9&lt;главная!$N$19,0,(DH$10-DH$9+1)*(5/7)*SUMPRODUCT(клиенты!$N$30:$N$39,DH$16:DH$25)/1000))</f>
        <v>0</v>
      </c>
      <c r="DI34" s="123">
        <f>IF(DI$10="",0,IF(DI$9&lt;главная!$N$19,0,(DI$10-DI$9+1)*(5/7)*SUMPRODUCT(клиенты!$N$30:$N$39,DI$16:DI$25)/1000))</f>
        <v>0</v>
      </c>
      <c r="DJ34" s="123">
        <f>IF(DJ$10="",0,IF(DJ$9&lt;главная!$N$19,0,(DJ$10-DJ$9+1)*(5/7)*SUMPRODUCT(клиенты!$N$30:$N$39,DJ$16:DJ$25)/1000))</f>
        <v>0</v>
      </c>
      <c r="DK34" s="123">
        <f>IF(DK$10="",0,IF(DK$9&lt;главная!$N$19,0,(DK$10-DK$9+1)*(5/7)*SUMPRODUCT(клиенты!$N$30:$N$39,DK$16:DK$25)/1000))</f>
        <v>0</v>
      </c>
      <c r="DL34" s="123">
        <f>IF(DL$10="",0,IF(DL$9&lt;главная!$N$19,0,(DL$10-DL$9+1)*(5/7)*SUMPRODUCT(клиенты!$N$30:$N$39,DL$16:DL$25)/1000))</f>
        <v>0</v>
      </c>
      <c r="DM34" s="123">
        <f>IF(DM$10="",0,IF(DM$9&lt;главная!$N$19,0,(DM$10-DM$9+1)*(5/7)*SUMPRODUCT(клиенты!$N$30:$N$39,DM$16:DM$25)/1000))</f>
        <v>0</v>
      </c>
      <c r="DN34" s="123">
        <f>IF(DN$10="",0,IF(DN$9&lt;главная!$N$19,0,(DN$10-DN$9+1)*(5/7)*SUMPRODUCT(клиенты!$N$30:$N$39,DN$16:DN$25)/1000))</f>
        <v>0</v>
      </c>
      <c r="DO34" s="123">
        <f>IF(DO$10="",0,IF(DO$9&lt;главная!$N$19,0,(DO$10-DO$9+1)*(5/7)*SUMPRODUCT(клиенты!$N$30:$N$39,DO$16:DO$25)/1000))</f>
        <v>0</v>
      </c>
      <c r="DP34" s="123">
        <f>IF(DP$10="",0,IF(DP$9&lt;главная!$N$19,0,(DP$10-DP$9+1)*(5/7)*SUMPRODUCT(клиенты!$N$30:$N$39,DP$16:DP$25)/1000))</f>
        <v>0</v>
      </c>
      <c r="DQ34" s="123">
        <f>IF(DQ$10="",0,IF(DQ$9&lt;главная!$N$19,0,(DQ$10-DQ$9+1)*(5/7)*SUMPRODUCT(клиенты!$N$30:$N$39,DQ$16:DQ$25)/1000))</f>
        <v>0</v>
      </c>
      <c r="DR34" s="123">
        <f>IF(DR$10="",0,IF(DR$9&lt;главная!$N$19,0,(DR$10-DR$9+1)*(5/7)*SUMPRODUCT(клиенты!$N$30:$N$39,DR$16:DR$25)/1000))</f>
        <v>0</v>
      </c>
      <c r="DS34" s="123">
        <f>IF(DS$10="",0,IF(DS$9&lt;главная!$N$19,0,(DS$10-DS$9+1)*(5/7)*SUMPRODUCT(клиенты!$N$30:$N$39,DS$16:DS$25)/1000))</f>
        <v>0</v>
      </c>
      <c r="DT34" s="123">
        <f>IF(DT$10="",0,IF(DT$9&lt;главная!$N$19,0,(DT$10-DT$9+1)*(5/7)*SUMPRODUCT(клиенты!$N$30:$N$39,DT$16:DT$25)/1000))</f>
        <v>0</v>
      </c>
      <c r="DU34" s="123">
        <f>IF(DU$10="",0,IF(DU$9&lt;главная!$N$19,0,(DU$10-DU$9+1)*(5/7)*SUMPRODUCT(клиенты!$N$30:$N$39,DU$16:DU$25)/1000))</f>
        <v>0</v>
      </c>
      <c r="DV34" s="123">
        <f>IF(DV$10="",0,IF(DV$9&lt;главная!$N$19,0,(DV$10-DV$9+1)*(5/7)*SUMPRODUCT(клиенты!$N$30:$N$39,DV$16:DV$25)/1000))</f>
        <v>0</v>
      </c>
      <c r="DW34" s="123">
        <f>IF(DW$10="",0,IF(DW$9&lt;главная!$N$19,0,(DW$10-DW$9+1)*(5/7)*SUMPRODUCT(клиенты!$N$30:$N$39,DW$16:DW$25)/1000))</f>
        <v>0</v>
      </c>
      <c r="DX34" s="123">
        <f>IF(DX$10="",0,IF(DX$9&lt;главная!$N$19,0,(DX$10-DX$9+1)*(5/7)*SUMPRODUCT(клиенты!$N$30:$N$39,DX$16:DX$25)/1000))</f>
        <v>0</v>
      </c>
      <c r="DY34" s="123">
        <f>IF(DY$10="",0,IF(DY$9&lt;главная!$N$19,0,(DY$10-DY$9+1)*(5/7)*SUMPRODUCT(клиенты!$N$30:$N$39,DY$16:DY$25)/1000))</f>
        <v>0</v>
      </c>
      <c r="DZ34" s="123">
        <f>IF(DZ$10="",0,IF(DZ$9&lt;главная!$N$19,0,(DZ$10-DZ$9+1)*(5/7)*SUMPRODUCT(клиенты!$N$30:$N$39,DZ$16:DZ$25)/1000))</f>
        <v>0</v>
      </c>
      <c r="EA34" s="123">
        <f>IF(EA$10="",0,IF(EA$9&lt;главная!$N$19,0,(EA$10-EA$9+1)*(5/7)*SUMPRODUCT(клиенты!$N$30:$N$39,EA$16:EA$25)/1000))</f>
        <v>0</v>
      </c>
      <c r="EB34" s="123">
        <f>IF(EB$10="",0,IF(EB$9&lt;главная!$N$19,0,(EB$10-EB$9+1)*(5/7)*SUMPRODUCT(клиенты!$N$30:$N$39,EB$16:EB$25)/1000))</f>
        <v>0</v>
      </c>
      <c r="EC34" s="123">
        <f>IF(EC$10="",0,IF(EC$9&lt;главная!$N$19,0,(EC$10-EC$9+1)*(5/7)*SUMPRODUCT(клиенты!$N$30:$N$39,EC$16:EC$25)/1000))</f>
        <v>0</v>
      </c>
      <c r="ED34" s="123">
        <f>IF(ED$10="",0,IF(ED$9&lt;главная!$N$19,0,(ED$10-ED$9+1)*(5/7)*SUMPRODUCT(клиенты!$N$30:$N$39,ED$16:ED$25)/1000))</f>
        <v>0</v>
      </c>
      <c r="EE34" s="123">
        <f>IF(EE$10="",0,IF(EE$9&lt;главная!$N$19,0,(EE$10-EE$9+1)*(5/7)*SUMPRODUCT(клиенты!$N$30:$N$39,EE$16:EE$25)/1000))</f>
        <v>0</v>
      </c>
      <c r="EF34" s="123">
        <f>IF(EF$10="",0,IF(EF$9&lt;главная!$N$19,0,(EF$10-EF$9+1)*(5/7)*SUMPRODUCT(клиенты!$N$30:$N$39,EF$16:EF$25)/1000))</f>
        <v>0</v>
      </c>
      <c r="EG34" s="123">
        <f>IF(EG$10="",0,IF(EG$9&lt;главная!$N$19,0,(EG$10-EG$9+1)*(5/7)*SUMPRODUCT(клиенты!$N$30:$N$39,EG$16:EG$25)/1000))</f>
        <v>0</v>
      </c>
      <c r="EH34" s="123">
        <f>IF(EH$10="",0,IF(EH$9&lt;главная!$N$19,0,(EH$10-EH$9+1)*(5/7)*SUMPRODUCT(клиенты!$N$30:$N$39,EH$16:EH$25)/1000))</f>
        <v>0</v>
      </c>
      <c r="EI34" s="123">
        <f>IF(EI$10="",0,IF(EI$9&lt;главная!$N$19,0,(EI$10-EI$9+1)*(5/7)*SUMPRODUCT(клиенты!$N$30:$N$39,EI$16:EI$25)/1000))</f>
        <v>0</v>
      </c>
      <c r="EJ34" s="123">
        <f>IF(EJ$10="",0,IF(EJ$9&lt;главная!$N$19,0,(EJ$10-EJ$9+1)*(5/7)*SUMPRODUCT(клиенты!$N$30:$N$39,EJ$16:EJ$25)/1000))</f>
        <v>0</v>
      </c>
      <c r="EK34" s="123">
        <f>IF(EK$10="",0,IF(EK$9&lt;главная!$N$19,0,(EK$10-EK$9+1)*(5/7)*SUMPRODUCT(клиенты!$N$30:$N$39,EK$16:EK$25)/1000))</f>
        <v>0</v>
      </c>
      <c r="EL34" s="123">
        <f>IF(EL$10="",0,IF(EL$9&lt;главная!$N$19,0,(EL$10-EL$9+1)*(5/7)*SUMPRODUCT(клиенты!$N$30:$N$39,EL$16:EL$25)/1000))</f>
        <v>0</v>
      </c>
      <c r="EM34" s="123">
        <f>IF(EM$10="",0,IF(EM$9&lt;главная!$N$19,0,(EM$10-EM$9+1)*(5/7)*SUMPRODUCT(клиенты!$N$30:$N$39,EM$16:EM$25)/1000))</f>
        <v>0</v>
      </c>
      <c r="EN34" s="123">
        <f>IF(EN$10="",0,IF(EN$9&lt;главная!$N$19,0,(EN$10-EN$9+1)*(5/7)*SUMPRODUCT(клиенты!$N$30:$N$39,EN$16:EN$25)/1000))</f>
        <v>0</v>
      </c>
      <c r="EO34" s="123">
        <f>IF(EO$10="",0,IF(EO$9&lt;главная!$N$19,0,(EO$10-EO$9+1)*(5/7)*SUMPRODUCT(клиенты!$N$30:$N$39,EO$16:EO$25)/1000))</f>
        <v>0</v>
      </c>
      <c r="EP34" s="123">
        <f>IF(EP$10="",0,IF(EP$9&lt;главная!$N$19,0,(EP$10-EP$9+1)*(5/7)*SUMPRODUCT(клиенты!$N$30:$N$39,EP$16:EP$25)/1000))</f>
        <v>0</v>
      </c>
      <c r="EQ34" s="123">
        <f>IF(EQ$10="",0,IF(EQ$9&lt;главная!$N$19,0,(EQ$10-EQ$9+1)*(5/7)*SUMPRODUCT(клиенты!$N$30:$N$39,EQ$16:EQ$25)/1000))</f>
        <v>0</v>
      </c>
      <c r="ER34" s="123">
        <f>IF(ER$10="",0,IF(ER$9&lt;главная!$N$19,0,(ER$10-ER$9+1)*(5/7)*SUMPRODUCT(клиенты!$N$30:$N$39,ER$16:ER$25)/1000))</f>
        <v>0</v>
      </c>
      <c r="ES34" s="123">
        <f>IF(ES$10="",0,IF(ES$9&lt;главная!$N$19,0,(ES$10-ES$9+1)*(5/7)*SUMPRODUCT(клиенты!$N$30:$N$39,ES$16:ES$25)/1000))</f>
        <v>0</v>
      </c>
      <c r="ET34" s="123">
        <f>IF(ET$10="",0,IF(ET$9&lt;главная!$N$19,0,(ET$10-ET$9+1)*(5/7)*SUMPRODUCT(клиенты!$N$30:$N$39,ET$16:ET$25)/1000))</f>
        <v>0</v>
      </c>
      <c r="EU34" s="123">
        <f>IF(EU$10="",0,IF(EU$9&lt;главная!$N$19,0,(EU$10-EU$9+1)*(5/7)*SUMPRODUCT(клиенты!$N$30:$N$39,EU$16:EU$25)/1000))</f>
        <v>0</v>
      </c>
      <c r="EV34" s="123">
        <f>IF(EV$10="",0,IF(EV$9&lt;главная!$N$19,0,(EV$10-EV$9+1)*(5/7)*SUMPRODUCT(клиенты!$N$30:$N$39,EV$16:EV$25)/1000))</f>
        <v>0</v>
      </c>
      <c r="EW34" s="123">
        <f>IF(EW$10="",0,IF(EW$9&lt;главная!$N$19,0,(EW$10-EW$9+1)*(5/7)*SUMPRODUCT(клиенты!$N$30:$N$39,EW$16:EW$25)/1000))</f>
        <v>0</v>
      </c>
      <c r="EX34" s="123">
        <f>IF(EX$10="",0,IF(EX$9&lt;главная!$N$19,0,(EX$10-EX$9+1)*(5/7)*SUMPRODUCT(клиенты!$N$30:$N$39,EX$16:EX$25)/1000))</f>
        <v>0</v>
      </c>
      <c r="EY34" s="123">
        <f>IF(EY$10="",0,IF(EY$9&lt;главная!$N$19,0,(EY$10-EY$9+1)*(5/7)*SUMPRODUCT(клиенты!$N$30:$N$39,EY$16:EY$25)/1000))</f>
        <v>0</v>
      </c>
      <c r="EZ34" s="123">
        <f>IF(EZ$10="",0,IF(EZ$9&lt;главная!$N$19,0,(EZ$10-EZ$9+1)*(5/7)*SUMPRODUCT(клиенты!$N$30:$N$39,EZ$16:EZ$25)/1000))</f>
        <v>0</v>
      </c>
      <c r="FA34" s="123">
        <f>IF(FA$10="",0,IF(FA$9&lt;главная!$N$19,0,(FA$10-FA$9+1)*(5/7)*SUMPRODUCT(клиенты!$N$30:$N$39,FA$16:FA$25)/1000))</f>
        <v>0</v>
      </c>
      <c r="FB34" s="123">
        <f>IF(FB$10="",0,IF(FB$9&lt;главная!$N$19,0,(FB$10-FB$9+1)*(5/7)*SUMPRODUCT(клиенты!$N$30:$N$39,FB$16:FB$25)/1000))</f>
        <v>0</v>
      </c>
      <c r="FC34" s="123">
        <f>IF(FC$10="",0,IF(FC$9&lt;главная!$N$19,0,(FC$10-FC$9+1)*(5/7)*SUMPRODUCT(клиенты!$N$30:$N$39,FC$16:FC$25)/1000))</f>
        <v>0</v>
      </c>
      <c r="FD34" s="123">
        <f>IF(FD$10="",0,IF(FD$9&lt;главная!$N$19,0,(FD$10-FD$9+1)*(5/7)*SUMPRODUCT(клиенты!$N$30:$N$39,FD$16:FD$25)/1000))</f>
        <v>0</v>
      </c>
      <c r="FE34" s="123">
        <f>IF(FE$10="",0,IF(FE$9&lt;главная!$N$19,0,(FE$10-FE$9+1)*(5/7)*SUMPRODUCT(клиенты!$N$30:$N$39,FE$16:FE$25)/1000))</f>
        <v>0</v>
      </c>
      <c r="FF34" s="123">
        <f>IF(FF$10="",0,IF(FF$9&lt;главная!$N$19,0,(FF$10-FF$9+1)*(5/7)*SUMPRODUCT(клиенты!$N$30:$N$39,FF$16:FF$25)/1000))</f>
        <v>0</v>
      </c>
      <c r="FG34" s="123">
        <f>IF(FG$10="",0,IF(FG$9&lt;главная!$N$19,0,(FG$10-FG$9+1)*(5/7)*SUMPRODUCT(клиенты!$N$30:$N$39,FG$16:FG$25)/1000))</f>
        <v>0</v>
      </c>
      <c r="FH34" s="123">
        <f>IF(FH$10="",0,IF(FH$9&lt;главная!$N$19,0,(FH$10-FH$9+1)*(5/7)*SUMPRODUCT(клиенты!$N$30:$N$39,FH$16:FH$25)/1000))</f>
        <v>0</v>
      </c>
      <c r="FI34" s="123">
        <f>IF(FI$10="",0,IF(FI$9&lt;главная!$N$19,0,(FI$10-FI$9+1)*(5/7)*SUMPRODUCT(клиенты!$N$30:$N$39,FI$16:FI$25)/1000))</f>
        <v>0</v>
      </c>
      <c r="FJ34" s="123">
        <f>IF(FJ$10="",0,IF(FJ$9&lt;главная!$N$19,0,(FJ$10-FJ$9+1)*(5/7)*SUMPRODUCT(клиенты!$N$30:$N$39,FJ$16:FJ$25)/1000))</f>
        <v>0</v>
      </c>
      <c r="FK34" s="123">
        <f>IF(FK$10="",0,IF(FK$9&lt;главная!$N$19,0,(FK$10-FK$9+1)*(5/7)*SUMPRODUCT(клиенты!$N$30:$N$39,FK$16:FK$25)/1000))</f>
        <v>0</v>
      </c>
      <c r="FL34" s="123">
        <f>IF(FL$10="",0,IF(FL$9&lt;главная!$N$19,0,(FL$10-FL$9+1)*(5/7)*SUMPRODUCT(клиенты!$N$30:$N$39,FL$16:FL$25)/1000))</f>
        <v>0</v>
      </c>
      <c r="FM34" s="123">
        <f>IF(FM$10="",0,IF(FM$9&lt;главная!$N$19,0,(FM$10-FM$9+1)*(5/7)*SUMPRODUCT(клиенты!$N$30:$N$39,FM$16:FM$25)/1000))</f>
        <v>0</v>
      </c>
      <c r="FN34" s="123">
        <f>IF(FN$10="",0,IF(FN$9&lt;главная!$N$19,0,(FN$10-FN$9+1)*(5/7)*SUMPRODUCT(клиенты!$N$30:$N$39,FN$16:FN$25)/1000))</f>
        <v>0</v>
      </c>
      <c r="FO34" s="123">
        <f>IF(FO$10="",0,IF(FO$9&lt;главная!$N$19,0,(FO$10-FO$9+1)*(5/7)*SUMPRODUCT(клиенты!$N$30:$N$39,FO$16:FO$25)/1000))</f>
        <v>0</v>
      </c>
      <c r="FP34" s="123">
        <f>IF(FP$10="",0,IF(FP$9&lt;главная!$N$19,0,(FP$10-FP$9+1)*(5/7)*SUMPRODUCT(клиенты!$N$30:$N$39,FP$16:FP$25)/1000))</f>
        <v>0</v>
      </c>
      <c r="FQ34" s="123">
        <f>IF(FQ$10="",0,IF(FQ$9&lt;главная!$N$19,0,(FQ$10-FQ$9+1)*(5/7)*SUMPRODUCT(клиенты!$N$30:$N$39,FQ$16:FQ$25)/1000))</f>
        <v>0</v>
      </c>
      <c r="FR34" s="123">
        <f>IF(FR$10="",0,IF(FR$9&lt;главная!$N$19,0,(FR$10-FR$9+1)*(5/7)*SUMPRODUCT(клиенты!$N$30:$N$39,FR$16:FR$25)/1000))</f>
        <v>0</v>
      </c>
      <c r="FS34" s="123">
        <f>IF(FS$10="",0,IF(FS$9&lt;главная!$N$19,0,(FS$10-FS$9+1)*(5/7)*SUMPRODUCT(клиенты!$N$30:$N$39,FS$16:FS$25)/1000))</f>
        <v>0</v>
      </c>
      <c r="FT34" s="123">
        <f>IF(FT$10="",0,IF(FT$9&lt;главная!$N$19,0,(FT$10-FT$9+1)*(5/7)*SUMPRODUCT(клиенты!$N$30:$N$39,FT$16:FT$25)/1000))</f>
        <v>0</v>
      </c>
      <c r="FU34" s="123">
        <f>IF(FU$10="",0,IF(FU$9&lt;главная!$N$19,0,(FU$10-FU$9+1)*(5/7)*SUMPRODUCT(клиенты!$N$30:$N$39,FU$16:FU$25)/1000))</f>
        <v>0</v>
      </c>
      <c r="FV34" s="123">
        <f>IF(FV$10="",0,IF(FV$9&lt;главная!$N$19,0,(FV$10-FV$9+1)*(5/7)*SUMPRODUCT(клиенты!$N$30:$N$39,FV$16:FV$25)/1000))</f>
        <v>0</v>
      </c>
      <c r="FW34" s="123">
        <f>IF(FW$10="",0,IF(FW$9&lt;главная!$N$19,0,(FW$10-FW$9+1)*(5/7)*SUMPRODUCT(клиенты!$N$30:$N$39,FW$16:FW$25)/1000))</f>
        <v>0</v>
      </c>
      <c r="FX34" s="123">
        <f>IF(FX$10="",0,IF(FX$9&lt;главная!$N$19,0,(FX$10-FX$9+1)*(5/7)*SUMPRODUCT(клиенты!$N$30:$N$39,FX$16:FX$25)/1000))</f>
        <v>0</v>
      </c>
      <c r="FY34" s="123">
        <f>IF(FY$10="",0,IF(FY$9&lt;главная!$N$19,0,(FY$10-FY$9+1)*(5/7)*SUMPRODUCT(клиенты!$N$30:$N$39,FY$16:FY$25)/1000))</f>
        <v>0</v>
      </c>
      <c r="FZ34" s="123">
        <f>IF(FZ$10="",0,IF(FZ$9&lt;главная!$N$19,0,(FZ$10-FZ$9+1)*(5/7)*SUMPRODUCT(клиенты!$N$30:$N$39,FZ$16:FZ$25)/1000))</f>
        <v>0</v>
      </c>
      <c r="GA34" s="123">
        <f>IF(GA$10="",0,IF(GA$9&lt;главная!$N$19,0,(GA$10-GA$9+1)*(5/7)*SUMPRODUCT(клиенты!$N$30:$N$39,GA$16:GA$25)/1000))</f>
        <v>0</v>
      </c>
      <c r="GB34" s="123">
        <f>IF(GB$10="",0,IF(GB$9&lt;главная!$N$19,0,(GB$10-GB$9+1)*(5/7)*SUMPRODUCT(клиенты!$N$30:$N$39,GB$16:GB$25)/1000))</f>
        <v>0</v>
      </c>
      <c r="GC34" s="123">
        <f>IF(GC$10="",0,IF(GC$9&lt;главная!$N$19,0,(GC$10-GC$9+1)*(5/7)*SUMPRODUCT(клиенты!$N$30:$N$39,GC$16:GC$25)/1000))</f>
        <v>0</v>
      </c>
      <c r="GD34" s="123">
        <f>IF(GD$10="",0,IF(GD$9&lt;главная!$N$19,0,(GD$10-GD$9+1)*(5/7)*SUMPRODUCT(клиенты!$N$30:$N$39,GD$16:GD$25)/1000))</f>
        <v>0</v>
      </c>
      <c r="GE34" s="123">
        <f>IF(GE$10="",0,IF(GE$9&lt;главная!$N$19,0,(GE$10-GE$9+1)*(5/7)*SUMPRODUCT(клиенты!$N$30:$N$39,GE$16:GE$25)/1000))</f>
        <v>0</v>
      </c>
      <c r="GF34" s="123">
        <f>IF(GF$10="",0,IF(GF$9&lt;главная!$N$19,0,(GF$10-GF$9+1)*(5/7)*SUMPRODUCT(клиенты!$N$30:$N$39,GF$16:GF$25)/1000))</f>
        <v>0</v>
      </c>
      <c r="GG34" s="123">
        <f>IF(GG$10="",0,IF(GG$9&lt;главная!$N$19,0,(GG$10-GG$9+1)*(5/7)*SUMPRODUCT(клиенты!$N$30:$N$39,GG$16:GG$25)/1000))</f>
        <v>0</v>
      </c>
      <c r="GH34" s="123">
        <f>IF(GH$10="",0,IF(GH$9&lt;главная!$N$19,0,(GH$10-GH$9+1)*(5/7)*SUMPRODUCT(клиенты!$N$30:$N$39,GH$16:GH$25)/1000))</f>
        <v>0</v>
      </c>
      <c r="GI34" s="123">
        <f>IF(GI$10="",0,IF(GI$9&lt;главная!$N$19,0,(GI$10-GI$9+1)*(5/7)*SUMPRODUCT(клиенты!$N$30:$N$39,GI$16:GI$25)/1000))</f>
        <v>0</v>
      </c>
      <c r="GJ34" s="123">
        <f>IF(GJ$10="",0,IF(GJ$9&lt;главная!$N$19,0,(GJ$10-GJ$9+1)*(5/7)*SUMPRODUCT(клиенты!$N$30:$N$39,GJ$16:GJ$25)/1000))</f>
        <v>0</v>
      </c>
      <c r="GK34" s="123">
        <f>IF(GK$10="",0,IF(GK$9&lt;главная!$N$19,0,(GK$10-GK$9+1)*(5/7)*SUMPRODUCT(клиенты!$N$30:$N$39,GK$16:GK$25)/1000))</f>
        <v>0</v>
      </c>
      <c r="GL34" s="123">
        <f>IF(GL$10="",0,IF(GL$9&lt;главная!$N$19,0,(GL$10-GL$9+1)*(5/7)*SUMPRODUCT(клиенты!$N$30:$N$39,GL$16:GL$25)/1000))</f>
        <v>0</v>
      </c>
      <c r="GM34" s="123">
        <f>IF(GM$10="",0,IF(GM$9&lt;главная!$N$19,0,(GM$10-GM$9+1)*(5/7)*SUMPRODUCT(клиенты!$N$30:$N$39,GM$16:GM$25)/1000))</f>
        <v>0</v>
      </c>
      <c r="GN34" s="123">
        <f>IF(GN$10="",0,IF(GN$9&lt;главная!$N$19,0,(GN$10-GN$9+1)*(5/7)*SUMPRODUCT(клиенты!$N$30:$N$39,GN$16:GN$25)/1000))</f>
        <v>0</v>
      </c>
      <c r="GO34" s="123">
        <f>IF(GO$10="",0,IF(GO$9&lt;главная!$N$19,0,(GO$10-GO$9+1)*(5/7)*SUMPRODUCT(клиенты!$N$30:$N$39,GO$16:GO$25)/1000))</f>
        <v>0</v>
      </c>
      <c r="GP34" s="123">
        <f>IF(GP$10="",0,IF(GP$9&lt;главная!$N$19,0,(GP$10-GP$9+1)*(5/7)*SUMPRODUCT(клиенты!$N$30:$N$39,GP$16:GP$25)/1000))</f>
        <v>0</v>
      </c>
      <c r="GQ34" s="123">
        <f>IF(GQ$10="",0,IF(GQ$9&lt;главная!$N$19,0,(GQ$10-GQ$9+1)*(5/7)*SUMPRODUCT(клиенты!$N$30:$N$39,GQ$16:GQ$25)/1000))</f>
        <v>0</v>
      </c>
      <c r="GR34" s="123">
        <f>IF(GR$10="",0,IF(GR$9&lt;главная!$N$19,0,(GR$10-GR$9+1)*(5/7)*SUMPRODUCT(клиенты!$N$30:$N$39,GR$16:GR$25)/1000))</f>
        <v>0</v>
      </c>
      <c r="GS34" s="123">
        <f>IF(GS$10="",0,IF(GS$9&lt;главная!$N$19,0,(GS$10-GS$9+1)*(5/7)*SUMPRODUCT(клиенты!$N$30:$N$39,GS$16:GS$25)/1000))</f>
        <v>0</v>
      </c>
      <c r="GT34" s="123">
        <f>IF(GT$10="",0,IF(GT$9&lt;главная!$N$19,0,(GT$10-GT$9+1)*(5/7)*SUMPRODUCT(клиенты!$N$30:$N$39,GT$16:GT$25)/1000))</f>
        <v>0</v>
      </c>
      <c r="GU34" s="123">
        <f>IF(GU$10="",0,IF(GU$9&lt;главная!$N$19,0,(GU$10-GU$9+1)*(5/7)*SUMPRODUCT(клиенты!$N$30:$N$39,GU$16:GU$25)/1000))</f>
        <v>0</v>
      </c>
      <c r="GV34" s="123">
        <f>IF(GV$10="",0,IF(GV$9&lt;главная!$N$19,0,(GV$10-GV$9+1)*(5/7)*SUMPRODUCT(клиенты!$N$30:$N$39,GV$16:GV$25)/1000))</f>
        <v>0</v>
      </c>
      <c r="GW34" s="123">
        <f>IF(GW$10="",0,IF(GW$9&lt;главная!$N$19,0,(GW$10-GW$9+1)*(5/7)*SUMPRODUCT(клиенты!$N$30:$N$39,GW$16:GW$25)/1000))</f>
        <v>0</v>
      </c>
      <c r="GX34" s="123">
        <f>IF(GX$10="",0,IF(GX$9&lt;главная!$N$19,0,(GX$10-GX$9+1)*(5/7)*SUMPRODUCT(клиенты!$N$30:$N$39,GX$16:GX$25)/1000))</f>
        <v>0</v>
      </c>
      <c r="GY34" s="123">
        <f>IF(GY$10="",0,IF(GY$9&lt;главная!$N$19,0,(GY$10-GY$9+1)*(5/7)*SUMPRODUCT(клиенты!$N$30:$N$39,GY$16:GY$25)/1000))</f>
        <v>0</v>
      </c>
      <c r="GZ34" s="123">
        <f>IF(GZ$10="",0,IF(GZ$9&lt;главная!$N$19,0,(GZ$10-GZ$9+1)*(5/7)*SUMPRODUCT(клиенты!$N$30:$N$39,GZ$16:GZ$25)/1000))</f>
        <v>0</v>
      </c>
      <c r="HA34" s="123">
        <f>IF(HA$10="",0,IF(HA$9&lt;главная!$N$19,0,(HA$10-HA$9+1)*(5/7)*SUMPRODUCT(клиенты!$N$30:$N$39,HA$16:HA$25)/1000))</f>
        <v>0</v>
      </c>
      <c r="HB34" s="123">
        <f>IF(HB$10="",0,IF(HB$9&lt;главная!$N$19,0,(HB$10-HB$9+1)*(5/7)*SUMPRODUCT(клиенты!$N$30:$N$39,HB$16:HB$25)/1000))</f>
        <v>0</v>
      </c>
      <c r="HC34" s="123">
        <f>IF(HC$10="",0,IF(HC$9&lt;главная!$N$19,0,(HC$10-HC$9+1)*(5/7)*SUMPRODUCT(клиенты!$N$30:$N$39,HC$16:HC$25)/1000))</f>
        <v>0</v>
      </c>
      <c r="HD34" s="123">
        <f>IF(HD$10="",0,IF(HD$9&lt;главная!$N$19,0,(HD$10-HD$9+1)*(5/7)*SUMPRODUCT(клиенты!$N$30:$N$39,HD$16:HD$25)/1000))</f>
        <v>0</v>
      </c>
      <c r="HE34" s="123">
        <f>IF(HE$10="",0,IF(HE$9&lt;главная!$N$19,0,(HE$10-HE$9+1)*(5/7)*SUMPRODUCT(клиенты!$N$30:$N$39,HE$16:HE$25)/1000))</f>
        <v>0</v>
      </c>
      <c r="HF34" s="123">
        <f>IF(HF$10="",0,IF(HF$9&lt;главная!$N$19,0,(HF$10-HF$9+1)*(5/7)*SUMPRODUCT(клиенты!$N$30:$N$39,HF$16:HF$25)/1000))</f>
        <v>0</v>
      </c>
      <c r="HG34" s="123">
        <f>IF(HG$10="",0,IF(HG$9&lt;главная!$N$19,0,(HG$10-HG$9+1)*(5/7)*SUMPRODUCT(клиенты!$N$30:$N$39,HG$16:HG$25)/1000))</f>
        <v>0</v>
      </c>
      <c r="HH34" s="123">
        <f>IF(HH$10="",0,IF(HH$9&lt;главная!$N$19,0,(HH$10-HH$9+1)*(5/7)*SUMPRODUCT(клиенты!$N$30:$N$39,HH$16:HH$25)/1000))</f>
        <v>0</v>
      </c>
      <c r="HI34" s="123">
        <f>IF(HI$10="",0,IF(HI$9&lt;главная!$N$19,0,(HI$10-HI$9+1)*(5/7)*SUMPRODUCT(клиенты!$N$30:$N$39,HI$16:HI$25)/1000))</f>
        <v>0</v>
      </c>
      <c r="HJ34" s="123">
        <f>IF(HJ$10="",0,IF(HJ$9&lt;главная!$N$19,0,(HJ$10-HJ$9+1)*(5/7)*SUMPRODUCT(клиенты!$N$30:$N$39,HJ$16:HJ$25)/1000))</f>
        <v>0</v>
      </c>
      <c r="HK34" s="123">
        <f>IF(HK$10="",0,IF(HK$9&lt;главная!$N$19,0,(HK$10-HK$9+1)*(5/7)*SUMPRODUCT(клиенты!$N$30:$N$39,HK$16:HK$25)/1000))</f>
        <v>0</v>
      </c>
      <c r="HL34" s="123">
        <f>IF(HL$10="",0,IF(HL$9&lt;главная!$N$19,0,(HL$10-HL$9+1)*(5/7)*SUMPRODUCT(клиенты!$N$30:$N$39,HL$16:HL$25)/1000))</f>
        <v>0</v>
      </c>
      <c r="HM34" s="123">
        <f>IF(HM$10="",0,IF(HM$9&lt;главная!$N$19,0,(HM$10-HM$9+1)*(5/7)*SUMPRODUCT(клиенты!$N$30:$N$39,HM$16:HM$25)/1000))</f>
        <v>0</v>
      </c>
      <c r="HN34" s="123">
        <f>IF(HN$10="",0,IF(HN$9&lt;главная!$N$19,0,(HN$10-HN$9+1)*(5/7)*SUMPRODUCT(клиенты!$N$30:$N$39,HN$16:HN$25)/1000))</f>
        <v>0</v>
      </c>
      <c r="HO34" s="123">
        <f>IF(HO$10="",0,IF(HO$9&lt;главная!$N$19,0,(HO$10-HO$9+1)*(5/7)*SUMPRODUCT(клиенты!$N$30:$N$39,HO$16:HO$25)/1000))</f>
        <v>0</v>
      </c>
      <c r="HP34" s="123">
        <f>IF(HP$10="",0,IF(HP$9&lt;главная!$N$19,0,(HP$10-HP$9+1)*(5/7)*SUMPRODUCT(клиенты!$N$30:$N$39,HP$16:HP$25)/1000))</f>
        <v>0</v>
      </c>
      <c r="HQ34" s="123">
        <f>IF(HQ$10="",0,IF(HQ$9&lt;главная!$N$19,0,(HQ$10-HQ$9+1)*(5/7)*SUMPRODUCT(клиенты!$N$30:$N$39,HQ$16:HQ$25)/1000))</f>
        <v>0</v>
      </c>
      <c r="HR34" s="123">
        <f>IF(HR$10="",0,IF(HR$9&lt;главная!$N$19,0,(HR$10-HR$9+1)*(5/7)*SUMPRODUCT(клиенты!$N$30:$N$39,HR$16:HR$25)/1000))</f>
        <v>0</v>
      </c>
      <c r="HS34" s="123">
        <f>IF(HS$10="",0,IF(HS$9&lt;главная!$N$19,0,(HS$10-HS$9+1)*(5/7)*SUMPRODUCT(клиенты!$N$30:$N$39,HS$16:HS$25)/1000))</f>
        <v>0</v>
      </c>
      <c r="HT34" s="123">
        <f>IF(HT$10="",0,IF(HT$9&lt;главная!$N$19,0,(HT$10-HT$9+1)*(5/7)*SUMPRODUCT(клиенты!$N$30:$N$39,HT$16:HT$25)/1000))</f>
        <v>0</v>
      </c>
      <c r="HU34" s="123">
        <f>IF(HU$10="",0,IF(HU$9&lt;главная!$N$19,0,(HU$10-HU$9+1)*(5/7)*SUMPRODUCT(клиенты!$N$30:$N$39,HU$16:HU$25)/1000))</f>
        <v>0</v>
      </c>
      <c r="HV34" s="123">
        <f>IF(HV$10="",0,IF(HV$9&lt;главная!$N$19,0,(HV$10-HV$9+1)*(5/7)*SUMPRODUCT(клиенты!$N$30:$N$39,HV$16:HV$25)/1000))</f>
        <v>0</v>
      </c>
      <c r="HW34" s="123">
        <f>IF(HW$10="",0,IF(HW$9&lt;главная!$N$19,0,(HW$10-HW$9+1)*(5/7)*SUMPRODUCT(клиенты!$N$30:$N$39,HW$16:HW$25)/1000))</f>
        <v>0</v>
      </c>
      <c r="HX34" s="123">
        <f>IF(HX$10="",0,IF(HX$9&lt;главная!$N$19,0,(HX$10-HX$9+1)*(5/7)*SUMPRODUCT(клиенты!$N$30:$N$39,HX$16:HX$25)/1000))</f>
        <v>0</v>
      </c>
      <c r="HY34" s="123">
        <f>IF(HY$10="",0,IF(HY$9&lt;главная!$N$19,0,(HY$10-HY$9+1)*(5/7)*SUMPRODUCT(клиенты!$N$30:$N$39,HY$16:HY$25)/1000))</f>
        <v>0</v>
      </c>
      <c r="HZ34" s="123">
        <f>IF(HZ$10="",0,IF(HZ$9&lt;главная!$N$19,0,(HZ$10-HZ$9+1)*(5/7)*SUMPRODUCT(клиенты!$N$30:$N$39,HZ$16:HZ$25)/1000))</f>
        <v>0</v>
      </c>
      <c r="IA34" s="123">
        <f>IF(IA$10="",0,IF(IA$9&lt;главная!$N$19,0,(IA$10-IA$9+1)*(5/7)*SUMPRODUCT(клиенты!$N$30:$N$39,IA$16:IA$25)/1000))</f>
        <v>0</v>
      </c>
      <c r="IB34" s="123">
        <f>IF(IB$10="",0,IF(IB$9&lt;главная!$N$19,0,(IB$10-IB$9+1)*(5/7)*SUMPRODUCT(клиенты!$N$30:$N$39,IB$16:IB$25)/1000))</f>
        <v>0</v>
      </c>
      <c r="IC34" s="123">
        <f>IF(IC$10="",0,IF(IC$9&lt;главная!$N$19,0,(IC$10-IC$9+1)*(5/7)*SUMPRODUCT(клиенты!$N$30:$N$39,IC$16:IC$25)/1000))</f>
        <v>0</v>
      </c>
      <c r="ID34" s="123">
        <f>IF(ID$10="",0,IF(ID$9&lt;главная!$N$19,0,(ID$10-ID$9+1)*(5/7)*SUMPRODUCT(клиенты!$N$30:$N$39,ID$16:ID$25)/1000))</f>
        <v>0</v>
      </c>
      <c r="IE34" s="123">
        <f>IF(IE$10="",0,IF(IE$9&lt;главная!$N$19,0,(IE$10-IE$9+1)*(5/7)*SUMPRODUCT(клиенты!$N$30:$N$39,IE$16:IE$25)/1000))</f>
        <v>0</v>
      </c>
      <c r="IF34" s="123">
        <f>IF(IF$10="",0,IF(IF$9&lt;главная!$N$19,0,(IF$10-IF$9+1)*(5/7)*SUMPRODUCT(клиенты!$N$30:$N$39,IF$16:IF$25)/1000))</f>
        <v>0</v>
      </c>
      <c r="IG34" s="123">
        <f>IF(IG$10="",0,IF(IG$9&lt;главная!$N$19,0,(IG$10-IG$9+1)*(5/7)*SUMPRODUCT(клиенты!$N$30:$N$39,IG$16:IG$25)/1000))</f>
        <v>0</v>
      </c>
      <c r="IH34" s="123">
        <f>IF(IH$10="",0,IF(IH$9&lt;главная!$N$19,0,(IH$10-IH$9+1)*(5/7)*SUMPRODUCT(клиенты!$N$30:$N$39,IH$16:IH$25)/1000))</f>
        <v>0</v>
      </c>
      <c r="II34" s="123">
        <f>IF(II$10="",0,IF(II$9&lt;главная!$N$19,0,(II$10-II$9+1)*(5/7)*SUMPRODUCT(клиенты!$N$30:$N$39,II$16:II$25)/1000))</f>
        <v>0</v>
      </c>
      <c r="IJ34" s="123">
        <f>IF(IJ$10="",0,IF(IJ$9&lt;главная!$N$19,0,(IJ$10-IJ$9+1)*(5/7)*SUMPRODUCT(клиенты!$N$30:$N$39,IJ$16:IJ$25)/1000))</f>
        <v>0</v>
      </c>
      <c r="IK34" s="123">
        <f>IF(IK$10="",0,IF(IK$9&lt;главная!$N$19,0,(IK$10-IK$9+1)*(5/7)*SUMPRODUCT(клиенты!$N$30:$N$39,IK$16:IK$25)/1000))</f>
        <v>0</v>
      </c>
      <c r="IL34" s="123">
        <f>IF(IL$10="",0,IF(IL$9&lt;главная!$N$19,0,(IL$10-IL$9+1)*(5/7)*SUMPRODUCT(клиенты!$N$30:$N$39,IL$16:IL$25)/1000))</f>
        <v>0</v>
      </c>
      <c r="IM34" s="123">
        <f>IF(IM$10="",0,IF(IM$9&lt;главная!$N$19,0,(IM$10-IM$9+1)*(5/7)*SUMPRODUCT(клиенты!$N$30:$N$39,IM$16:IM$25)/1000))</f>
        <v>0</v>
      </c>
      <c r="IN34" s="123">
        <f>IF(IN$10="",0,IF(IN$9&lt;главная!$N$19,0,(IN$10-IN$9+1)*(5/7)*SUMPRODUCT(клиенты!$N$30:$N$39,IN$16:IN$25)/1000))</f>
        <v>0</v>
      </c>
      <c r="IO34" s="123">
        <f>IF(IO$10="",0,IF(IO$9&lt;главная!$N$19,0,(IO$10-IO$9+1)*(5/7)*SUMPRODUCT(клиенты!$N$30:$N$39,IO$16:IO$25)/1000))</f>
        <v>0</v>
      </c>
      <c r="IP34" s="123">
        <f>IF(IP$10="",0,IF(IP$9&lt;главная!$N$19,0,(IP$10-IP$9+1)*(5/7)*SUMPRODUCT(клиенты!$N$30:$N$39,IP$16:IP$25)/1000))</f>
        <v>0</v>
      </c>
      <c r="IQ34" s="123">
        <f>IF(IQ$10="",0,IF(IQ$9&lt;главная!$N$19,0,(IQ$10-IQ$9+1)*(5/7)*SUMPRODUCT(клиенты!$N$30:$N$39,IQ$16:IQ$25)/1000))</f>
        <v>0</v>
      </c>
      <c r="IR34" s="123">
        <f>IF(IR$10="",0,IF(IR$9&lt;главная!$N$19,0,(IR$10-IR$9+1)*(5/7)*SUMPRODUCT(клиенты!$N$30:$N$39,IR$16:IR$25)/1000))</f>
        <v>0</v>
      </c>
      <c r="IS34" s="123">
        <f>IF(IS$10="",0,IF(IS$9&lt;главная!$N$19,0,(IS$10-IS$9+1)*(5/7)*SUMPRODUCT(клиенты!$N$30:$N$39,IS$16:IS$25)/1000))</f>
        <v>0</v>
      </c>
      <c r="IT34" s="123">
        <f>IF(IT$10="",0,IF(IT$9&lt;главная!$N$19,0,(IT$10-IT$9+1)*(5/7)*SUMPRODUCT(клиенты!$N$30:$N$39,IT$16:IT$25)/1000))</f>
        <v>0</v>
      </c>
      <c r="IU34" s="123">
        <f>IF(IU$10="",0,IF(IU$9&lt;главная!$N$19,0,(IU$10-IU$9+1)*(5/7)*SUMPRODUCT(клиенты!$N$30:$N$39,IU$16:IU$25)/1000))</f>
        <v>0</v>
      </c>
      <c r="IV34" s="123">
        <f>IF(IV$10="",0,IF(IV$9&lt;главная!$N$19,0,(IV$10-IV$9+1)*(5/7)*SUMPRODUCT(клиенты!$N$30:$N$39,IV$16:IV$25)/1000))</f>
        <v>0</v>
      </c>
      <c r="IW34" s="123">
        <f>IF(IW$10="",0,IF(IW$9&lt;главная!$N$19,0,(IW$10-IW$9+1)*(5/7)*SUMPRODUCT(клиенты!$N$30:$N$39,IW$16:IW$25)/1000))</f>
        <v>0</v>
      </c>
      <c r="IX34" s="123">
        <f>IF(IX$10="",0,IF(IX$9&lt;главная!$N$19,0,(IX$10-IX$9+1)*(5/7)*SUMPRODUCT(клиенты!$N$30:$N$39,IX$16:IX$25)/1000))</f>
        <v>0</v>
      </c>
      <c r="IY34" s="123">
        <f>IF(IY$10="",0,IF(IY$9&lt;главная!$N$19,0,(IY$10-IY$9+1)*(5/7)*SUMPRODUCT(клиенты!$N$30:$N$39,IY$16:IY$25)/1000))</f>
        <v>0</v>
      </c>
      <c r="IZ34" s="123">
        <f>IF(IZ$10="",0,IF(IZ$9&lt;главная!$N$19,0,(IZ$10-IZ$9+1)*(5/7)*SUMPRODUCT(клиенты!$N$30:$N$39,IZ$16:IZ$25)/1000))</f>
        <v>0</v>
      </c>
      <c r="JA34" s="123">
        <f>IF(JA$10="",0,IF(JA$9&lt;главная!$N$19,0,(JA$10-JA$9+1)*(5/7)*SUMPRODUCT(клиенты!$N$30:$N$39,JA$16:JA$25)/1000))</f>
        <v>0</v>
      </c>
      <c r="JB34" s="123">
        <f>IF(JB$10="",0,IF(JB$9&lt;главная!$N$19,0,(JB$10-JB$9+1)*(5/7)*SUMPRODUCT(клиенты!$N$30:$N$39,JB$16:JB$25)/1000))</f>
        <v>0</v>
      </c>
      <c r="JC34" s="123">
        <f>IF(JC$10="",0,IF(JC$9&lt;главная!$N$19,0,(JC$10-JC$9+1)*(5/7)*SUMPRODUCT(клиенты!$N$30:$N$39,JC$16:JC$25)/1000))</f>
        <v>0</v>
      </c>
      <c r="JD34" s="123">
        <f>IF(JD$10="",0,IF(JD$9&lt;главная!$N$19,0,(JD$10-JD$9+1)*(5/7)*SUMPRODUCT(клиенты!$N$30:$N$39,JD$16:JD$25)/1000))</f>
        <v>0</v>
      </c>
      <c r="JE34" s="123">
        <f>IF(JE$10="",0,IF(JE$9&lt;главная!$N$19,0,(JE$10-JE$9+1)*(5/7)*SUMPRODUCT(клиенты!$N$30:$N$39,JE$16:JE$25)/1000))</f>
        <v>0</v>
      </c>
      <c r="JF34" s="123">
        <f>IF(JF$10="",0,IF(JF$9&lt;главная!$N$19,0,(JF$10-JF$9+1)*(5/7)*SUMPRODUCT(клиенты!$N$30:$N$39,JF$16:JF$25)/1000))</f>
        <v>0</v>
      </c>
      <c r="JG34" s="123">
        <f>IF(JG$10="",0,IF(JG$9&lt;главная!$N$19,0,(JG$10-JG$9+1)*(5/7)*SUMPRODUCT(клиенты!$N$30:$N$39,JG$16:JG$25)/1000))</f>
        <v>0</v>
      </c>
      <c r="JH34" s="123">
        <f>IF(JH$10="",0,IF(JH$9&lt;главная!$N$19,0,(JH$10-JH$9+1)*(5/7)*SUMPRODUCT(клиенты!$N$30:$N$39,JH$16:JH$25)/1000))</f>
        <v>0</v>
      </c>
      <c r="JI34" s="123">
        <f>IF(JI$10="",0,IF(JI$9&lt;главная!$N$19,0,(JI$10-JI$9+1)*(5/7)*SUMPRODUCT(клиенты!$N$30:$N$39,JI$16:JI$25)/1000))</f>
        <v>0</v>
      </c>
      <c r="JJ34" s="123">
        <f>IF(JJ$10="",0,IF(JJ$9&lt;главная!$N$19,0,(JJ$10-JJ$9+1)*(5/7)*SUMPRODUCT(клиенты!$N$30:$N$39,JJ$16:JJ$25)/1000))</f>
        <v>0</v>
      </c>
      <c r="JK34" s="123">
        <f>IF(JK$10="",0,IF(JK$9&lt;главная!$N$19,0,(JK$10-JK$9+1)*(5/7)*SUMPRODUCT(клиенты!$N$30:$N$39,JK$16:JK$25)/1000))</f>
        <v>0</v>
      </c>
      <c r="JL34" s="123">
        <f>IF(JL$10="",0,IF(JL$9&lt;главная!$N$19,0,(JL$10-JL$9+1)*(5/7)*SUMPRODUCT(клиенты!$N$30:$N$39,JL$16:JL$25)/1000))</f>
        <v>0</v>
      </c>
      <c r="JM34" s="123">
        <f>IF(JM$10="",0,IF(JM$9&lt;главная!$N$19,0,(JM$10-JM$9+1)*(5/7)*SUMPRODUCT(клиенты!$N$30:$N$39,JM$16:JM$25)/1000))</f>
        <v>0</v>
      </c>
      <c r="JN34" s="123">
        <f>IF(JN$10="",0,IF(JN$9&lt;главная!$N$19,0,(JN$10-JN$9+1)*(5/7)*SUMPRODUCT(клиенты!$N$30:$N$39,JN$16:JN$25)/1000))</f>
        <v>0</v>
      </c>
      <c r="JO34" s="123">
        <f>IF(JO$10="",0,IF(JO$9&lt;главная!$N$19,0,(JO$10-JO$9+1)*(5/7)*SUMPRODUCT(клиенты!$N$30:$N$39,JO$16:JO$25)/1000))</f>
        <v>0</v>
      </c>
      <c r="JP34" s="123">
        <f>IF(JP$10="",0,IF(JP$9&lt;главная!$N$19,0,(JP$10-JP$9+1)*(5/7)*SUMPRODUCT(клиенты!$N$30:$N$39,JP$16:JP$25)/1000))</f>
        <v>0</v>
      </c>
      <c r="JQ34" s="123">
        <f>IF(JQ$10="",0,IF(JQ$9&lt;главная!$N$19,0,(JQ$10-JQ$9+1)*(5/7)*SUMPRODUCT(клиенты!$N$30:$N$39,JQ$16:JQ$25)/1000))</f>
        <v>0</v>
      </c>
      <c r="JR34" s="123">
        <f>IF(JR$10="",0,IF(JR$9&lt;главная!$N$19,0,(JR$10-JR$9+1)*(5/7)*SUMPRODUCT(клиенты!$N$30:$N$39,JR$16:JR$25)/1000))</f>
        <v>0</v>
      </c>
      <c r="JS34" s="123">
        <f>IF(JS$10="",0,IF(JS$9&lt;главная!$N$19,0,(JS$10-JS$9+1)*(5/7)*SUMPRODUCT(клиенты!$N$30:$N$39,JS$16:JS$25)/1000))</f>
        <v>0</v>
      </c>
      <c r="JT34" s="123">
        <f>IF(JT$10="",0,IF(JT$9&lt;главная!$N$19,0,(JT$10-JT$9+1)*(5/7)*SUMPRODUCT(клиенты!$N$30:$N$39,JT$16:JT$25)/1000))</f>
        <v>0</v>
      </c>
      <c r="JU34" s="123">
        <f>IF(JU$10="",0,IF(JU$9&lt;главная!$N$19,0,(JU$10-JU$9+1)*(5/7)*SUMPRODUCT(клиенты!$N$30:$N$39,JU$16:JU$25)/1000))</f>
        <v>0</v>
      </c>
      <c r="JV34" s="123">
        <f>IF(JV$10="",0,IF(JV$9&lt;главная!$N$19,0,(JV$10-JV$9+1)*(5/7)*SUMPRODUCT(клиенты!$N$30:$N$39,JV$16:JV$25)/1000))</f>
        <v>0</v>
      </c>
      <c r="JW34" s="123">
        <f>IF(JW$10="",0,IF(JW$9&lt;главная!$N$19,0,(JW$10-JW$9+1)*(5/7)*SUMPRODUCT(клиенты!$N$30:$N$39,JW$16:JW$25)/1000))</f>
        <v>0</v>
      </c>
      <c r="JX34" s="123">
        <f>IF(JX$10="",0,IF(JX$9&lt;главная!$N$19,0,(JX$10-JX$9+1)*(5/7)*SUMPRODUCT(клиенты!$N$30:$N$39,JX$16:JX$25)/1000))</f>
        <v>0</v>
      </c>
      <c r="JY34" s="123">
        <f>IF(JY$10="",0,IF(JY$9&lt;главная!$N$19,0,(JY$10-JY$9+1)*(5/7)*SUMPRODUCT(клиенты!$N$30:$N$39,JY$16:JY$25)/1000))</f>
        <v>0</v>
      </c>
      <c r="JZ34" s="123">
        <f>IF(JZ$10="",0,IF(JZ$9&lt;главная!$N$19,0,(JZ$10-JZ$9+1)*(5/7)*SUMPRODUCT(клиенты!$N$30:$N$39,JZ$16:JZ$25)/1000))</f>
        <v>0</v>
      </c>
      <c r="KA34" s="123">
        <f>IF(KA$10="",0,IF(KA$9&lt;главная!$N$19,0,(KA$10-KA$9+1)*(5/7)*SUMPRODUCT(клиенты!$N$30:$N$39,KA$16:KA$25)/1000))</f>
        <v>0</v>
      </c>
      <c r="KB34" s="123">
        <f>IF(KB$10="",0,IF(KB$9&lt;главная!$N$19,0,(KB$10-KB$9+1)*(5/7)*SUMPRODUCT(клиенты!$N$30:$N$39,KB$16:KB$25)/1000))</f>
        <v>0</v>
      </c>
      <c r="KC34" s="123">
        <f>IF(KC$10="",0,IF(KC$9&lt;главная!$N$19,0,(KC$10-KC$9+1)*(5/7)*SUMPRODUCT(клиенты!$N$30:$N$39,KC$16:KC$25)/1000))</f>
        <v>0</v>
      </c>
      <c r="KD34" s="123">
        <f>IF(KD$10="",0,IF(KD$9&lt;главная!$N$19,0,(KD$10-KD$9+1)*(5/7)*SUMPRODUCT(клиенты!$N$30:$N$39,KD$16:KD$25)/1000))</f>
        <v>0</v>
      </c>
      <c r="KE34" s="123">
        <f>IF(KE$10="",0,IF(KE$9&lt;главная!$N$19,0,(KE$10-KE$9+1)*(5/7)*SUMPRODUCT(клиенты!$N$30:$N$39,KE$16:KE$25)/1000))</f>
        <v>0</v>
      </c>
      <c r="KF34" s="123">
        <f>IF(KF$10="",0,IF(KF$9&lt;главная!$N$19,0,(KF$10-KF$9+1)*(5/7)*SUMPRODUCT(клиенты!$N$30:$N$39,KF$16:KF$25)/1000))</f>
        <v>0</v>
      </c>
      <c r="KG34" s="123">
        <f>IF(KG$10="",0,IF(KG$9&lt;главная!$N$19,0,(KG$10-KG$9+1)*(5/7)*SUMPRODUCT(клиенты!$N$30:$N$39,KG$16:KG$25)/1000))</f>
        <v>0</v>
      </c>
      <c r="KH34" s="123">
        <f>IF(KH$10="",0,IF(KH$9&lt;главная!$N$19,0,(KH$10-KH$9+1)*(5/7)*SUMPRODUCT(клиенты!$N$30:$N$39,KH$16:KH$25)/1000))</f>
        <v>0</v>
      </c>
      <c r="KI34" s="123">
        <f>IF(KI$10="",0,IF(KI$9&lt;главная!$N$19,0,(KI$10-KI$9+1)*(5/7)*SUMPRODUCT(клиенты!$N$30:$N$39,KI$16:KI$25)/1000))</f>
        <v>0</v>
      </c>
      <c r="KJ34" s="123">
        <f>IF(KJ$10="",0,IF(KJ$9&lt;главная!$N$19,0,(KJ$10-KJ$9+1)*(5/7)*SUMPRODUCT(клиенты!$N$30:$N$39,KJ$16:KJ$25)/1000))</f>
        <v>0</v>
      </c>
      <c r="KK34" s="123">
        <f>IF(KK$10="",0,IF(KK$9&lt;главная!$N$19,0,(KK$10-KK$9+1)*(5/7)*SUMPRODUCT(клиенты!$N$30:$N$39,KK$16:KK$25)/1000))</f>
        <v>0</v>
      </c>
      <c r="KL34" s="123">
        <f>IF(KL$10="",0,IF(KL$9&lt;главная!$N$19,0,(KL$10-KL$9+1)*(5/7)*SUMPRODUCT(клиенты!$N$30:$N$39,KL$16:KL$25)/1000))</f>
        <v>0</v>
      </c>
      <c r="KM34" s="123">
        <f>IF(KM$10="",0,IF(KM$9&lt;главная!$N$19,0,(KM$10-KM$9+1)*(5/7)*SUMPRODUCT(клиенты!$N$30:$N$39,KM$16:KM$25)/1000))</f>
        <v>0</v>
      </c>
      <c r="KN34" s="123">
        <f>IF(KN$10="",0,IF(KN$9&lt;главная!$N$19,0,(KN$10-KN$9+1)*(5/7)*SUMPRODUCT(клиенты!$N$30:$N$39,KN$16:KN$25)/1000))</f>
        <v>0</v>
      </c>
      <c r="KO34" s="123">
        <f>IF(KO$10="",0,IF(KO$9&lt;главная!$N$19,0,(KO$10-KO$9+1)*(5/7)*SUMPRODUCT(клиенты!$N$30:$N$39,KO$16:KO$25)/1000))</f>
        <v>0</v>
      </c>
      <c r="KP34" s="123">
        <f>IF(KP$10="",0,IF(KP$9&lt;главная!$N$19,0,(KP$10-KP$9+1)*(5/7)*SUMPRODUCT(клиенты!$N$30:$N$39,KP$16:KP$25)/1000))</f>
        <v>0</v>
      </c>
      <c r="KQ34" s="123">
        <f>IF(KQ$10="",0,IF(KQ$9&lt;главная!$N$19,0,(KQ$10-KQ$9+1)*(5/7)*SUMPRODUCT(клиенты!$N$30:$N$39,KQ$16:KQ$25)/1000))</f>
        <v>0</v>
      </c>
      <c r="KR34" s="123">
        <f>IF(KR$10="",0,IF(KR$9&lt;главная!$N$19,0,(KR$10-KR$9+1)*(5/7)*SUMPRODUCT(клиенты!$N$30:$N$39,KR$16:KR$25)/1000))</f>
        <v>0</v>
      </c>
      <c r="KS34" s="123">
        <f>IF(KS$10="",0,IF(KS$9&lt;главная!$N$19,0,(KS$10-KS$9+1)*(5/7)*SUMPRODUCT(клиенты!$N$30:$N$39,KS$16:KS$25)/1000))</f>
        <v>0</v>
      </c>
      <c r="KT34" s="123">
        <f>IF(KT$10="",0,IF(KT$9&lt;главная!$N$19,0,(KT$10-KT$9+1)*(5/7)*SUMPRODUCT(клиенты!$N$30:$N$39,KT$16:KT$25)/1000))</f>
        <v>0</v>
      </c>
      <c r="KU34" s="123">
        <f>IF(KU$10="",0,IF(KU$9&lt;главная!$N$19,0,(KU$10-KU$9+1)*(5/7)*SUMPRODUCT(клиенты!$N$30:$N$39,KU$16:KU$25)/1000))</f>
        <v>0</v>
      </c>
      <c r="KV34" s="123">
        <f>IF(KV$10="",0,IF(KV$9&lt;главная!$N$19,0,(KV$10-KV$9+1)*(5/7)*SUMPRODUCT(клиенты!$N$30:$N$39,KV$16:KV$25)/1000))</f>
        <v>0</v>
      </c>
      <c r="KW34" s="123">
        <f>IF(KW$10="",0,IF(KW$9&lt;главная!$N$19,0,(KW$10-KW$9+1)*(5/7)*SUMPRODUCT(клиенты!$N$30:$N$39,KW$16:KW$25)/1000))</f>
        <v>0</v>
      </c>
      <c r="KX34" s="123">
        <f>IF(KX$10="",0,IF(KX$9&lt;главная!$N$19,0,(KX$10-KX$9+1)*(5/7)*SUMPRODUCT(клиенты!$N$30:$N$39,KX$16:KX$25)/1000))</f>
        <v>0</v>
      </c>
      <c r="KY34" s="123">
        <f>IF(KY$10="",0,IF(KY$9&lt;главная!$N$19,0,(KY$10-KY$9+1)*(5/7)*SUMPRODUCT(клиенты!$N$30:$N$39,KY$16:KY$25)/1000))</f>
        <v>0</v>
      </c>
      <c r="KZ34" s="123">
        <f>IF(KZ$10="",0,IF(KZ$9&lt;главная!$N$19,0,(KZ$10-KZ$9+1)*(5/7)*SUMPRODUCT(клиенты!$N$30:$N$39,KZ$16:KZ$25)/1000))</f>
        <v>0</v>
      </c>
      <c r="LA34" s="123">
        <f>IF(LA$10="",0,IF(LA$9&lt;главная!$N$19,0,(LA$10-LA$9+1)*(5/7)*SUMPRODUCT(клиенты!$N$30:$N$39,LA$16:LA$25)/1000))</f>
        <v>0</v>
      </c>
      <c r="LB34" s="123">
        <f>IF(LB$10="",0,IF(LB$9&lt;главная!$N$19,0,(LB$10-LB$9+1)*(5/7)*SUMPRODUCT(клиенты!$N$30:$N$39,LB$16:LB$25)/1000))</f>
        <v>0</v>
      </c>
      <c r="LC34" s="123">
        <f>IF(LC$10="",0,IF(LC$9&lt;главная!$N$19,0,(LC$10-LC$9+1)*(5/7)*SUMPRODUCT(клиенты!$N$30:$N$39,LC$16:LC$25)/1000))</f>
        <v>0</v>
      </c>
      <c r="LD34" s="123">
        <f>IF(LD$10="",0,IF(LD$9&lt;главная!$N$19,0,(LD$10-LD$9+1)*(5/7)*SUMPRODUCT(клиенты!$N$30:$N$39,LD$16:LD$25)/1000))</f>
        <v>0</v>
      </c>
      <c r="LE34" s="123">
        <f>IF(LE$10="",0,IF(LE$9&lt;главная!$N$19,0,(LE$10-LE$9+1)*(5/7)*SUMPRODUCT(клиенты!$N$30:$N$39,LE$16:LE$25)/1000))</f>
        <v>0</v>
      </c>
      <c r="LF34" s="123">
        <f>IF(LF$10="",0,IF(LF$9&lt;главная!$N$19,0,(LF$10-LF$9+1)*(5/7)*SUMPRODUCT(клиенты!$N$30:$N$39,LF$16:LF$25)/1000))</f>
        <v>0</v>
      </c>
      <c r="LG34" s="123">
        <f>IF(LG$10="",0,IF(LG$9&lt;главная!$N$19,0,(LG$10-LG$9+1)*(5/7)*SUMPRODUCT(клиенты!$N$30:$N$39,LG$16:LG$25)/1000))</f>
        <v>0</v>
      </c>
      <c r="LH34" s="123">
        <f>IF(LH$10="",0,IF(LH$9&lt;главная!$N$19,0,(LH$10-LH$9+1)*(5/7)*SUMPRODUCT(клиенты!$N$30:$N$39,LH$16:LH$25)/1000))</f>
        <v>0</v>
      </c>
      <c r="LI34" s="54"/>
      <c r="LJ34" s="54"/>
    </row>
    <row r="35" spans="1:322" ht="7.0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31"/>
      <c r="L35" s="6"/>
      <c r="M35" s="13"/>
      <c r="N35" s="6"/>
      <c r="O35" s="20"/>
      <c r="P35" s="6"/>
      <c r="Q35" s="6"/>
      <c r="R35" s="65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</row>
    <row r="36" spans="1:322" s="11" customFormat="1" ht="12.6" thickBot="1" x14ac:dyDescent="0.3">
      <c r="A36" s="10"/>
      <c r="B36" s="10"/>
      <c r="C36" s="10"/>
      <c r="D36" s="10"/>
      <c r="E36" s="117" t="str">
        <f>kpi!$E$93</f>
        <v>суточный объем торгов - в ручную</v>
      </c>
      <c r="F36" s="10"/>
      <c r="G36" s="10"/>
      <c r="H36" s="30"/>
      <c r="I36" s="10"/>
      <c r="J36" s="10"/>
      <c r="K36" s="79" t="str">
        <f>IF($E36="","",INDEX(kpi!$H:$H,SUMIFS(kpi!$B:$B,kpi!$E:$E,$E36)))</f>
        <v>долл.</v>
      </c>
      <c r="L36" s="10"/>
      <c r="M36" s="13"/>
      <c r="N36" s="10"/>
      <c r="O36" s="20"/>
      <c r="P36" s="10"/>
      <c r="Q36" s="10"/>
      <c r="R36" s="10"/>
      <c r="S36" s="10"/>
      <c r="T36" s="12" t="s">
        <v>6</v>
      </c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  <c r="IT36" s="115"/>
      <c r="IU36" s="115"/>
      <c r="IV36" s="115"/>
      <c r="IW36" s="115"/>
      <c r="IX36" s="115"/>
      <c r="IY36" s="115"/>
      <c r="IZ36" s="115"/>
      <c r="JA36" s="115"/>
      <c r="JB36" s="115"/>
      <c r="JC36" s="115"/>
      <c r="JD36" s="115"/>
      <c r="JE36" s="115"/>
      <c r="JF36" s="115"/>
      <c r="JG36" s="115"/>
      <c r="JH36" s="115"/>
      <c r="JI36" s="115"/>
      <c r="JJ36" s="115"/>
      <c r="JK36" s="115"/>
      <c r="JL36" s="115"/>
      <c r="JM36" s="115"/>
      <c r="JN36" s="115"/>
      <c r="JO36" s="115"/>
      <c r="JP36" s="115"/>
      <c r="JQ36" s="115"/>
      <c r="JR36" s="115"/>
      <c r="JS36" s="115"/>
      <c r="JT36" s="115"/>
      <c r="JU36" s="115"/>
      <c r="JV36" s="115"/>
      <c r="JW36" s="115"/>
      <c r="JX36" s="115"/>
      <c r="JY36" s="115"/>
      <c r="JZ36" s="115"/>
      <c r="KA36" s="115"/>
      <c r="KB36" s="115"/>
      <c r="KC36" s="115"/>
      <c r="KD36" s="115"/>
      <c r="KE36" s="115"/>
      <c r="KF36" s="115"/>
      <c r="KG36" s="115"/>
      <c r="KH36" s="115"/>
      <c r="KI36" s="115"/>
      <c r="KJ36" s="115"/>
      <c r="KK36" s="115"/>
      <c r="KL36" s="115"/>
      <c r="KM36" s="115"/>
      <c r="KN36" s="115"/>
      <c r="KO36" s="115"/>
      <c r="KP36" s="115"/>
      <c r="KQ36" s="115"/>
      <c r="KR36" s="115"/>
      <c r="KS36" s="115"/>
      <c r="KT36" s="115"/>
      <c r="KU36" s="115"/>
      <c r="KV36" s="115"/>
      <c r="KW36" s="115"/>
      <c r="KX36" s="115"/>
      <c r="KY36" s="115"/>
      <c r="KZ36" s="115"/>
      <c r="LA36" s="115"/>
      <c r="LB36" s="115"/>
      <c r="LC36" s="115"/>
      <c r="LD36" s="115"/>
      <c r="LE36" s="115"/>
      <c r="LF36" s="115"/>
      <c r="LG36" s="115"/>
      <c r="LH36" s="115"/>
      <c r="LI36" s="10"/>
      <c r="LJ36" s="10"/>
    </row>
    <row r="37" spans="1:322" ht="4.05" customHeight="1" x14ac:dyDescent="0.25">
      <c r="A37" s="6"/>
      <c r="B37" s="6"/>
      <c r="C37" s="6"/>
      <c r="D37" s="6"/>
      <c r="E37" s="110"/>
      <c r="F37" s="6"/>
      <c r="G37" s="6"/>
      <c r="H37" s="6"/>
      <c r="I37" s="6"/>
      <c r="J37" s="6"/>
      <c r="K37" s="31"/>
      <c r="L37" s="6"/>
      <c r="M37" s="13"/>
      <c r="N37" s="6"/>
      <c r="O37" s="20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</row>
    <row r="38" spans="1:322" ht="7.0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31"/>
      <c r="L38" s="6"/>
      <c r="M38" s="13"/>
      <c r="N38" s="6"/>
      <c r="O38" s="20"/>
      <c r="P38" s="6"/>
      <c r="Q38" s="6"/>
      <c r="R38" s="65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</row>
    <row r="39" spans="1:322" s="132" customFormat="1" x14ac:dyDescent="0.25">
      <c r="A39" s="125"/>
      <c r="B39" s="125"/>
      <c r="C39" s="125"/>
      <c r="D39" s="125"/>
      <c r="E39" s="126" t="str">
        <f>kpi!$E$94</f>
        <v>ежемес. торг. оборот - в ручную</v>
      </c>
      <c r="F39" s="125"/>
      <c r="G39" s="125"/>
      <c r="H39" s="116"/>
      <c r="I39" s="125"/>
      <c r="J39" s="125"/>
      <c r="K39" s="79" t="str">
        <f>IF($E39="","",INDEX(kpi!$H:$H,SUMIFS(kpi!$B:$B,kpi!$E:$E,$E39)))</f>
        <v>тыс.долл.</v>
      </c>
      <c r="L39" s="125"/>
      <c r="M39" s="127"/>
      <c r="N39" s="125"/>
      <c r="O39" s="127"/>
      <c r="P39" s="125"/>
      <c r="Q39" s="128"/>
      <c r="R39" s="129">
        <f>SUMIFS($T39:$LI39,$T$1:$LI$1,"&lt;="&amp;MAX($1:$1),$T$1:$LI$1,"&gt;="&amp;1)</f>
        <v>0</v>
      </c>
      <c r="S39" s="125"/>
      <c r="T39" s="125"/>
      <c r="U39" s="130">
        <f>IF(U$10="",0,IF(U$9&lt;главная!$N$19,0,(U$10-U$9+1)*(5/7)*U$36/1000))</f>
        <v>0</v>
      </c>
      <c r="V39" s="130">
        <f>IF(V$10="",0,IF(V$9&lt;главная!$N$19,0,(V$10-V$9+1)*(5/7)*V$36/1000))</f>
        <v>0</v>
      </c>
      <c r="W39" s="130">
        <f>IF(W$10="",0,IF(W$9&lt;главная!$N$19,0,(W$10-W$9+1)*(5/7)*W$36/1000))</f>
        <v>0</v>
      </c>
      <c r="X39" s="130">
        <f>IF(X$10="",0,IF(X$9&lt;главная!$N$19,0,(X$10-X$9+1)*(5/7)*X$36/1000))</f>
        <v>0</v>
      </c>
      <c r="Y39" s="130">
        <f>IF(Y$10="",0,IF(Y$9&lt;главная!$N$19,0,(Y$10-Y$9+1)*(5/7)*Y$36/1000))</f>
        <v>0</v>
      </c>
      <c r="Z39" s="130">
        <f>IF(Z$10="",0,IF(Z$9&lt;главная!$N$19,0,(Z$10-Z$9+1)*(5/7)*Z$36/1000))</f>
        <v>0</v>
      </c>
      <c r="AA39" s="130">
        <f>IF(AA$10="",0,IF(AA$9&lt;главная!$N$19,0,(AA$10-AA$9+1)*(5/7)*AA$36/1000))</f>
        <v>0</v>
      </c>
      <c r="AB39" s="130">
        <f>IF(AB$10="",0,IF(AB$9&lt;главная!$N$19,0,(AB$10-AB$9+1)*(5/7)*AB$36/1000))</f>
        <v>0</v>
      </c>
      <c r="AC39" s="130">
        <f>IF(AC$10="",0,IF(AC$9&lt;главная!$N$19,0,(AC$10-AC$9+1)*(5/7)*AC$36/1000))</f>
        <v>0</v>
      </c>
      <c r="AD39" s="130">
        <f>IF(AD$10="",0,IF(AD$9&lt;главная!$N$19,0,(AD$10-AD$9+1)*(5/7)*AD$36/1000))</f>
        <v>0</v>
      </c>
      <c r="AE39" s="130">
        <f>IF(AE$10="",0,IF(AE$9&lt;главная!$N$19,0,(AE$10-AE$9+1)*(5/7)*AE$36/1000))</f>
        <v>0</v>
      </c>
      <c r="AF39" s="130">
        <f>IF(AF$10="",0,IF(AF$9&lt;главная!$N$19,0,(AF$10-AF$9+1)*(5/7)*AF$36/1000))</f>
        <v>0</v>
      </c>
      <c r="AG39" s="130">
        <f>IF(AG$10="",0,IF(AG$9&lt;главная!$N$19,0,(AG$10-AG$9+1)*(5/7)*AG$36/1000))</f>
        <v>0</v>
      </c>
      <c r="AH39" s="130">
        <f>IF(AH$10="",0,IF(AH$9&lt;главная!$N$19,0,(AH$10-AH$9+1)*(5/7)*AH$36/1000))</f>
        <v>0</v>
      </c>
      <c r="AI39" s="130">
        <f>IF(AI$10="",0,IF(AI$9&lt;главная!$N$19,0,(AI$10-AI$9+1)*(5/7)*AI$36/1000))</f>
        <v>0</v>
      </c>
      <c r="AJ39" s="130">
        <f>IF(AJ$10="",0,IF(AJ$9&lt;главная!$N$19,0,(AJ$10-AJ$9+1)*(5/7)*AJ$36/1000))</f>
        <v>0</v>
      </c>
      <c r="AK39" s="130">
        <f>IF(AK$10="",0,IF(AK$9&lt;главная!$N$19,0,(AK$10-AK$9+1)*(5/7)*AK$36/1000))</f>
        <v>0</v>
      </c>
      <c r="AL39" s="130">
        <f>IF(AL$10="",0,IF(AL$9&lt;главная!$N$19,0,(AL$10-AL$9+1)*(5/7)*AL$36/1000))</f>
        <v>0</v>
      </c>
      <c r="AM39" s="130">
        <f>IF(AM$10="",0,IF(AM$9&lt;главная!$N$19,0,(AM$10-AM$9+1)*(5/7)*AM$36/1000))</f>
        <v>0</v>
      </c>
      <c r="AN39" s="130">
        <f>IF(AN$10="",0,IF(AN$9&lt;главная!$N$19,0,(AN$10-AN$9+1)*(5/7)*AN$36/1000))</f>
        <v>0</v>
      </c>
      <c r="AO39" s="130">
        <f>IF(AO$10="",0,IF(AO$9&lt;главная!$N$19,0,(AO$10-AO$9+1)*(5/7)*AO$36/1000))</f>
        <v>0</v>
      </c>
      <c r="AP39" s="130">
        <f>IF(AP$10="",0,IF(AP$9&lt;главная!$N$19,0,(AP$10-AP$9+1)*(5/7)*AP$36/1000))</f>
        <v>0</v>
      </c>
      <c r="AQ39" s="130">
        <f>IF(AQ$10="",0,IF(AQ$9&lt;главная!$N$19,0,(AQ$10-AQ$9+1)*(5/7)*AQ$36/1000))</f>
        <v>0</v>
      </c>
      <c r="AR39" s="130">
        <f>IF(AR$10="",0,IF(AR$9&lt;главная!$N$19,0,(AR$10-AR$9+1)*(5/7)*AR$36/1000))</f>
        <v>0</v>
      </c>
      <c r="AS39" s="130">
        <f>IF(AS$10="",0,IF(AS$9&lt;главная!$N$19,0,(AS$10-AS$9+1)*(5/7)*AS$36/1000))</f>
        <v>0</v>
      </c>
      <c r="AT39" s="130">
        <f>IF(AT$10="",0,IF(AT$9&lt;главная!$N$19,0,(AT$10-AT$9+1)*(5/7)*AT$36/1000))</f>
        <v>0</v>
      </c>
      <c r="AU39" s="130">
        <f>IF(AU$10="",0,IF(AU$9&lt;главная!$N$19,0,(AU$10-AU$9+1)*(5/7)*AU$36/1000))</f>
        <v>0</v>
      </c>
      <c r="AV39" s="130">
        <f>IF(AV$10="",0,IF(AV$9&lt;главная!$N$19,0,(AV$10-AV$9+1)*(5/7)*AV$36/1000))</f>
        <v>0</v>
      </c>
      <c r="AW39" s="130">
        <f>IF(AW$10="",0,IF(AW$9&lt;главная!$N$19,0,(AW$10-AW$9+1)*(5/7)*AW$36/1000))</f>
        <v>0</v>
      </c>
      <c r="AX39" s="130">
        <f>IF(AX$10="",0,IF(AX$9&lt;главная!$N$19,0,(AX$10-AX$9+1)*(5/7)*AX$36/1000))</f>
        <v>0</v>
      </c>
      <c r="AY39" s="130">
        <f>IF(AY$10="",0,IF(AY$9&lt;главная!$N$19,0,(AY$10-AY$9+1)*(5/7)*AY$36/1000))</f>
        <v>0</v>
      </c>
      <c r="AZ39" s="130">
        <f>IF(AZ$10="",0,IF(AZ$9&lt;главная!$N$19,0,(AZ$10-AZ$9+1)*(5/7)*AZ$36/1000))</f>
        <v>0</v>
      </c>
      <c r="BA39" s="130">
        <f>IF(BA$10="",0,IF(BA$9&lt;главная!$N$19,0,(BA$10-BA$9+1)*(5/7)*BA$36/1000))</f>
        <v>0</v>
      </c>
      <c r="BB39" s="130">
        <f>IF(BB$10="",0,IF(BB$9&lt;главная!$N$19,0,(BB$10-BB$9+1)*(5/7)*BB$36/1000))</f>
        <v>0</v>
      </c>
      <c r="BC39" s="130">
        <f>IF(BC$10="",0,IF(BC$9&lt;главная!$N$19,0,(BC$10-BC$9+1)*(5/7)*BC$36/1000))</f>
        <v>0</v>
      </c>
      <c r="BD39" s="130">
        <f>IF(BD$10="",0,IF(BD$9&lt;главная!$N$19,0,(BD$10-BD$9+1)*(5/7)*BD$36/1000))</f>
        <v>0</v>
      </c>
      <c r="BE39" s="130">
        <f>IF(BE$10="",0,IF(BE$9&lt;главная!$N$19,0,(BE$10-BE$9+1)*(5/7)*BE$36/1000))</f>
        <v>0</v>
      </c>
      <c r="BF39" s="130">
        <f>IF(BF$10="",0,IF(BF$9&lt;главная!$N$19,0,(BF$10-BF$9+1)*(5/7)*BF$36/1000))</f>
        <v>0</v>
      </c>
      <c r="BG39" s="130">
        <f>IF(BG$10="",0,IF(BG$9&lt;главная!$N$19,0,(BG$10-BG$9+1)*(5/7)*BG$36/1000))</f>
        <v>0</v>
      </c>
      <c r="BH39" s="130">
        <f>IF(BH$10="",0,IF(BH$9&lt;главная!$N$19,0,(BH$10-BH$9+1)*(5/7)*BH$36/1000))</f>
        <v>0</v>
      </c>
      <c r="BI39" s="130">
        <f>IF(BI$10="",0,IF(BI$9&lt;главная!$N$19,0,(BI$10-BI$9+1)*(5/7)*BI$36/1000))</f>
        <v>0</v>
      </c>
      <c r="BJ39" s="130">
        <f>IF(BJ$10="",0,IF(BJ$9&lt;главная!$N$19,0,(BJ$10-BJ$9+1)*(5/7)*BJ$36/1000))</f>
        <v>0</v>
      </c>
      <c r="BK39" s="130">
        <f>IF(BK$10="",0,IF(BK$9&lt;главная!$N$19,0,(BK$10-BK$9+1)*(5/7)*BK$36/1000))</f>
        <v>0</v>
      </c>
      <c r="BL39" s="130">
        <f>IF(BL$10="",0,IF(BL$9&lt;главная!$N$19,0,(BL$10-BL$9+1)*(5/7)*BL$36/1000))</f>
        <v>0</v>
      </c>
      <c r="BM39" s="130">
        <f>IF(BM$10="",0,IF(BM$9&lt;главная!$N$19,0,(BM$10-BM$9+1)*(5/7)*BM$36/1000))</f>
        <v>0</v>
      </c>
      <c r="BN39" s="130">
        <f>IF(BN$10="",0,IF(BN$9&lt;главная!$N$19,0,(BN$10-BN$9+1)*(5/7)*BN$36/1000))</f>
        <v>0</v>
      </c>
      <c r="BO39" s="130">
        <f>IF(BO$10="",0,IF(BO$9&lt;главная!$N$19,0,(BO$10-BO$9+1)*(5/7)*BO$36/1000))</f>
        <v>0</v>
      </c>
      <c r="BP39" s="130">
        <f>IF(BP$10="",0,IF(BP$9&lt;главная!$N$19,0,(BP$10-BP$9+1)*(5/7)*BP$36/1000))</f>
        <v>0</v>
      </c>
      <c r="BQ39" s="130">
        <f>IF(BQ$10="",0,IF(BQ$9&lt;главная!$N$19,0,(BQ$10-BQ$9+1)*(5/7)*BQ$36/1000))</f>
        <v>0</v>
      </c>
      <c r="BR39" s="130">
        <f>IF(BR$10="",0,IF(BR$9&lt;главная!$N$19,0,(BR$10-BR$9+1)*(5/7)*BR$36/1000))</f>
        <v>0</v>
      </c>
      <c r="BS39" s="130">
        <f>IF(BS$10="",0,IF(BS$9&lt;главная!$N$19,0,(BS$10-BS$9+1)*(5/7)*BS$36/1000))</f>
        <v>0</v>
      </c>
      <c r="BT39" s="130">
        <f>IF(BT$10="",0,IF(BT$9&lt;главная!$N$19,0,(BT$10-BT$9+1)*(5/7)*BT$36/1000))</f>
        <v>0</v>
      </c>
      <c r="BU39" s="130">
        <f>IF(BU$10="",0,IF(BU$9&lt;главная!$N$19,0,(BU$10-BU$9+1)*(5/7)*BU$36/1000))</f>
        <v>0</v>
      </c>
      <c r="BV39" s="130">
        <f>IF(BV$10="",0,IF(BV$9&lt;главная!$N$19,0,(BV$10-BV$9+1)*(5/7)*BV$36/1000))</f>
        <v>0</v>
      </c>
      <c r="BW39" s="130">
        <f>IF(BW$10="",0,IF(BW$9&lt;главная!$N$19,0,(BW$10-BW$9+1)*(5/7)*BW$36/1000))</f>
        <v>0</v>
      </c>
      <c r="BX39" s="130">
        <f>IF(BX$10="",0,IF(BX$9&lt;главная!$N$19,0,(BX$10-BX$9+1)*(5/7)*BX$36/1000))</f>
        <v>0</v>
      </c>
      <c r="BY39" s="130">
        <f>IF(BY$10="",0,IF(BY$9&lt;главная!$N$19,0,(BY$10-BY$9+1)*(5/7)*BY$36/1000))</f>
        <v>0</v>
      </c>
      <c r="BZ39" s="130">
        <f>IF(BZ$10="",0,IF(BZ$9&lt;главная!$N$19,0,(BZ$10-BZ$9+1)*(5/7)*BZ$36/1000))</f>
        <v>0</v>
      </c>
      <c r="CA39" s="130">
        <f>IF(CA$10="",0,IF(CA$9&lt;главная!$N$19,0,(CA$10-CA$9+1)*(5/7)*CA$36/1000))</f>
        <v>0</v>
      </c>
      <c r="CB39" s="130">
        <f>IF(CB$10="",0,IF(CB$9&lt;главная!$N$19,0,(CB$10-CB$9+1)*(5/7)*CB$36/1000))</f>
        <v>0</v>
      </c>
      <c r="CC39" s="130">
        <f>IF(CC$10="",0,IF(CC$9&lt;главная!$N$19,0,(CC$10-CC$9+1)*(5/7)*CC$36/1000))</f>
        <v>0</v>
      </c>
      <c r="CD39" s="130">
        <f>IF(CD$10="",0,IF(CD$9&lt;главная!$N$19,0,(CD$10-CD$9+1)*(5/7)*CD$36/1000))</f>
        <v>0</v>
      </c>
      <c r="CE39" s="130">
        <f>IF(CE$10="",0,IF(CE$9&lt;главная!$N$19,0,(CE$10-CE$9+1)*(5/7)*CE$36/1000))</f>
        <v>0</v>
      </c>
      <c r="CF39" s="130">
        <f>IF(CF$10="",0,IF(CF$9&lt;главная!$N$19,0,(CF$10-CF$9+1)*(5/7)*CF$36/1000))</f>
        <v>0</v>
      </c>
      <c r="CG39" s="130">
        <f>IF(CG$10="",0,IF(CG$9&lt;главная!$N$19,0,(CG$10-CG$9+1)*(5/7)*CG$36/1000))</f>
        <v>0</v>
      </c>
      <c r="CH39" s="130">
        <f>IF(CH$10="",0,IF(CH$9&lt;главная!$N$19,0,(CH$10-CH$9+1)*(5/7)*CH$36/1000))</f>
        <v>0</v>
      </c>
      <c r="CI39" s="130">
        <f>IF(CI$10="",0,IF(CI$9&lt;главная!$N$19,0,(CI$10-CI$9+1)*(5/7)*CI$36/1000))</f>
        <v>0</v>
      </c>
      <c r="CJ39" s="130">
        <f>IF(CJ$10="",0,IF(CJ$9&lt;главная!$N$19,0,(CJ$10-CJ$9+1)*(5/7)*CJ$36/1000))</f>
        <v>0</v>
      </c>
      <c r="CK39" s="130">
        <f>IF(CK$10="",0,IF(CK$9&lt;главная!$N$19,0,(CK$10-CK$9+1)*(5/7)*CK$36/1000))</f>
        <v>0</v>
      </c>
      <c r="CL39" s="130">
        <f>IF(CL$10="",0,IF(CL$9&lt;главная!$N$19,0,(CL$10-CL$9+1)*(5/7)*CL$36/1000))</f>
        <v>0</v>
      </c>
      <c r="CM39" s="130">
        <f>IF(CM$10="",0,IF(CM$9&lt;главная!$N$19,0,(CM$10-CM$9+1)*(5/7)*CM$36/1000))</f>
        <v>0</v>
      </c>
      <c r="CN39" s="130">
        <f>IF(CN$10="",0,IF(CN$9&lt;главная!$N$19,0,(CN$10-CN$9+1)*(5/7)*CN$36/1000))</f>
        <v>0</v>
      </c>
      <c r="CO39" s="130">
        <f>IF(CO$10="",0,IF(CO$9&lt;главная!$N$19,0,(CO$10-CO$9+1)*(5/7)*CO$36/1000))</f>
        <v>0</v>
      </c>
      <c r="CP39" s="130">
        <f>IF(CP$10="",0,IF(CP$9&lt;главная!$N$19,0,(CP$10-CP$9+1)*(5/7)*CP$36/1000))</f>
        <v>0</v>
      </c>
      <c r="CQ39" s="130">
        <f>IF(CQ$10="",0,IF(CQ$9&lt;главная!$N$19,0,(CQ$10-CQ$9+1)*(5/7)*CQ$36/1000))</f>
        <v>0</v>
      </c>
      <c r="CR39" s="130">
        <f>IF(CR$10="",0,IF(CR$9&lt;главная!$N$19,0,(CR$10-CR$9+1)*(5/7)*CR$36/1000))</f>
        <v>0</v>
      </c>
      <c r="CS39" s="130">
        <f>IF(CS$10="",0,IF(CS$9&lt;главная!$N$19,0,(CS$10-CS$9+1)*(5/7)*CS$36/1000))</f>
        <v>0</v>
      </c>
      <c r="CT39" s="130">
        <f>IF(CT$10="",0,IF(CT$9&lt;главная!$N$19,0,(CT$10-CT$9+1)*(5/7)*CT$36/1000))</f>
        <v>0</v>
      </c>
      <c r="CU39" s="130">
        <f>IF(CU$10="",0,IF(CU$9&lt;главная!$N$19,0,(CU$10-CU$9+1)*(5/7)*CU$36/1000))</f>
        <v>0</v>
      </c>
      <c r="CV39" s="130">
        <f>IF(CV$10="",0,IF(CV$9&lt;главная!$N$19,0,(CV$10-CV$9+1)*(5/7)*CV$36/1000))</f>
        <v>0</v>
      </c>
      <c r="CW39" s="130">
        <f>IF(CW$10="",0,IF(CW$9&lt;главная!$N$19,0,(CW$10-CW$9+1)*(5/7)*CW$36/1000))</f>
        <v>0</v>
      </c>
      <c r="CX39" s="130">
        <f>IF(CX$10="",0,IF(CX$9&lt;главная!$N$19,0,(CX$10-CX$9+1)*(5/7)*CX$36/1000))</f>
        <v>0</v>
      </c>
      <c r="CY39" s="130">
        <f>IF(CY$10="",0,IF(CY$9&lt;главная!$N$19,0,(CY$10-CY$9+1)*(5/7)*CY$36/1000))</f>
        <v>0</v>
      </c>
      <c r="CZ39" s="130">
        <f>IF(CZ$10="",0,IF(CZ$9&lt;главная!$N$19,0,(CZ$10-CZ$9+1)*(5/7)*CZ$36/1000))</f>
        <v>0</v>
      </c>
      <c r="DA39" s="130">
        <f>IF(DA$10="",0,IF(DA$9&lt;главная!$N$19,0,(DA$10-DA$9+1)*(5/7)*DA$36/1000))</f>
        <v>0</v>
      </c>
      <c r="DB39" s="130">
        <f>IF(DB$10="",0,IF(DB$9&lt;главная!$N$19,0,(DB$10-DB$9+1)*(5/7)*DB$36/1000))</f>
        <v>0</v>
      </c>
      <c r="DC39" s="130">
        <f>IF(DC$10="",0,IF(DC$9&lt;главная!$N$19,0,(DC$10-DC$9+1)*(5/7)*DC$36/1000))</f>
        <v>0</v>
      </c>
      <c r="DD39" s="130">
        <f>IF(DD$10="",0,IF(DD$9&lt;главная!$N$19,0,(DD$10-DD$9+1)*(5/7)*DD$36/1000))</f>
        <v>0</v>
      </c>
      <c r="DE39" s="130">
        <f>IF(DE$10="",0,IF(DE$9&lt;главная!$N$19,0,(DE$10-DE$9+1)*(5/7)*DE$36/1000))</f>
        <v>0</v>
      </c>
      <c r="DF39" s="130">
        <f>IF(DF$10="",0,IF(DF$9&lt;главная!$N$19,0,(DF$10-DF$9+1)*(5/7)*DF$36/1000))</f>
        <v>0</v>
      </c>
      <c r="DG39" s="130">
        <f>IF(DG$10="",0,IF(DG$9&lt;главная!$N$19,0,(DG$10-DG$9+1)*(5/7)*DG$36/1000))</f>
        <v>0</v>
      </c>
      <c r="DH39" s="130">
        <f>IF(DH$10="",0,IF(DH$9&lt;главная!$N$19,0,(DH$10-DH$9+1)*(5/7)*DH$36/1000))</f>
        <v>0</v>
      </c>
      <c r="DI39" s="130">
        <f>IF(DI$10="",0,IF(DI$9&lt;главная!$N$19,0,(DI$10-DI$9+1)*(5/7)*DI$36/1000))</f>
        <v>0</v>
      </c>
      <c r="DJ39" s="130">
        <f>IF(DJ$10="",0,IF(DJ$9&lt;главная!$N$19,0,(DJ$10-DJ$9+1)*(5/7)*DJ$36/1000))</f>
        <v>0</v>
      </c>
      <c r="DK39" s="130">
        <f>IF(DK$10="",0,IF(DK$9&lt;главная!$N$19,0,(DK$10-DK$9+1)*(5/7)*DK$36/1000))</f>
        <v>0</v>
      </c>
      <c r="DL39" s="130">
        <f>IF(DL$10="",0,IF(DL$9&lt;главная!$N$19,0,(DL$10-DL$9+1)*(5/7)*DL$36/1000))</f>
        <v>0</v>
      </c>
      <c r="DM39" s="130">
        <f>IF(DM$10="",0,IF(DM$9&lt;главная!$N$19,0,(DM$10-DM$9+1)*(5/7)*DM$36/1000))</f>
        <v>0</v>
      </c>
      <c r="DN39" s="130">
        <f>IF(DN$10="",0,IF(DN$9&lt;главная!$N$19,0,(DN$10-DN$9+1)*(5/7)*DN$36/1000))</f>
        <v>0</v>
      </c>
      <c r="DO39" s="130">
        <f>IF(DO$10="",0,IF(DO$9&lt;главная!$N$19,0,(DO$10-DO$9+1)*(5/7)*DO$36/1000))</f>
        <v>0</v>
      </c>
      <c r="DP39" s="130">
        <f>IF(DP$10="",0,IF(DP$9&lt;главная!$N$19,0,(DP$10-DP$9+1)*(5/7)*DP$36/1000))</f>
        <v>0</v>
      </c>
      <c r="DQ39" s="130">
        <f>IF(DQ$10="",0,IF(DQ$9&lt;главная!$N$19,0,(DQ$10-DQ$9+1)*(5/7)*DQ$36/1000))</f>
        <v>0</v>
      </c>
      <c r="DR39" s="130">
        <f>IF(DR$10="",0,IF(DR$9&lt;главная!$N$19,0,(DR$10-DR$9+1)*(5/7)*DR$36/1000))</f>
        <v>0</v>
      </c>
      <c r="DS39" s="130">
        <f>IF(DS$10="",0,IF(DS$9&lt;главная!$N$19,0,(DS$10-DS$9+1)*(5/7)*DS$36/1000))</f>
        <v>0</v>
      </c>
      <c r="DT39" s="130">
        <f>IF(DT$10="",0,IF(DT$9&lt;главная!$N$19,0,(DT$10-DT$9+1)*(5/7)*DT$36/1000))</f>
        <v>0</v>
      </c>
      <c r="DU39" s="130">
        <f>IF(DU$10="",0,IF(DU$9&lt;главная!$N$19,0,(DU$10-DU$9+1)*(5/7)*DU$36/1000))</f>
        <v>0</v>
      </c>
      <c r="DV39" s="130">
        <f>IF(DV$10="",0,IF(DV$9&lt;главная!$N$19,0,(DV$10-DV$9+1)*(5/7)*DV$36/1000))</f>
        <v>0</v>
      </c>
      <c r="DW39" s="130">
        <f>IF(DW$10="",0,IF(DW$9&lt;главная!$N$19,0,(DW$10-DW$9+1)*(5/7)*DW$36/1000))</f>
        <v>0</v>
      </c>
      <c r="DX39" s="130">
        <f>IF(DX$10="",0,IF(DX$9&lt;главная!$N$19,0,(DX$10-DX$9+1)*(5/7)*DX$36/1000))</f>
        <v>0</v>
      </c>
      <c r="DY39" s="130">
        <f>IF(DY$10="",0,IF(DY$9&lt;главная!$N$19,0,(DY$10-DY$9+1)*(5/7)*DY$36/1000))</f>
        <v>0</v>
      </c>
      <c r="DZ39" s="130">
        <f>IF(DZ$10="",0,IF(DZ$9&lt;главная!$N$19,0,(DZ$10-DZ$9+1)*(5/7)*DZ$36/1000))</f>
        <v>0</v>
      </c>
      <c r="EA39" s="130">
        <f>IF(EA$10="",0,IF(EA$9&lt;главная!$N$19,0,(EA$10-EA$9+1)*(5/7)*EA$36/1000))</f>
        <v>0</v>
      </c>
      <c r="EB39" s="130">
        <f>IF(EB$10="",0,IF(EB$9&lt;главная!$N$19,0,(EB$10-EB$9+1)*(5/7)*EB$36/1000))</f>
        <v>0</v>
      </c>
      <c r="EC39" s="130">
        <f>IF(EC$10="",0,IF(EC$9&lt;главная!$N$19,0,(EC$10-EC$9+1)*(5/7)*EC$36/1000))</f>
        <v>0</v>
      </c>
      <c r="ED39" s="130">
        <f>IF(ED$10="",0,IF(ED$9&lt;главная!$N$19,0,(ED$10-ED$9+1)*(5/7)*ED$36/1000))</f>
        <v>0</v>
      </c>
      <c r="EE39" s="130">
        <f>IF(EE$10="",0,IF(EE$9&lt;главная!$N$19,0,(EE$10-EE$9+1)*(5/7)*EE$36/1000))</f>
        <v>0</v>
      </c>
      <c r="EF39" s="130">
        <f>IF(EF$10="",0,IF(EF$9&lt;главная!$N$19,0,(EF$10-EF$9+1)*(5/7)*EF$36/1000))</f>
        <v>0</v>
      </c>
      <c r="EG39" s="130">
        <f>IF(EG$10="",0,IF(EG$9&lt;главная!$N$19,0,(EG$10-EG$9+1)*(5/7)*EG$36/1000))</f>
        <v>0</v>
      </c>
      <c r="EH39" s="130">
        <f>IF(EH$10="",0,IF(EH$9&lt;главная!$N$19,0,(EH$10-EH$9+1)*(5/7)*EH$36/1000))</f>
        <v>0</v>
      </c>
      <c r="EI39" s="130">
        <f>IF(EI$10="",0,IF(EI$9&lt;главная!$N$19,0,(EI$10-EI$9+1)*(5/7)*EI$36/1000))</f>
        <v>0</v>
      </c>
      <c r="EJ39" s="130">
        <f>IF(EJ$10="",0,IF(EJ$9&lt;главная!$N$19,0,(EJ$10-EJ$9+1)*(5/7)*EJ$36/1000))</f>
        <v>0</v>
      </c>
      <c r="EK39" s="130">
        <f>IF(EK$10="",0,IF(EK$9&lt;главная!$N$19,0,(EK$10-EK$9+1)*(5/7)*EK$36/1000))</f>
        <v>0</v>
      </c>
      <c r="EL39" s="130">
        <f>IF(EL$10="",0,IF(EL$9&lt;главная!$N$19,0,(EL$10-EL$9+1)*(5/7)*EL$36/1000))</f>
        <v>0</v>
      </c>
      <c r="EM39" s="130">
        <f>IF(EM$10="",0,IF(EM$9&lt;главная!$N$19,0,(EM$10-EM$9+1)*(5/7)*EM$36/1000))</f>
        <v>0</v>
      </c>
      <c r="EN39" s="130">
        <f>IF(EN$10="",0,IF(EN$9&lt;главная!$N$19,0,(EN$10-EN$9+1)*(5/7)*EN$36/1000))</f>
        <v>0</v>
      </c>
      <c r="EO39" s="130">
        <f>IF(EO$10="",0,IF(EO$9&lt;главная!$N$19,0,(EO$10-EO$9+1)*(5/7)*EO$36/1000))</f>
        <v>0</v>
      </c>
      <c r="EP39" s="130">
        <f>IF(EP$10="",0,IF(EP$9&lt;главная!$N$19,0,(EP$10-EP$9+1)*(5/7)*EP$36/1000))</f>
        <v>0</v>
      </c>
      <c r="EQ39" s="130">
        <f>IF(EQ$10="",0,IF(EQ$9&lt;главная!$N$19,0,(EQ$10-EQ$9+1)*(5/7)*EQ$36/1000))</f>
        <v>0</v>
      </c>
      <c r="ER39" s="130">
        <f>IF(ER$10="",0,IF(ER$9&lt;главная!$N$19,0,(ER$10-ER$9+1)*(5/7)*ER$36/1000))</f>
        <v>0</v>
      </c>
      <c r="ES39" s="130">
        <f>IF(ES$10="",0,IF(ES$9&lt;главная!$N$19,0,(ES$10-ES$9+1)*(5/7)*ES$36/1000))</f>
        <v>0</v>
      </c>
      <c r="ET39" s="130">
        <f>IF(ET$10="",0,IF(ET$9&lt;главная!$N$19,0,(ET$10-ET$9+1)*(5/7)*ET$36/1000))</f>
        <v>0</v>
      </c>
      <c r="EU39" s="130">
        <f>IF(EU$10="",0,IF(EU$9&lt;главная!$N$19,0,(EU$10-EU$9+1)*(5/7)*EU$36/1000))</f>
        <v>0</v>
      </c>
      <c r="EV39" s="130">
        <f>IF(EV$10="",0,IF(EV$9&lt;главная!$N$19,0,(EV$10-EV$9+1)*(5/7)*EV$36/1000))</f>
        <v>0</v>
      </c>
      <c r="EW39" s="130">
        <f>IF(EW$10="",0,IF(EW$9&lt;главная!$N$19,0,(EW$10-EW$9+1)*(5/7)*EW$36/1000))</f>
        <v>0</v>
      </c>
      <c r="EX39" s="130">
        <f>IF(EX$10="",0,IF(EX$9&lt;главная!$N$19,0,(EX$10-EX$9+1)*(5/7)*EX$36/1000))</f>
        <v>0</v>
      </c>
      <c r="EY39" s="130">
        <f>IF(EY$10="",0,IF(EY$9&lt;главная!$N$19,0,(EY$10-EY$9+1)*(5/7)*EY$36/1000))</f>
        <v>0</v>
      </c>
      <c r="EZ39" s="130">
        <f>IF(EZ$10="",0,IF(EZ$9&lt;главная!$N$19,0,(EZ$10-EZ$9+1)*(5/7)*EZ$36/1000))</f>
        <v>0</v>
      </c>
      <c r="FA39" s="130">
        <f>IF(FA$10="",0,IF(FA$9&lt;главная!$N$19,0,(FA$10-FA$9+1)*(5/7)*FA$36/1000))</f>
        <v>0</v>
      </c>
      <c r="FB39" s="130">
        <f>IF(FB$10="",0,IF(FB$9&lt;главная!$N$19,0,(FB$10-FB$9+1)*(5/7)*FB$36/1000))</f>
        <v>0</v>
      </c>
      <c r="FC39" s="130">
        <f>IF(FC$10="",0,IF(FC$9&lt;главная!$N$19,0,(FC$10-FC$9+1)*(5/7)*FC$36/1000))</f>
        <v>0</v>
      </c>
      <c r="FD39" s="130">
        <f>IF(FD$10="",0,IF(FD$9&lt;главная!$N$19,0,(FD$10-FD$9+1)*(5/7)*FD$36/1000))</f>
        <v>0</v>
      </c>
      <c r="FE39" s="130">
        <f>IF(FE$10="",0,IF(FE$9&lt;главная!$N$19,0,(FE$10-FE$9+1)*(5/7)*FE$36/1000))</f>
        <v>0</v>
      </c>
      <c r="FF39" s="130">
        <f>IF(FF$10="",0,IF(FF$9&lt;главная!$N$19,0,(FF$10-FF$9+1)*(5/7)*FF$36/1000))</f>
        <v>0</v>
      </c>
      <c r="FG39" s="130">
        <f>IF(FG$10="",0,IF(FG$9&lt;главная!$N$19,0,(FG$10-FG$9+1)*(5/7)*FG$36/1000))</f>
        <v>0</v>
      </c>
      <c r="FH39" s="130">
        <f>IF(FH$10="",0,IF(FH$9&lt;главная!$N$19,0,(FH$10-FH$9+1)*(5/7)*FH$36/1000))</f>
        <v>0</v>
      </c>
      <c r="FI39" s="130">
        <f>IF(FI$10="",0,IF(FI$9&lt;главная!$N$19,0,(FI$10-FI$9+1)*(5/7)*FI$36/1000))</f>
        <v>0</v>
      </c>
      <c r="FJ39" s="130">
        <f>IF(FJ$10="",0,IF(FJ$9&lt;главная!$N$19,0,(FJ$10-FJ$9+1)*(5/7)*FJ$36/1000))</f>
        <v>0</v>
      </c>
      <c r="FK39" s="130">
        <f>IF(FK$10="",0,IF(FK$9&lt;главная!$N$19,0,(FK$10-FK$9+1)*(5/7)*FK$36/1000))</f>
        <v>0</v>
      </c>
      <c r="FL39" s="130">
        <f>IF(FL$10="",0,IF(FL$9&lt;главная!$N$19,0,(FL$10-FL$9+1)*(5/7)*FL$36/1000))</f>
        <v>0</v>
      </c>
      <c r="FM39" s="130">
        <f>IF(FM$10="",0,IF(FM$9&lt;главная!$N$19,0,(FM$10-FM$9+1)*(5/7)*FM$36/1000))</f>
        <v>0</v>
      </c>
      <c r="FN39" s="130">
        <f>IF(FN$10="",0,IF(FN$9&lt;главная!$N$19,0,(FN$10-FN$9+1)*(5/7)*FN$36/1000))</f>
        <v>0</v>
      </c>
      <c r="FO39" s="130">
        <f>IF(FO$10="",0,IF(FO$9&lt;главная!$N$19,0,(FO$10-FO$9+1)*(5/7)*FO$36/1000))</f>
        <v>0</v>
      </c>
      <c r="FP39" s="130">
        <f>IF(FP$10="",0,IF(FP$9&lt;главная!$N$19,0,(FP$10-FP$9+1)*(5/7)*FP$36/1000))</f>
        <v>0</v>
      </c>
      <c r="FQ39" s="130">
        <f>IF(FQ$10="",0,IF(FQ$9&lt;главная!$N$19,0,(FQ$10-FQ$9+1)*(5/7)*FQ$36/1000))</f>
        <v>0</v>
      </c>
      <c r="FR39" s="130">
        <f>IF(FR$10="",0,IF(FR$9&lt;главная!$N$19,0,(FR$10-FR$9+1)*(5/7)*FR$36/1000))</f>
        <v>0</v>
      </c>
      <c r="FS39" s="130">
        <f>IF(FS$10="",0,IF(FS$9&lt;главная!$N$19,0,(FS$10-FS$9+1)*(5/7)*FS$36/1000))</f>
        <v>0</v>
      </c>
      <c r="FT39" s="130">
        <f>IF(FT$10="",0,IF(FT$9&lt;главная!$N$19,0,(FT$10-FT$9+1)*(5/7)*FT$36/1000))</f>
        <v>0</v>
      </c>
      <c r="FU39" s="130">
        <f>IF(FU$10="",0,IF(FU$9&lt;главная!$N$19,0,(FU$10-FU$9+1)*(5/7)*FU$36/1000))</f>
        <v>0</v>
      </c>
      <c r="FV39" s="130">
        <f>IF(FV$10="",0,IF(FV$9&lt;главная!$N$19,0,(FV$10-FV$9+1)*(5/7)*FV$36/1000))</f>
        <v>0</v>
      </c>
      <c r="FW39" s="130">
        <f>IF(FW$10="",0,IF(FW$9&lt;главная!$N$19,0,(FW$10-FW$9+1)*(5/7)*FW$36/1000))</f>
        <v>0</v>
      </c>
      <c r="FX39" s="130">
        <f>IF(FX$10="",0,IF(FX$9&lt;главная!$N$19,0,(FX$10-FX$9+1)*(5/7)*FX$36/1000))</f>
        <v>0</v>
      </c>
      <c r="FY39" s="130">
        <f>IF(FY$10="",0,IF(FY$9&lt;главная!$N$19,0,(FY$10-FY$9+1)*(5/7)*FY$36/1000))</f>
        <v>0</v>
      </c>
      <c r="FZ39" s="130">
        <f>IF(FZ$10="",0,IF(FZ$9&lt;главная!$N$19,0,(FZ$10-FZ$9+1)*(5/7)*FZ$36/1000))</f>
        <v>0</v>
      </c>
      <c r="GA39" s="130">
        <f>IF(GA$10="",0,IF(GA$9&lt;главная!$N$19,0,(GA$10-GA$9+1)*(5/7)*GA$36/1000))</f>
        <v>0</v>
      </c>
      <c r="GB39" s="130">
        <f>IF(GB$10="",0,IF(GB$9&lt;главная!$N$19,0,(GB$10-GB$9+1)*(5/7)*GB$36/1000))</f>
        <v>0</v>
      </c>
      <c r="GC39" s="130">
        <f>IF(GC$10="",0,IF(GC$9&lt;главная!$N$19,0,(GC$10-GC$9+1)*(5/7)*GC$36/1000))</f>
        <v>0</v>
      </c>
      <c r="GD39" s="130">
        <f>IF(GD$10="",0,IF(GD$9&lt;главная!$N$19,0,(GD$10-GD$9+1)*(5/7)*GD$36/1000))</f>
        <v>0</v>
      </c>
      <c r="GE39" s="130">
        <f>IF(GE$10="",0,IF(GE$9&lt;главная!$N$19,0,(GE$10-GE$9+1)*(5/7)*GE$36/1000))</f>
        <v>0</v>
      </c>
      <c r="GF39" s="130">
        <f>IF(GF$10="",0,IF(GF$9&lt;главная!$N$19,0,(GF$10-GF$9+1)*(5/7)*GF$36/1000))</f>
        <v>0</v>
      </c>
      <c r="GG39" s="130">
        <f>IF(GG$10="",0,IF(GG$9&lt;главная!$N$19,0,(GG$10-GG$9+1)*(5/7)*GG$36/1000))</f>
        <v>0</v>
      </c>
      <c r="GH39" s="130">
        <f>IF(GH$10="",0,IF(GH$9&lt;главная!$N$19,0,(GH$10-GH$9+1)*(5/7)*GH$36/1000))</f>
        <v>0</v>
      </c>
      <c r="GI39" s="130">
        <f>IF(GI$10="",0,IF(GI$9&lt;главная!$N$19,0,(GI$10-GI$9+1)*(5/7)*GI$36/1000))</f>
        <v>0</v>
      </c>
      <c r="GJ39" s="130">
        <f>IF(GJ$10="",0,IF(GJ$9&lt;главная!$N$19,0,(GJ$10-GJ$9+1)*(5/7)*GJ$36/1000))</f>
        <v>0</v>
      </c>
      <c r="GK39" s="130">
        <f>IF(GK$10="",0,IF(GK$9&lt;главная!$N$19,0,(GK$10-GK$9+1)*(5/7)*GK$36/1000))</f>
        <v>0</v>
      </c>
      <c r="GL39" s="130">
        <f>IF(GL$10="",0,IF(GL$9&lt;главная!$N$19,0,(GL$10-GL$9+1)*(5/7)*GL$36/1000))</f>
        <v>0</v>
      </c>
      <c r="GM39" s="130">
        <f>IF(GM$10="",0,IF(GM$9&lt;главная!$N$19,0,(GM$10-GM$9+1)*(5/7)*GM$36/1000))</f>
        <v>0</v>
      </c>
      <c r="GN39" s="130">
        <f>IF(GN$10="",0,IF(GN$9&lt;главная!$N$19,0,(GN$10-GN$9+1)*(5/7)*GN$36/1000))</f>
        <v>0</v>
      </c>
      <c r="GO39" s="130">
        <f>IF(GO$10="",0,IF(GO$9&lt;главная!$N$19,0,(GO$10-GO$9+1)*(5/7)*GO$36/1000))</f>
        <v>0</v>
      </c>
      <c r="GP39" s="130">
        <f>IF(GP$10="",0,IF(GP$9&lt;главная!$N$19,0,(GP$10-GP$9+1)*(5/7)*GP$36/1000))</f>
        <v>0</v>
      </c>
      <c r="GQ39" s="130">
        <f>IF(GQ$10="",0,IF(GQ$9&lt;главная!$N$19,0,(GQ$10-GQ$9+1)*(5/7)*GQ$36/1000))</f>
        <v>0</v>
      </c>
      <c r="GR39" s="130">
        <f>IF(GR$10="",0,IF(GR$9&lt;главная!$N$19,0,(GR$10-GR$9+1)*(5/7)*GR$36/1000))</f>
        <v>0</v>
      </c>
      <c r="GS39" s="130">
        <f>IF(GS$10="",0,IF(GS$9&lt;главная!$N$19,0,(GS$10-GS$9+1)*(5/7)*GS$36/1000))</f>
        <v>0</v>
      </c>
      <c r="GT39" s="130">
        <f>IF(GT$10="",0,IF(GT$9&lt;главная!$N$19,0,(GT$10-GT$9+1)*(5/7)*GT$36/1000))</f>
        <v>0</v>
      </c>
      <c r="GU39" s="130">
        <f>IF(GU$10="",0,IF(GU$9&lt;главная!$N$19,0,(GU$10-GU$9+1)*(5/7)*GU$36/1000))</f>
        <v>0</v>
      </c>
      <c r="GV39" s="130">
        <f>IF(GV$10="",0,IF(GV$9&lt;главная!$N$19,0,(GV$10-GV$9+1)*(5/7)*GV$36/1000))</f>
        <v>0</v>
      </c>
      <c r="GW39" s="130">
        <f>IF(GW$10="",0,IF(GW$9&lt;главная!$N$19,0,(GW$10-GW$9+1)*(5/7)*GW$36/1000))</f>
        <v>0</v>
      </c>
      <c r="GX39" s="130">
        <f>IF(GX$10="",0,IF(GX$9&lt;главная!$N$19,0,(GX$10-GX$9+1)*(5/7)*GX$36/1000))</f>
        <v>0</v>
      </c>
      <c r="GY39" s="130">
        <f>IF(GY$10="",0,IF(GY$9&lt;главная!$N$19,0,(GY$10-GY$9+1)*(5/7)*GY$36/1000))</f>
        <v>0</v>
      </c>
      <c r="GZ39" s="130">
        <f>IF(GZ$10="",0,IF(GZ$9&lt;главная!$N$19,0,(GZ$10-GZ$9+1)*(5/7)*GZ$36/1000))</f>
        <v>0</v>
      </c>
      <c r="HA39" s="130">
        <f>IF(HA$10="",0,IF(HA$9&lt;главная!$N$19,0,(HA$10-HA$9+1)*(5/7)*HA$36/1000))</f>
        <v>0</v>
      </c>
      <c r="HB39" s="130">
        <f>IF(HB$10="",0,IF(HB$9&lt;главная!$N$19,0,(HB$10-HB$9+1)*(5/7)*HB$36/1000))</f>
        <v>0</v>
      </c>
      <c r="HC39" s="130">
        <f>IF(HC$10="",0,IF(HC$9&lt;главная!$N$19,0,(HC$10-HC$9+1)*(5/7)*HC$36/1000))</f>
        <v>0</v>
      </c>
      <c r="HD39" s="130">
        <f>IF(HD$10="",0,IF(HD$9&lt;главная!$N$19,0,(HD$10-HD$9+1)*(5/7)*HD$36/1000))</f>
        <v>0</v>
      </c>
      <c r="HE39" s="130">
        <f>IF(HE$10="",0,IF(HE$9&lt;главная!$N$19,0,(HE$10-HE$9+1)*(5/7)*HE$36/1000))</f>
        <v>0</v>
      </c>
      <c r="HF39" s="130">
        <f>IF(HF$10="",0,IF(HF$9&lt;главная!$N$19,0,(HF$10-HF$9+1)*(5/7)*HF$36/1000))</f>
        <v>0</v>
      </c>
      <c r="HG39" s="130">
        <f>IF(HG$10="",0,IF(HG$9&lt;главная!$N$19,0,(HG$10-HG$9+1)*(5/7)*HG$36/1000))</f>
        <v>0</v>
      </c>
      <c r="HH39" s="130">
        <f>IF(HH$10="",0,IF(HH$9&lt;главная!$N$19,0,(HH$10-HH$9+1)*(5/7)*HH$36/1000))</f>
        <v>0</v>
      </c>
      <c r="HI39" s="130">
        <f>IF(HI$10="",0,IF(HI$9&lt;главная!$N$19,0,(HI$10-HI$9+1)*(5/7)*HI$36/1000))</f>
        <v>0</v>
      </c>
      <c r="HJ39" s="130">
        <f>IF(HJ$10="",0,IF(HJ$9&lt;главная!$N$19,0,(HJ$10-HJ$9+1)*(5/7)*HJ$36/1000))</f>
        <v>0</v>
      </c>
      <c r="HK39" s="130">
        <f>IF(HK$10="",0,IF(HK$9&lt;главная!$N$19,0,(HK$10-HK$9+1)*(5/7)*HK$36/1000))</f>
        <v>0</v>
      </c>
      <c r="HL39" s="130">
        <f>IF(HL$10="",0,IF(HL$9&lt;главная!$N$19,0,(HL$10-HL$9+1)*(5/7)*HL$36/1000))</f>
        <v>0</v>
      </c>
      <c r="HM39" s="130">
        <f>IF(HM$10="",0,IF(HM$9&lt;главная!$N$19,0,(HM$10-HM$9+1)*(5/7)*HM$36/1000))</f>
        <v>0</v>
      </c>
      <c r="HN39" s="130">
        <f>IF(HN$10="",0,IF(HN$9&lt;главная!$N$19,0,(HN$10-HN$9+1)*(5/7)*HN$36/1000))</f>
        <v>0</v>
      </c>
      <c r="HO39" s="130">
        <f>IF(HO$10="",0,IF(HO$9&lt;главная!$N$19,0,(HO$10-HO$9+1)*(5/7)*HO$36/1000))</f>
        <v>0</v>
      </c>
      <c r="HP39" s="130">
        <f>IF(HP$10="",0,IF(HP$9&lt;главная!$N$19,0,(HP$10-HP$9+1)*(5/7)*HP$36/1000))</f>
        <v>0</v>
      </c>
      <c r="HQ39" s="130">
        <f>IF(HQ$10="",0,IF(HQ$9&lt;главная!$N$19,0,(HQ$10-HQ$9+1)*(5/7)*HQ$36/1000))</f>
        <v>0</v>
      </c>
      <c r="HR39" s="130">
        <f>IF(HR$10="",0,IF(HR$9&lt;главная!$N$19,0,(HR$10-HR$9+1)*(5/7)*HR$36/1000))</f>
        <v>0</v>
      </c>
      <c r="HS39" s="130">
        <f>IF(HS$10="",0,IF(HS$9&lt;главная!$N$19,0,(HS$10-HS$9+1)*(5/7)*HS$36/1000))</f>
        <v>0</v>
      </c>
      <c r="HT39" s="130">
        <f>IF(HT$10="",0,IF(HT$9&lt;главная!$N$19,0,(HT$10-HT$9+1)*(5/7)*HT$36/1000))</f>
        <v>0</v>
      </c>
      <c r="HU39" s="130">
        <f>IF(HU$10="",0,IF(HU$9&lt;главная!$N$19,0,(HU$10-HU$9+1)*(5/7)*HU$36/1000))</f>
        <v>0</v>
      </c>
      <c r="HV39" s="130">
        <f>IF(HV$10="",0,IF(HV$9&lt;главная!$N$19,0,(HV$10-HV$9+1)*(5/7)*HV$36/1000))</f>
        <v>0</v>
      </c>
      <c r="HW39" s="130">
        <f>IF(HW$10="",0,IF(HW$9&lt;главная!$N$19,0,(HW$10-HW$9+1)*(5/7)*HW$36/1000))</f>
        <v>0</v>
      </c>
      <c r="HX39" s="130">
        <f>IF(HX$10="",0,IF(HX$9&lt;главная!$N$19,0,(HX$10-HX$9+1)*(5/7)*HX$36/1000))</f>
        <v>0</v>
      </c>
      <c r="HY39" s="130">
        <f>IF(HY$10="",0,IF(HY$9&lt;главная!$N$19,0,(HY$10-HY$9+1)*(5/7)*HY$36/1000))</f>
        <v>0</v>
      </c>
      <c r="HZ39" s="130">
        <f>IF(HZ$10="",0,IF(HZ$9&lt;главная!$N$19,0,(HZ$10-HZ$9+1)*(5/7)*HZ$36/1000))</f>
        <v>0</v>
      </c>
      <c r="IA39" s="130">
        <f>IF(IA$10="",0,IF(IA$9&lt;главная!$N$19,0,(IA$10-IA$9+1)*(5/7)*IA$36/1000))</f>
        <v>0</v>
      </c>
      <c r="IB39" s="130">
        <f>IF(IB$10="",0,IF(IB$9&lt;главная!$N$19,0,(IB$10-IB$9+1)*(5/7)*IB$36/1000))</f>
        <v>0</v>
      </c>
      <c r="IC39" s="130">
        <f>IF(IC$10="",0,IF(IC$9&lt;главная!$N$19,0,(IC$10-IC$9+1)*(5/7)*IC$36/1000))</f>
        <v>0</v>
      </c>
      <c r="ID39" s="130">
        <f>IF(ID$10="",0,IF(ID$9&lt;главная!$N$19,0,(ID$10-ID$9+1)*(5/7)*ID$36/1000))</f>
        <v>0</v>
      </c>
      <c r="IE39" s="130">
        <f>IF(IE$10="",0,IF(IE$9&lt;главная!$N$19,0,(IE$10-IE$9+1)*(5/7)*IE$36/1000))</f>
        <v>0</v>
      </c>
      <c r="IF39" s="130">
        <f>IF(IF$10="",0,IF(IF$9&lt;главная!$N$19,0,(IF$10-IF$9+1)*(5/7)*IF$36/1000))</f>
        <v>0</v>
      </c>
      <c r="IG39" s="130">
        <f>IF(IG$10="",0,IF(IG$9&lt;главная!$N$19,0,(IG$10-IG$9+1)*(5/7)*IG$36/1000))</f>
        <v>0</v>
      </c>
      <c r="IH39" s="130">
        <f>IF(IH$10="",0,IF(IH$9&lt;главная!$N$19,0,(IH$10-IH$9+1)*(5/7)*IH$36/1000))</f>
        <v>0</v>
      </c>
      <c r="II39" s="130">
        <f>IF(II$10="",0,IF(II$9&lt;главная!$N$19,0,(II$10-II$9+1)*(5/7)*II$36/1000))</f>
        <v>0</v>
      </c>
      <c r="IJ39" s="130">
        <f>IF(IJ$10="",0,IF(IJ$9&lt;главная!$N$19,0,(IJ$10-IJ$9+1)*(5/7)*IJ$36/1000))</f>
        <v>0</v>
      </c>
      <c r="IK39" s="130">
        <f>IF(IK$10="",0,IF(IK$9&lt;главная!$N$19,0,(IK$10-IK$9+1)*(5/7)*IK$36/1000))</f>
        <v>0</v>
      </c>
      <c r="IL39" s="130">
        <f>IF(IL$10="",0,IF(IL$9&lt;главная!$N$19,0,(IL$10-IL$9+1)*(5/7)*IL$36/1000))</f>
        <v>0</v>
      </c>
      <c r="IM39" s="130">
        <f>IF(IM$10="",0,IF(IM$9&lt;главная!$N$19,0,(IM$10-IM$9+1)*(5/7)*IM$36/1000))</f>
        <v>0</v>
      </c>
      <c r="IN39" s="130">
        <f>IF(IN$10="",0,IF(IN$9&lt;главная!$N$19,0,(IN$10-IN$9+1)*(5/7)*IN$36/1000))</f>
        <v>0</v>
      </c>
      <c r="IO39" s="130">
        <f>IF(IO$10="",0,IF(IO$9&lt;главная!$N$19,0,(IO$10-IO$9+1)*(5/7)*IO$36/1000))</f>
        <v>0</v>
      </c>
      <c r="IP39" s="130">
        <f>IF(IP$10="",0,IF(IP$9&lt;главная!$N$19,0,(IP$10-IP$9+1)*(5/7)*IP$36/1000))</f>
        <v>0</v>
      </c>
      <c r="IQ39" s="130">
        <f>IF(IQ$10="",0,IF(IQ$9&lt;главная!$N$19,0,(IQ$10-IQ$9+1)*(5/7)*IQ$36/1000))</f>
        <v>0</v>
      </c>
      <c r="IR39" s="130">
        <f>IF(IR$10="",0,IF(IR$9&lt;главная!$N$19,0,(IR$10-IR$9+1)*(5/7)*IR$36/1000))</f>
        <v>0</v>
      </c>
      <c r="IS39" s="130">
        <f>IF(IS$10="",0,IF(IS$9&lt;главная!$N$19,0,(IS$10-IS$9+1)*(5/7)*IS$36/1000))</f>
        <v>0</v>
      </c>
      <c r="IT39" s="130">
        <f>IF(IT$10="",0,IF(IT$9&lt;главная!$N$19,0,(IT$10-IT$9+1)*(5/7)*IT$36/1000))</f>
        <v>0</v>
      </c>
      <c r="IU39" s="130">
        <f>IF(IU$10="",0,IF(IU$9&lt;главная!$N$19,0,(IU$10-IU$9+1)*(5/7)*IU$36/1000))</f>
        <v>0</v>
      </c>
      <c r="IV39" s="130">
        <f>IF(IV$10="",0,IF(IV$9&lt;главная!$N$19,0,(IV$10-IV$9+1)*(5/7)*IV$36/1000))</f>
        <v>0</v>
      </c>
      <c r="IW39" s="130">
        <f>IF(IW$10="",0,IF(IW$9&lt;главная!$N$19,0,(IW$10-IW$9+1)*(5/7)*IW$36/1000))</f>
        <v>0</v>
      </c>
      <c r="IX39" s="130">
        <f>IF(IX$10="",0,IF(IX$9&lt;главная!$N$19,0,(IX$10-IX$9+1)*(5/7)*IX$36/1000))</f>
        <v>0</v>
      </c>
      <c r="IY39" s="130">
        <f>IF(IY$10="",0,IF(IY$9&lt;главная!$N$19,0,(IY$10-IY$9+1)*(5/7)*IY$36/1000))</f>
        <v>0</v>
      </c>
      <c r="IZ39" s="130">
        <f>IF(IZ$10="",0,IF(IZ$9&lt;главная!$N$19,0,(IZ$10-IZ$9+1)*(5/7)*IZ$36/1000))</f>
        <v>0</v>
      </c>
      <c r="JA39" s="130">
        <f>IF(JA$10="",0,IF(JA$9&lt;главная!$N$19,0,(JA$10-JA$9+1)*(5/7)*JA$36/1000))</f>
        <v>0</v>
      </c>
      <c r="JB39" s="130">
        <f>IF(JB$10="",0,IF(JB$9&lt;главная!$N$19,0,(JB$10-JB$9+1)*(5/7)*JB$36/1000))</f>
        <v>0</v>
      </c>
      <c r="JC39" s="130">
        <f>IF(JC$10="",0,IF(JC$9&lt;главная!$N$19,0,(JC$10-JC$9+1)*(5/7)*JC$36/1000))</f>
        <v>0</v>
      </c>
      <c r="JD39" s="130">
        <f>IF(JD$10="",0,IF(JD$9&lt;главная!$N$19,0,(JD$10-JD$9+1)*(5/7)*JD$36/1000))</f>
        <v>0</v>
      </c>
      <c r="JE39" s="130">
        <f>IF(JE$10="",0,IF(JE$9&lt;главная!$N$19,0,(JE$10-JE$9+1)*(5/7)*JE$36/1000))</f>
        <v>0</v>
      </c>
      <c r="JF39" s="130">
        <f>IF(JF$10="",0,IF(JF$9&lt;главная!$N$19,0,(JF$10-JF$9+1)*(5/7)*JF$36/1000))</f>
        <v>0</v>
      </c>
      <c r="JG39" s="130">
        <f>IF(JG$10="",0,IF(JG$9&lt;главная!$N$19,0,(JG$10-JG$9+1)*(5/7)*JG$36/1000))</f>
        <v>0</v>
      </c>
      <c r="JH39" s="130">
        <f>IF(JH$10="",0,IF(JH$9&lt;главная!$N$19,0,(JH$10-JH$9+1)*(5/7)*JH$36/1000))</f>
        <v>0</v>
      </c>
      <c r="JI39" s="130">
        <f>IF(JI$10="",0,IF(JI$9&lt;главная!$N$19,0,(JI$10-JI$9+1)*(5/7)*JI$36/1000))</f>
        <v>0</v>
      </c>
      <c r="JJ39" s="130">
        <f>IF(JJ$10="",0,IF(JJ$9&lt;главная!$N$19,0,(JJ$10-JJ$9+1)*(5/7)*JJ$36/1000))</f>
        <v>0</v>
      </c>
      <c r="JK39" s="130">
        <f>IF(JK$10="",0,IF(JK$9&lt;главная!$N$19,0,(JK$10-JK$9+1)*(5/7)*JK$36/1000))</f>
        <v>0</v>
      </c>
      <c r="JL39" s="130">
        <f>IF(JL$10="",0,IF(JL$9&lt;главная!$N$19,0,(JL$10-JL$9+1)*(5/7)*JL$36/1000))</f>
        <v>0</v>
      </c>
      <c r="JM39" s="130">
        <f>IF(JM$10="",0,IF(JM$9&lt;главная!$N$19,0,(JM$10-JM$9+1)*(5/7)*JM$36/1000))</f>
        <v>0</v>
      </c>
      <c r="JN39" s="130">
        <f>IF(JN$10="",0,IF(JN$9&lt;главная!$N$19,0,(JN$10-JN$9+1)*(5/7)*JN$36/1000))</f>
        <v>0</v>
      </c>
      <c r="JO39" s="130">
        <f>IF(JO$10="",0,IF(JO$9&lt;главная!$N$19,0,(JO$10-JO$9+1)*(5/7)*JO$36/1000))</f>
        <v>0</v>
      </c>
      <c r="JP39" s="130">
        <f>IF(JP$10="",0,IF(JP$9&lt;главная!$N$19,0,(JP$10-JP$9+1)*(5/7)*JP$36/1000))</f>
        <v>0</v>
      </c>
      <c r="JQ39" s="130">
        <f>IF(JQ$10="",0,IF(JQ$9&lt;главная!$N$19,0,(JQ$10-JQ$9+1)*(5/7)*JQ$36/1000))</f>
        <v>0</v>
      </c>
      <c r="JR39" s="130">
        <f>IF(JR$10="",0,IF(JR$9&lt;главная!$N$19,0,(JR$10-JR$9+1)*(5/7)*JR$36/1000))</f>
        <v>0</v>
      </c>
      <c r="JS39" s="130">
        <f>IF(JS$10="",0,IF(JS$9&lt;главная!$N$19,0,(JS$10-JS$9+1)*(5/7)*JS$36/1000))</f>
        <v>0</v>
      </c>
      <c r="JT39" s="130">
        <f>IF(JT$10="",0,IF(JT$9&lt;главная!$N$19,0,(JT$10-JT$9+1)*(5/7)*JT$36/1000))</f>
        <v>0</v>
      </c>
      <c r="JU39" s="130">
        <f>IF(JU$10="",0,IF(JU$9&lt;главная!$N$19,0,(JU$10-JU$9+1)*(5/7)*JU$36/1000))</f>
        <v>0</v>
      </c>
      <c r="JV39" s="130">
        <f>IF(JV$10="",0,IF(JV$9&lt;главная!$N$19,0,(JV$10-JV$9+1)*(5/7)*JV$36/1000))</f>
        <v>0</v>
      </c>
      <c r="JW39" s="130">
        <f>IF(JW$10="",0,IF(JW$9&lt;главная!$N$19,0,(JW$10-JW$9+1)*(5/7)*JW$36/1000))</f>
        <v>0</v>
      </c>
      <c r="JX39" s="130">
        <f>IF(JX$10="",0,IF(JX$9&lt;главная!$N$19,0,(JX$10-JX$9+1)*(5/7)*JX$36/1000))</f>
        <v>0</v>
      </c>
      <c r="JY39" s="130">
        <f>IF(JY$10="",0,IF(JY$9&lt;главная!$N$19,0,(JY$10-JY$9+1)*(5/7)*JY$36/1000))</f>
        <v>0</v>
      </c>
      <c r="JZ39" s="130">
        <f>IF(JZ$10="",0,IF(JZ$9&lt;главная!$N$19,0,(JZ$10-JZ$9+1)*(5/7)*JZ$36/1000))</f>
        <v>0</v>
      </c>
      <c r="KA39" s="130">
        <f>IF(KA$10="",0,IF(KA$9&lt;главная!$N$19,0,(KA$10-KA$9+1)*(5/7)*KA$36/1000))</f>
        <v>0</v>
      </c>
      <c r="KB39" s="130">
        <f>IF(KB$10="",0,IF(KB$9&lt;главная!$N$19,0,(KB$10-KB$9+1)*(5/7)*KB$36/1000))</f>
        <v>0</v>
      </c>
      <c r="KC39" s="130">
        <f>IF(KC$10="",0,IF(KC$9&lt;главная!$N$19,0,(KC$10-KC$9+1)*(5/7)*KC$36/1000))</f>
        <v>0</v>
      </c>
      <c r="KD39" s="130">
        <f>IF(KD$10="",0,IF(KD$9&lt;главная!$N$19,0,(KD$10-KD$9+1)*(5/7)*KD$36/1000))</f>
        <v>0</v>
      </c>
      <c r="KE39" s="130">
        <f>IF(KE$10="",0,IF(KE$9&lt;главная!$N$19,0,(KE$10-KE$9+1)*(5/7)*KE$36/1000))</f>
        <v>0</v>
      </c>
      <c r="KF39" s="130">
        <f>IF(KF$10="",0,IF(KF$9&lt;главная!$N$19,0,(KF$10-KF$9+1)*(5/7)*KF$36/1000))</f>
        <v>0</v>
      </c>
      <c r="KG39" s="130">
        <f>IF(KG$10="",0,IF(KG$9&lt;главная!$N$19,0,(KG$10-KG$9+1)*(5/7)*KG$36/1000))</f>
        <v>0</v>
      </c>
      <c r="KH39" s="130">
        <f>IF(KH$10="",0,IF(KH$9&lt;главная!$N$19,0,(KH$10-KH$9+1)*(5/7)*KH$36/1000))</f>
        <v>0</v>
      </c>
      <c r="KI39" s="130">
        <f>IF(KI$10="",0,IF(KI$9&lt;главная!$N$19,0,(KI$10-KI$9+1)*(5/7)*KI$36/1000))</f>
        <v>0</v>
      </c>
      <c r="KJ39" s="130">
        <f>IF(KJ$10="",0,IF(KJ$9&lt;главная!$N$19,0,(KJ$10-KJ$9+1)*(5/7)*KJ$36/1000))</f>
        <v>0</v>
      </c>
      <c r="KK39" s="130">
        <f>IF(KK$10="",0,IF(KK$9&lt;главная!$N$19,0,(KK$10-KK$9+1)*(5/7)*KK$36/1000))</f>
        <v>0</v>
      </c>
      <c r="KL39" s="130">
        <f>IF(KL$10="",0,IF(KL$9&lt;главная!$N$19,0,(KL$10-KL$9+1)*(5/7)*KL$36/1000))</f>
        <v>0</v>
      </c>
      <c r="KM39" s="130">
        <f>IF(KM$10="",0,IF(KM$9&lt;главная!$N$19,0,(KM$10-KM$9+1)*(5/7)*KM$36/1000))</f>
        <v>0</v>
      </c>
      <c r="KN39" s="130">
        <f>IF(KN$10="",0,IF(KN$9&lt;главная!$N$19,0,(KN$10-KN$9+1)*(5/7)*KN$36/1000))</f>
        <v>0</v>
      </c>
      <c r="KO39" s="130">
        <f>IF(KO$10="",0,IF(KO$9&lt;главная!$N$19,0,(KO$10-KO$9+1)*(5/7)*KO$36/1000))</f>
        <v>0</v>
      </c>
      <c r="KP39" s="130">
        <f>IF(KP$10="",0,IF(KP$9&lt;главная!$N$19,0,(KP$10-KP$9+1)*(5/7)*KP$36/1000))</f>
        <v>0</v>
      </c>
      <c r="KQ39" s="130">
        <f>IF(KQ$10="",0,IF(KQ$9&lt;главная!$N$19,0,(KQ$10-KQ$9+1)*(5/7)*KQ$36/1000))</f>
        <v>0</v>
      </c>
      <c r="KR39" s="130">
        <f>IF(KR$10="",0,IF(KR$9&lt;главная!$N$19,0,(KR$10-KR$9+1)*(5/7)*KR$36/1000))</f>
        <v>0</v>
      </c>
      <c r="KS39" s="130">
        <f>IF(KS$10="",0,IF(KS$9&lt;главная!$N$19,0,(KS$10-KS$9+1)*(5/7)*KS$36/1000))</f>
        <v>0</v>
      </c>
      <c r="KT39" s="130">
        <f>IF(KT$10="",0,IF(KT$9&lt;главная!$N$19,0,(KT$10-KT$9+1)*(5/7)*KT$36/1000))</f>
        <v>0</v>
      </c>
      <c r="KU39" s="130">
        <f>IF(KU$10="",0,IF(KU$9&lt;главная!$N$19,0,(KU$10-KU$9+1)*(5/7)*KU$36/1000))</f>
        <v>0</v>
      </c>
      <c r="KV39" s="130">
        <f>IF(KV$10="",0,IF(KV$9&lt;главная!$N$19,0,(KV$10-KV$9+1)*(5/7)*KV$36/1000))</f>
        <v>0</v>
      </c>
      <c r="KW39" s="130">
        <f>IF(KW$10="",0,IF(KW$9&lt;главная!$N$19,0,(KW$10-KW$9+1)*(5/7)*KW$36/1000))</f>
        <v>0</v>
      </c>
      <c r="KX39" s="130">
        <f>IF(KX$10="",0,IF(KX$9&lt;главная!$N$19,0,(KX$10-KX$9+1)*(5/7)*KX$36/1000))</f>
        <v>0</v>
      </c>
      <c r="KY39" s="130">
        <f>IF(KY$10="",0,IF(KY$9&lt;главная!$N$19,0,(KY$10-KY$9+1)*(5/7)*KY$36/1000))</f>
        <v>0</v>
      </c>
      <c r="KZ39" s="130">
        <f>IF(KZ$10="",0,IF(KZ$9&lt;главная!$N$19,0,(KZ$10-KZ$9+1)*(5/7)*KZ$36/1000))</f>
        <v>0</v>
      </c>
      <c r="LA39" s="130">
        <f>IF(LA$10="",0,IF(LA$9&lt;главная!$N$19,0,(LA$10-LA$9+1)*(5/7)*LA$36/1000))</f>
        <v>0</v>
      </c>
      <c r="LB39" s="130">
        <f>IF(LB$10="",0,IF(LB$9&lt;главная!$N$19,0,(LB$10-LB$9+1)*(5/7)*LB$36/1000))</f>
        <v>0</v>
      </c>
      <c r="LC39" s="130">
        <f>IF(LC$10="",0,IF(LC$9&lt;главная!$N$19,0,(LC$10-LC$9+1)*(5/7)*LC$36/1000))</f>
        <v>0</v>
      </c>
      <c r="LD39" s="130">
        <f>IF(LD$10="",0,IF(LD$9&lt;главная!$N$19,0,(LD$10-LD$9+1)*(5/7)*LD$36/1000))</f>
        <v>0</v>
      </c>
      <c r="LE39" s="130">
        <f>IF(LE$10="",0,IF(LE$9&lt;главная!$N$19,0,(LE$10-LE$9+1)*(5/7)*LE$36/1000))</f>
        <v>0</v>
      </c>
      <c r="LF39" s="130">
        <f>IF(LF$10="",0,IF(LF$9&lt;главная!$N$19,0,(LF$10-LF$9+1)*(5/7)*LF$36/1000))</f>
        <v>0</v>
      </c>
      <c r="LG39" s="130">
        <f>IF(LG$10="",0,IF(LG$9&lt;главная!$N$19,0,(LG$10-LG$9+1)*(5/7)*LG$36/1000))</f>
        <v>0</v>
      </c>
      <c r="LH39" s="130">
        <f>IF(LH$10="",0,IF(LH$9&lt;главная!$N$19,0,(LH$10-LH$9+1)*(5/7)*LH$36/1000))</f>
        <v>0</v>
      </c>
      <c r="LI39" s="131">
        <f>IF(LI$10="",0,IF(LI$9&lt;главная!$N$19,0,LI35*1000*главная!$N$36))</f>
        <v>0</v>
      </c>
      <c r="LJ39" s="125"/>
    </row>
    <row r="40" spans="1:322" ht="7.0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31"/>
      <c r="L40" s="6"/>
      <c r="M40" s="13"/>
      <c r="N40" s="6"/>
      <c r="O40" s="20"/>
      <c r="P40" s="6"/>
      <c r="Q40" s="6"/>
      <c r="R40" s="65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</row>
    <row r="41" spans="1:322" s="3" customFormat="1" ht="10.199999999999999" x14ac:dyDescent="0.2">
      <c r="A41" s="5"/>
      <c r="B41" s="5"/>
      <c r="C41" s="5"/>
      <c r="D41" s="5"/>
      <c r="E41" s="133" t="str">
        <f>kpi!$E$95</f>
        <v>выбор способа расчета</v>
      </c>
      <c r="F41" s="5"/>
      <c r="G41" s="12" t="s">
        <v>6</v>
      </c>
      <c r="H41" s="134"/>
      <c r="I41" s="19" t="s">
        <v>8</v>
      </c>
      <c r="J41" s="5"/>
      <c r="K41" s="50" t="str">
        <f>IF($E41="","",INDEX(kpi!$H:$H,SUMIFS(kpi!$B:$B,kpi!$E:$E,$E41)))</f>
        <v>список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47">
        <f>IF(LI$10="",0,IF(LI$9&lt;главная!$N$19,0,LI37*1000*главная!$N$36))</f>
        <v>0</v>
      </c>
      <c r="LJ41" s="5"/>
    </row>
    <row r="42" spans="1:322" ht="7.0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31"/>
      <c r="L42" s="6"/>
      <c r="M42" s="13"/>
      <c r="N42" s="6"/>
      <c r="O42" s="20"/>
      <c r="P42" s="6"/>
      <c r="Q42" s="6"/>
      <c r="R42" s="65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</row>
    <row r="43" spans="1:322" s="11" customFormat="1" x14ac:dyDescent="0.25">
      <c r="A43" s="10"/>
      <c r="B43" s="10"/>
      <c r="C43" s="10"/>
      <c r="D43" s="10"/>
      <c r="E43" s="119" t="str">
        <f>kpi!$E$77</f>
        <v>2-доходы от торговой комисси</v>
      </c>
      <c r="F43" s="10"/>
      <c r="G43" s="10"/>
      <c r="H43" s="30"/>
      <c r="I43" s="10"/>
      <c r="J43" s="10"/>
      <c r="K43" s="79" t="str">
        <f>IF($E43="","",INDEX(kpi!$H:$H,SUMIFS(kpi!$B:$B,kpi!$E:$E,$E43)))</f>
        <v>долл.</v>
      </c>
      <c r="L43" s="10"/>
      <c r="M43" s="13"/>
      <c r="N43" s="10"/>
      <c r="O43" s="20"/>
      <c r="P43" s="10"/>
      <c r="Q43" s="38"/>
      <c r="R43" s="120">
        <f>SUMIFS($T43:$LI43,$T$1:$LI$1,"&lt;="&amp;MAX($1:$1),$T$1:$LI$1,"&gt;="&amp;1)</f>
        <v>0</v>
      </c>
      <c r="S43" s="10"/>
      <c r="T43" s="10"/>
      <c r="U43" s="121">
        <f>IF(U$10="",0,IF(U$9&lt;главная!$N$19,0,IF($H$41=списки!$Q$13,U$34,U$39)*1000*главная!$N$36))</f>
        <v>0</v>
      </c>
      <c r="V43" s="121">
        <f>IF(V$10="",0,IF(V$9&lt;главная!$N$19,0,IF($H$41=списки!$Q$13,V$34,V$39)*1000*главная!$N$36))</f>
        <v>0</v>
      </c>
      <c r="W43" s="121">
        <f>IF(W$10="",0,IF(W$9&lt;главная!$N$19,0,IF($H$41=списки!$Q$13,W$34,W$39)*1000*главная!$N$36))</f>
        <v>0</v>
      </c>
      <c r="X43" s="121">
        <f>IF(X$10="",0,IF(X$9&lt;главная!$N$19,0,IF($H$41=списки!$Q$13,X$34,X$39)*1000*главная!$N$36))</f>
        <v>0</v>
      </c>
      <c r="Y43" s="121">
        <f>IF(Y$10="",0,IF(Y$9&lt;главная!$N$19,0,IF($H$41=списки!$Q$13,Y$34,Y$39)*1000*главная!$N$36))</f>
        <v>0</v>
      </c>
      <c r="Z43" s="121">
        <f>IF(Z$10="",0,IF(Z$9&lt;главная!$N$19,0,IF($H$41=списки!$Q$13,Z$34,Z$39)*1000*главная!$N$36))</f>
        <v>0</v>
      </c>
      <c r="AA43" s="121">
        <f>IF(AA$10="",0,IF(AA$9&lt;главная!$N$19,0,IF($H$41=списки!$Q$13,AA$34,AA$39)*1000*главная!$N$36))</f>
        <v>0</v>
      </c>
      <c r="AB43" s="121">
        <f>IF(AB$10="",0,IF(AB$9&lt;главная!$N$19,0,IF($H$41=списки!$Q$13,AB$34,AB$39)*1000*главная!$N$36))</f>
        <v>0</v>
      </c>
      <c r="AC43" s="121">
        <f>IF(AC$10="",0,IF(AC$9&lt;главная!$N$19,0,IF($H$41=списки!$Q$13,AC$34,AC$39)*1000*главная!$N$36))</f>
        <v>0</v>
      </c>
      <c r="AD43" s="121">
        <f>IF(AD$10="",0,IF(AD$9&lt;главная!$N$19,0,IF($H$41=списки!$Q$13,AD$34,AD$39)*1000*главная!$N$36))</f>
        <v>0</v>
      </c>
      <c r="AE43" s="121">
        <f>IF(AE$10="",0,IF(AE$9&lt;главная!$N$19,0,IF($H$41=списки!$Q$13,AE$34,AE$39)*1000*главная!$N$36))</f>
        <v>0</v>
      </c>
      <c r="AF43" s="121">
        <f>IF(AF$10="",0,IF(AF$9&lt;главная!$N$19,0,IF($H$41=списки!$Q$13,AF$34,AF$39)*1000*главная!$N$36))</f>
        <v>0</v>
      </c>
      <c r="AG43" s="121">
        <f>IF(AG$10="",0,IF(AG$9&lt;главная!$N$19,0,IF($H$41=списки!$Q$13,AG$34,AG$39)*1000*главная!$N$36))</f>
        <v>0</v>
      </c>
      <c r="AH43" s="121">
        <f>IF(AH$10="",0,IF(AH$9&lt;главная!$N$19,0,IF($H$41=списки!$Q$13,AH$34,AH$39)*1000*главная!$N$36))</f>
        <v>0</v>
      </c>
      <c r="AI43" s="121">
        <f>IF(AI$10="",0,IF(AI$9&lt;главная!$N$19,0,IF($H$41=списки!$Q$13,AI$34,AI$39)*1000*главная!$N$36))</f>
        <v>0</v>
      </c>
      <c r="AJ43" s="121">
        <f>IF(AJ$10="",0,IF(AJ$9&lt;главная!$N$19,0,IF($H$41=списки!$Q$13,AJ$34,AJ$39)*1000*главная!$N$36))</f>
        <v>0</v>
      </c>
      <c r="AK43" s="121">
        <f>IF(AK$10="",0,IF(AK$9&lt;главная!$N$19,0,IF($H$41=списки!$Q$13,AK$34,AK$39)*1000*главная!$N$36))</f>
        <v>0</v>
      </c>
      <c r="AL43" s="121">
        <f>IF(AL$10="",0,IF(AL$9&lt;главная!$N$19,0,IF($H$41=списки!$Q$13,AL$34,AL$39)*1000*главная!$N$36))</f>
        <v>0</v>
      </c>
      <c r="AM43" s="121">
        <f>IF(AM$10="",0,IF(AM$9&lt;главная!$N$19,0,IF($H$41=списки!$Q$13,AM$34,AM$39)*1000*главная!$N$36))</f>
        <v>0</v>
      </c>
      <c r="AN43" s="121">
        <f>IF(AN$10="",0,IF(AN$9&lt;главная!$N$19,0,IF($H$41=списки!$Q$13,AN$34,AN$39)*1000*главная!$N$36))</f>
        <v>0</v>
      </c>
      <c r="AO43" s="121">
        <f>IF(AO$10="",0,IF(AO$9&lt;главная!$N$19,0,IF($H$41=списки!$Q$13,AO$34,AO$39)*1000*главная!$N$36))</f>
        <v>0</v>
      </c>
      <c r="AP43" s="121">
        <f>IF(AP$10="",0,IF(AP$9&lt;главная!$N$19,0,IF($H$41=списки!$Q$13,AP$34,AP$39)*1000*главная!$N$36))</f>
        <v>0</v>
      </c>
      <c r="AQ43" s="121">
        <f>IF(AQ$10="",0,IF(AQ$9&lt;главная!$N$19,0,IF($H$41=списки!$Q$13,AQ$34,AQ$39)*1000*главная!$N$36))</f>
        <v>0</v>
      </c>
      <c r="AR43" s="121">
        <f>IF(AR$10="",0,IF(AR$9&lt;главная!$N$19,0,IF($H$41=списки!$Q$13,AR$34,AR$39)*1000*главная!$N$36))</f>
        <v>0</v>
      </c>
      <c r="AS43" s="121">
        <f>IF(AS$10="",0,IF(AS$9&lt;главная!$N$19,0,IF($H$41=списки!$Q$13,AS$34,AS$39)*1000*главная!$N$36))</f>
        <v>0</v>
      </c>
      <c r="AT43" s="121">
        <f>IF(AT$10="",0,IF(AT$9&lt;главная!$N$19,0,IF($H$41=списки!$Q$13,AT$34,AT$39)*1000*главная!$N$36))</f>
        <v>0</v>
      </c>
      <c r="AU43" s="121">
        <f>IF(AU$10="",0,IF(AU$9&lt;главная!$N$19,0,IF($H$41=списки!$Q$13,AU$34,AU$39)*1000*главная!$N$36))</f>
        <v>0</v>
      </c>
      <c r="AV43" s="121">
        <f>IF(AV$10="",0,IF(AV$9&lt;главная!$N$19,0,IF($H$41=списки!$Q$13,AV$34,AV$39)*1000*главная!$N$36))</f>
        <v>0</v>
      </c>
      <c r="AW43" s="121">
        <f>IF(AW$10="",0,IF(AW$9&lt;главная!$N$19,0,IF($H$41=списки!$Q$13,AW$34,AW$39)*1000*главная!$N$36))</f>
        <v>0</v>
      </c>
      <c r="AX43" s="121">
        <f>IF(AX$10="",0,IF(AX$9&lt;главная!$N$19,0,IF($H$41=списки!$Q$13,AX$34,AX$39)*1000*главная!$N$36))</f>
        <v>0</v>
      </c>
      <c r="AY43" s="121">
        <f>IF(AY$10="",0,IF(AY$9&lt;главная!$N$19,0,IF($H$41=списки!$Q$13,AY$34,AY$39)*1000*главная!$N$36))</f>
        <v>0</v>
      </c>
      <c r="AZ43" s="121">
        <f>IF(AZ$10="",0,IF(AZ$9&lt;главная!$N$19,0,IF($H$41=списки!$Q$13,AZ$34,AZ$39)*1000*главная!$N$36))</f>
        <v>0</v>
      </c>
      <c r="BA43" s="121">
        <f>IF(BA$10="",0,IF(BA$9&lt;главная!$N$19,0,IF($H$41=списки!$Q$13,BA$34,BA$39)*1000*главная!$N$36))</f>
        <v>0</v>
      </c>
      <c r="BB43" s="121">
        <f>IF(BB$10="",0,IF(BB$9&lt;главная!$N$19,0,IF($H$41=списки!$Q$13,BB$34,BB$39)*1000*главная!$N$36))</f>
        <v>0</v>
      </c>
      <c r="BC43" s="121">
        <f>IF(BC$10="",0,IF(BC$9&lt;главная!$N$19,0,IF($H$41=списки!$Q$13,BC$34,BC$39)*1000*главная!$N$36))</f>
        <v>0</v>
      </c>
      <c r="BD43" s="121">
        <f>IF(BD$10="",0,IF(BD$9&lt;главная!$N$19,0,IF($H$41=списки!$Q$13,BD$34,BD$39)*1000*главная!$N$36))</f>
        <v>0</v>
      </c>
      <c r="BE43" s="121">
        <f>IF(BE$10="",0,IF(BE$9&lt;главная!$N$19,0,IF($H$41=списки!$Q$13,BE$34,BE$39)*1000*главная!$N$36))</f>
        <v>0</v>
      </c>
      <c r="BF43" s="121">
        <f>IF(BF$10="",0,IF(BF$9&lt;главная!$N$19,0,IF($H$41=списки!$Q$13,BF$34,BF$39)*1000*главная!$N$36))</f>
        <v>0</v>
      </c>
      <c r="BG43" s="121">
        <f>IF(BG$10="",0,IF(BG$9&lt;главная!$N$19,0,IF($H$41=списки!$Q$13,BG$34,BG$39)*1000*главная!$N$36))</f>
        <v>0</v>
      </c>
      <c r="BH43" s="121">
        <f>IF(BH$10="",0,IF(BH$9&lt;главная!$N$19,0,IF($H$41=списки!$Q$13,BH$34,BH$39)*1000*главная!$N$36))</f>
        <v>0</v>
      </c>
      <c r="BI43" s="121">
        <f>IF(BI$10="",0,IF(BI$9&lt;главная!$N$19,0,IF($H$41=списки!$Q$13,BI$34,BI$39)*1000*главная!$N$36))</f>
        <v>0</v>
      </c>
      <c r="BJ43" s="121">
        <f>IF(BJ$10="",0,IF(BJ$9&lt;главная!$N$19,0,IF($H$41=списки!$Q$13,BJ$34,BJ$39)*1000*главная!$N$36))</f>
        <v>0</v>
      </c>
      <c r="BK43" s="121">
        <f>IF(BK$10="",0,IF(BK$9&lt;главная!$N$19,0,IF($H$41=списки!$Q$13,BK$34,BK$39)*1000*главная!$N$36))</f>
        <v>0</v>
      </c>
      <c r="BL43" s="121">
        <f>IF(BL$10="",0,IF(BL$9&lt;главная!$N$19,0,IF($H$41=списки!$Q$13,BL$34,BL$39)*1000*главная!$N$36))</f>
        <v>0</v>
      </c>
      <c r="BM43" s="121">
        <f>IF(BM$10="",0,IF(BM$9&lt;главная!$N$19,0,IF($H$41=списки!$Q$13,BM$34,BM$39)*1000*главная!$N$36))</f>
        <v>0</v>
      </c>
      <c r="BN43" s="121">
        <f>IF(BN$10="",0,IF(BN$9&lt;главная!$N$19,0,IF($H$41=списки!$Q$13,BN$34,BN$39)*1000*главная!$N$36))</f>
        <v>0</v>
      </c>
      <c r="BO43" s="121">
        <f>IF(BO$10="",0,IF(BO$9&lt;главная!$N$19,0,IF($H$41=списки!$Q$13,BO$34,BO$39)*1000*главная!$N$36))</f>
        <v>0</v>
      </c>
      <c r="BP43" s="121">
        <f>IF(BP$10="",0,IF(BP$9&lt;главная!$N$19,0,IF($H$41=списки!$Q$13,BP$34,BP$39)*1000*главная!$N$36))</f>
        <v>0</v>
      </c>
      <c r="BQ43" s="121">
        <f>IF(BQ$10="",0,IF(BQ$9&lt;главная!$N$19,0,IF($H$41=списки!$Q$13,BQ$34,BQ$39)*1000*главная!$N$36))</f>
        <v>0</v>
      </c>
      <c r="BR43" s="121">
        <f>IF(BR$10="",0,IF(BR$9&lt;главная!$N$19,0,IF($H$41=списки!$Q$13,BR$34,BR$39)*1000*главная!$N$36))</f>
        <v>0</v>
      </c>
      <c r="BS43" s="121">
        <f>IF(BS$10="",0,IF(BS$9&lt;главная!$N$19,0,IF($H$41=списки!$Q$13,BS$34,BS$39)*1000*главная!$N$36))</f>
        <v>0</v>
      </c>
      <c r="BT43" s="121">
        <f>IF(BT$10="",0,IF(BT$9&lt;главная!$N$19,0,IF($H$41=списки!$Q$13,BT$34,BT$39)*1000*главная!$N$36))</f>
        <v>0</v>
      </c>
      <c r="BU43" s="121">
        <f>IF(BU$10="",0,IF(BU$9&lt;главная!$N$19,0,IF($H$41=списки!$Q$13,BU$34,BU$39)*1000*главная!$N$36))</f>
        <v>0</v>
      </c>
      <c r="BV43" s="121">
        <f>IF(BV$10="",0,IF(BV$9&lt;главная!$N$19,0,IF($H$41=списки!$Q$13,BV$34,BV$39)*1000*главная!$N$36))</f>
        <v>0</v>
      </c>
      <c r="BW43" s="121">
        <f>IF(BW$10="",0,IF(BW$9&lt;главная!$N$19,0,IF($H$41=списки!$Q$13,BW$34,BW$39)*1000*главная!$N$36))</f>
        <v>0</v>
      </c>
      <c r="BX43" s="121">
        <f>IF(BX$10="",0,IF(BX$9&lt;главная!$N$19,0,IF($H$41=списки!$Q$13,BX$34,BX$39)*1000*главная!$N$36))</f>
        <v>0</v>
      </c>
      <c r="BY43" s="121">
        <f>IF(BY$10="",0,IF(BY$9&lt;главная!$N$19,0,IF($H$41=списки!$Q$13,BY$34,BY$39)*1000*главная!$N$36))</f>
        <v>0</v>
      </c>
      <c r="BZ43" s="121">
        <f>IF(BZ$10="",0,IF(BZ$9&lt;главная!$N$19,0,IF($H$41=списки!$Q$13,BZ$34,BZ$39)*1000*главная!$N$36))</f>
        <v>0</v>
      </c>
      <c r="CA43" s="121">
        <f>IF(CA$10="",0,IF(CA$9&lt;главная!$N$19,0,IF($H$41=списки!$Q$13,CA$34,CA$39)*1000*главная!$N$36))</f>
        <v>0</v>
      </c>
      <c r="CB43" s="121">
        <f>IF(CB$10="",0,IF(CB$9&lt;главная!$N$19,0,IF($H$41=списки!$Q$13,CB$34,CB$39)*1000*главная!$N$36))</f>
        <v>0</v>
      </c>
      <c r="CC43" s="121">
        <f>IF(CC$10="",0,IF(CC$9&lt;главная!$N$19,0,IF($H$41=списки!$Q$13,CC$34,CC$39)*1000*главная!$N$36))</f>
        <v>0</v>
      </c>
      <c r="CD43" s="121">
        <f>IF(CD$10="",0,IF(CD$9&lt;главная!$N$19,0,IF($H$41=списки!$Q$13,CD$34,CD$39)*1000*главная!$N$36))</f>
        <v>0</v>
      </c>
      <c r="CE43" s="121">
        <f>IF(CE$10="",0,IF(CE$9&lt;главная!$N$19,0,IF($H$41=списки!$Q$13,CE$34,CE$39)*1000*главная!$N$36))</f>
        <v>0</v>
      </c>
      <c r="CF43" s="121">
        <f>IF(CF$10="",0,IF(CF$9&lt;главная!$N$19,0,IF($H$41=списки!$Q$13,CF$34,CF$39)*1000*главная!$N$36))</f>
        <v>0</v>
      </c>
      <c r="CG43" s="121">
        <f>IF(CG$10="",0,IF(CG$9&lt;главная!$N$19,0,IF($H$41=списки!$Q$13,CG$34,CG$39)*1000*главная!$N$36))</f>
        <v>0</v>
      </c>
      <c r="CH43" s="121">
        <f>IF(CH$10="",0,IF(CH$9&lt;главная!$N$19,0,IF($H$41=списки!$Q$13,CH$34,CH$39)*1000*главная!$N$36))</f>
        <v>0</v>
      </c>
      <c r="CI43" s="121">
        <f>IF(CI$10="",0,IF(CI$9&lt;главная!$N$19,0,IF($H$41=списки!$Q$13,CI$34,CI$39)*1000*главная!$N$36))</f>
        <v>0</v>
      </c>
      <c r="CJ43" s="121">
        <f>IF(CJ$10="",0,IF(CJ$9&lt;главная!$N$19,0,IF($H$41=списки!$Q$13,CJ$34,CJ$39)*1000*главная!$N$36))</f>
        <v>0</v>
      </c>
      <c r="CK43" s="121">
        <f>IF(CK$10="",0,IF(CK$9&lt;главная!$N$19,0,IF($H$41=списки!$Q$13,CK$34,CK$39)*1000*главная!$N$36))</f>
        <v>0</v>
      </c>
      <c r="CL43" s="121">
        <f>IF(CL$10="",0,IF(CL$9&lt;главная!$N$19,0,IF($H$41=списки!$Q$13,CL$34,CL$39)*1000*главная!$N$36))</f>
        <v>0</v>
      </c>
      <c r="CM43" s="121">
        <f>IF(CM$10="",0,IF(CM$9&lt;главная!$N$19,0,IF($H$41=списки!$Q$13,CM$34,CM$39)*1000*главная!$N$36))</f>
        <v>0</v>
      </c>
      <c r="CN43" s="121">
        <f>IF(CN$10="",0,IF(CN$9&lt;главная!$N$19,0,IF($H$41=списки!$Q$13,CN$34,CN$39)*1000*главная!$N$36))</f>
        <v>0</v>
      </c>
      <c r="CO43" s="121">
        <f>IF(CO$10="",0,IF(CO$9&lt;главная!$N$19,0,IF($H$41=списки!$Q$13,CO$34,CO$39)*1000*главная!$N$36))</f>
        <v>0</v>
      </c>
      <c r="CP43" s="121">
        <f>IF(CP$10="",0,IF(CP$9&lt;главная!$N$19,0,IF($H$41=списки!$Q$13,CP$34,CP$39)*1000*главная!$N$36))</f>
        <v>0</v>
      </c>
      <c r="CQ43" s="121">
        <f>IF(CQ$10="",0,IF(CQ$9&lt;главная!$N$19,0,IF($H$41=списки!$Q$13,CQ$34,CQ$39)*1000*главная!$N$36))</f>
        <v>0</v>
      </c>
      <c r="CR43" s="121">
        <f>IF(CR$10="",0,IF(CR$9&lt;главная!$N$19,0,IF($H$41=списки!$Q$13,CR$34,CR$39)*1000*главная!$N$36))</f>
        <v>0</v>
      </c>
      <c r="CS43" s="121">
        <f>IF(CS$10="",0,IF(CS$9&lt;главная!$N$19,0,IF($H$41=списки!$Q$13,CS$34,CS$39)*1000*главная!$N$36))</f>
        <v>0</v>
      </c>
      <c r="CT43" s="121">
        <f>IF(CT$10="",0,IF(CT$9&lt;главная!$N$19,0,IF($H$41=списки!$Q$13,CT$34,CT$39)*1000*главная!$N$36))</f>
        <v>0</v>
      </c>
      <c r="CU43" s="121">
        <f>IF(CU$10="",0,IF(CU$9&lt;главная!$N$19,0,IF($H$41=списки!$Q$13,CU$34,CU$39)*1000*главная!$N$36))</f>
        <v>0</v>
      </c>
      <c r="CV43" s="121">
        <f>IF(CV$10="",0,IF(CV$9&lt;главная!$N$19,0,IF($H$41=списки!$Q$13,CV$34,CV$39)*1000*главная!$N$36))</f>
        <v>0</v>
      </c>
      <c r="CW43" s="121">
        <f>IF(CW$10="",0,IF(CW$9&lt;главная!$N$19,0,IF($H$41=списки!$Q$13,CW$34,CW$39)*1000*главная!$N$36))</f>
        <v>0</v>
      </c>
      <c r="CX43" s="121">
        <f>IF(CX$10="",0,IF(CX$9&lt;главная!$N$19,0,IF($H$41=списки!$Q$13,CX$34,CX$39)*1000*главная!$N$36))</f>
        <v>0</v>
      </c>
      <c r="CY43" s="121">
        <f>IF(CY$10="",0,IF(CY$9&lt;главная!$N$19,0,IF($H$41=списки!$Q$13,CY$34,CY$39)*1000*главная!$N$36))</f>
        <v>0</v>
      </c>
      <c r="CZ43" s="121">
        <f>IF(CZ$10="",0,IF(CZ$9&lt;главная!$N$19,0,IF($H$41=списки!$Q$13,CZ$34,CZ$39)*1000*главная!$N$36))</f>
        <v>0</v>
      </c>
      <c r="DA43" s="121">
        <f>IF(DA$10="",0,IF(DA$9&lt;главная!$N$19,0,IF($H$41=списки!$Q$13,DA$34,DA$39)*1000*главная!$N$36))</f>
        <v>0</v>
      </c>
      <c r="DB43" s="121">
        <f>IF(DB$10="",0,IF(DB$9&lt;главная!$N$19,0,IF($H$41=списки!$Q$13,DB$34,DB$39)*1000*главная!$N$36))</f>
        <v>0</v>
      </c>
      <c r="DC43" s="121">
        <f>IF(DC$10="",0,IF(DC$9&lt;главная!$N$19,0,IF($H$41=списки!$Q$13,DC$34,DC$39)*1000*главная!$N$36))</f>
        <v>0</v>
      </c>
      <c r="DD43" s="121">
        <f>IF(DD$10="",0,IF(DD$9&lt;главная!$N$19,0,IF($H$41=списки!$Q$13,DD$34,DD$39)*1000*главная!$N$36))</f>
        <v>0</v>
      </c>
      <c r="DE43" s="121">
        <f>IF(DE$10="",0,IF(DE$9&lt;главная!$N$19,0,IF($H$41=списки!$Q$13,DE$34,DE$39)*1000*главная!$N$36))</f>
        <v>0</v>
      </c>
      <c r="DF43" s="121">
        <f>IF(DF$10="",0,IF(DF$9&lt;главная!$N$19,0,IF($H$41=списки!$Q$13,DF$34,DF$39)*1000*главная!$N$36))</f>
        <v>0</v>
      </c>
      <c r="DG43" s="121">
        <f>IF(DG$10="",0,IF(DG$9&lt;главная!$N$19,0,IF($H$41=списки!$Q$13,DG$34,DG$39)*1000*главная!$N$36))</f>
        <v>0</v>
      </c>
      <c r="DH43" s="121">
        <f>IF(DH$10="",0,IF(DH$9&lt;главная!$N$19,0,IF($H$41=списки!$Q$13,DH$34,DH$39)*1000*главная!$N$36))</f>
        <v>0</v>
      </c>
      <c r="DI43" s="121">
        <f>IF(DI$10="",0,IF(DI$9&lt;главная!$N$19,0,IF($H$41=списки!$Q$13,DI$34,DI$39)*1000*главная!$N$36))</f>
        <v>0</v>
      </c>
      <c r="DJ43" s="121">
        <f>IF(DJ$10="",0,IF(DJ$9&lt;главная!$N$19,0,IF($H$41=списки!$Q$13,DJ$34,DJ$39)*1000*главная!$N$36))</f>
        <v>0</v>
      </c>
      <c r="DK43" s="121">
        <f>IF(DK$10="",0,IF(DK$9&lt;главная!$N$19,0,IF($H$41=списки!$Q$13,DK$34,DK$39)*1000*главная!$N$36))</f>
        <v>0</v>
      </c>
      <c r="DL43" s="121">
        <f>IF(DL$10="",0,IF(DL$9&lt;главная!$N$19,0,IF($H$41=списки!$Q$13,DL$34,DL$39)*1000*главная!$N$36))</f>
        <v>0</v>
      </c>
      <c r="DM43" s="121">
        <f>IF(DM$10="",0,IF(DM$9&lt;главная!$N$19,0,IF($H$41=списки!$Q$13,DM$34,DM$39)*1000*главная!$N$36))</f>
        <v>0</v>
      </c>
      <c r="DN43" s="121">
        <f>IF(DN$10="",0,IF(DN$9&lt;главная!$N$19,0,IF($H$41=списки!$Q$13,DN$34,DN$39)*1000*главная!$N$36))</f>
        <v>0</v>
      </c>
      <c r="DO43" s="121">
        <f>IF(DO$10="",0,IF(DO$9&lt;главная!$N$19,0,IF($H$41=списки!$Q$13,DO$34,DO$39)*1000*главная!$N$36))</f>
        <v>0</v>
      </c>
      <c r="DP43" s="121">
        <f>IF(DP$10="",0,IF(DP$9&lt;главная!$N$19,0,IF($H$41=списки!$Q$13,DP$34,DP$39)*1000*главная!$N$36))</f>
        <v>0</v>
      </c>
      <c r="DQ43" s="121">
        <f>IF(DQ$10="",0,IF(DQ$9&lt;главная!$N$19,0,IF($H$41=списки!$Q$13,DQ$34,DQ$39)*1000*главная!$N$36))</f>
        <v>0</v>
      </c>
      <c r="DR43" s="121">
        <f>IF(DR$10="",0,IF(DR$9&lt;главная!$N$19,0,IF($H$41=списки!$Q$13,DR$34,DR$39)*1000*главная!$N$36))</f>
        <v>0</v>
      </c>
      <c r="DS43" s="121">
        <f>IF(DS$10="",0,IF(DS$9&lt;главная!$N$19,0,IF($H$41=списки!$Q$13,DS$34,DS$39)*1000*главная!$N$36))</f>
        <v>0</v>
      </c>
      <c r="DT43" s="121">
        <f>IF(DT$10="",0,IF(DT$9&lt;главная!$N$19,0,IF($H$41=списки!$Q$13,DT$34,DT$39)*1000*главная!$N$36))</f>
        <v>0</v>
      </c>
      <c r="DU43" s="121">
        <f>IF(DU$10="",0,IF(DU$9&lt;главная!$N$19,0,IF($H$41=списки!$Q$13,DU$34,DU$39)*1000*главная!$N$36))</f>
        <v>0</v>
      </c>
      <c r="DV43" s="121">
        <f>IF(DV$10="",0,IF(DV$9&lt;главная!$N$19,0,IF($H$41=списки!$Q$13,DV$34,DV$39)*1000*главная!$N$36))</f>
        <v>0</v>
      </c>
      <c r="DW43" s="121">
        <f>IF(DW$10="",0,IF(DW$9&lt;главная!$N$19,0,IF($H$41=списки!$Q$13,DW$34,DW$39)*1000*главная!$N$36))</f>
        <v>0</v>
      </c>
      <c r="DX43" s="121">
        <f>IF(DX$10="",0,IF(DX$9&lt;главная!$N$19,0,IF($H$41=списки!$Q$13,DX$34,DX$39)*1000*главная!$N$36))</f>
        <v>0</v>
      </c>
      <c r="DY43" s="121">
        <f>IF(DY$10="",0,IF(DY$9&lt;главная!$N$19,0,IF($H$41=списки!$Q$13,DY$34,DY$39)*1000*главная!$N$36))</f>
        <v>0</v>
      </c>
      <c r="DZ43" s="121">
        <f>IF(DZ$10="",0,IF(DZ$9&lt;главная!$N$19,0,IF($H$41=списки!$Q$13,DZ$34,DZ$39)*1000*главная!$N$36))</f>
        <v>0</v>
      </c>
      <c r="EA43" s="121">
        <f>IF(EA$10="",0,IF(EA$9&lt;главная!$N$19,0,IF($H$41=списки!$Q$13,EA$34,EA$39)*1000*главная!$N$36))</f>
        <v>0</v>
      </c>
      <c r="EB43" s="121">
        <f>IF(EB$10="",0,IF(EB$9&lt;главная!$N$19,0,IF($H$41=списки!$Q$13,EB$34,EB$39)*1000*главная!$N$36))</f>
        <v>0</v>
      </c>
      <c r="EC43" s="121">
        <f>IF(EC$10="",0,IF(EC$9&lt;главная!$N$19,0,IF($H$41=списки!$Q$13,EC$34,EC$39)*1000*главная!$N$36))</f>
        <v>0</v>
      </c>
      <c r="ED43" s="121">
        <f>IF(ED$10="",0,IF(ED$9&lt;главная!$N$19,0,IF($H$41=списки!$Q$13,ED$34,ED$39)*1000*главная!$N$36))</f>
        <v>0</v>
      </c>
      <c r="EE43" s="121">
        <f>IF(EE$10="",0,IF(EE$9&lt;главная!$N$19,0,IF($H$41=списки!$Q$13,EE$34,EE$39)*1000*главная!$N$36))</f>
        <v>0</v>
      </c>
      <c r="EF43" s="121">
        <f>IF(EF$10="",0,IF(EF$9&lt;главная!$N$19,0,IF($H$41=списки!$Q$13,EF$34,EF$39)*1000*главная!$N$36))</f>
        <v>0</v>
      </c>
      <c r="EG43" s="121">
        <f>IF(EG$10="",0,IF(EG$9&lt;главная!$N$19,0,IF($H$41=списки!$Q$13,EG$34,EG$39)*1000*главная!$N$36))</f>
        <v>0</v>
      </c>
      <c r="EH43" s="121">
        <f>IF(EH$10="",0,IF(EH$9&lt;главная!$N$19,0,IF($H$41=списки!$Q$13,EH$34,EH$39)*1000*главная!$N$36))</f>
        <v>0</v>
      </c>
      <c r="EI43" s="121">
        <f>IF(EI$10="",0,IF(EI$9&lt;главная!$N$19,0,IF($H$41=списки!$Q$13,EI$34,EI$39)*1000*главная!$N$36))</f>
        <v>0</v>
      </c>
      <c r="EJ43" s="121">
        <f>IF(EJ$10="",0,IF(EJ$9&lt;главная!$N$19,0,IF($H$41=списки!$Q$13,EJ$34,EJ$39)*1000*главная!$N$36))</f>
        <v>0</v>
      </c>
      <c r="EK43" s="121">
        <f>IF(EK$10="",0,IF(EK$9&lt;главная!$N$19,0,IF($H$41=списки!$Q$13,EK$34,EK$39)*1000*главная!$N$36))</f>
        <v>0</v>
      </c>
      <c r="EL43" s="121">
        <f>IF(EL$10="",0,IF(EL$9&lt;главная!$N$19,0,IF($H$41=списки!$Q$13,EL$34,EL$39)*1000*главная!$N$36))</f>
        <v>0</v>
      </c>
      <c r="EM43" s="121">
        <f>IF(EM$10="",0,IF(EM$9&lt;главная!$N$19,0,IF($H$41=списки!$Q$13,EM$34,EM$39)*1000*главная!$N$36))</f>
        <v>0</v>
      </c>
      <c r="EN43" s="121">
        <f>IF(EN$10="",0,IF(EN$9&lt;главная!$N$19,0,IF($H$41=списки!$Q$13,EN$34,EN$39)*1000*главная!$N$36))</f>
        <v>0</v>
      </c>
      <c r="EO43" s="121">
        <f>IF(EO$10="",0,IF(EO$9&lt;главная!$N$19,0,IF($H$41=списки!$Q$13,EO$34,EO$39)*1000*главная!$N$36))</f>
        <v>0</v>
      </c>
      <c r="EP43" s="121">
        <f>IF(EP$10="",0,IF(EP$9&lt;главная!$N$19,0,IF($H$41=списки!$Q$13,EP$34,EP$39)*1000*главная!$N$36))</f>
        <v>0</v>
      </c>
      <c r="EQ43" s="121">
        <f>IF(EQ$10="",0,IF(EQ$9&lt;главная!$N$19,0,IF($H$41=списки!$Q$13,EQ$34,EQ$39)*1000*главная!$N$36))</f>
        <v>0</v>
      </c>
      <c r="ER43" s="121">
        <f>IF(ER$10="",0,IF(ER$9&lt;главная!$N$19,0,IF($H$41=списки!$Q$13,ER$34,ER$39)*1000*главная!$N$36))</f>
        <v>0</v>
      </c>
      <c r="ES43" s="121">
        <f>IF(ES$10="",0,IF(ES$9&lt;главная!$N$19,0,IF($H$41=списки!$Q$13,ES$34,ES$39)*1000*главная!$N$36))</f>
        <v>0</v>
      </c>
      <c r="ET43" s="121">
        <f>IF(ET$10="",0,IF(ET$9&lt;главная!$N$19,0,IF($H$41=списки!$Q$13,ET$34,ET$39)*1000*главная!$N$36))</f>
        <v>0</v>
      </c>
      <c r="EU43" s="121">
        <f>IF(EU$10="",0,IF(EU$9&lt;главная!$N$19,0,IF($H$41=списки!$Q$13,EU$34,EU$39)*1000*главная!$N$36))</f>
        <v>0</v>
      </c>
      <c r="EV43" s="121">
        <f>IF(EV$10="",0,IF(EV$9&lt;главная!$N$19,0,IF($H$41=списки!$Q$13,EV$34,EV$39)*1000*главная!$N$36))</f>
        <v>0</v>
      </c>
      <c r="EW43" s="121">
        <f>IF(EW$10="",0,IF(EW$9&lt;главная!$N$19,0,IF($H$41=списки!$Q$13,EW$34,EW$39)*1000*главная!$N$36))</f>
        <v>0</v>
      </c>
      <c r="EX43" s="121">
        <f>IF(EX$10="",0,IF(EX$9&lt;главная!$N$19,0,IF($H$41=списки!$Q$13,EX$34,EX$39)*1000*главная!$N$36))</f>
        <v>0</v>
      </c>
      <c r="EY43" s="121">
        <f>IF(EY$10="",0,IF(EY$9&lt;главная!$N$19,0,IF($H$41=списки!$Q$13,EY$34,EY$39)*1000*главная!$N$36))</f>
        <v>0</v>
      </c>
      <c r="EZ43" s="121">
        <f>IF(EZ$10="",0,IF(EZ$9&lt;главная!$N$19,0,IF($H$41=списки!$Q$13,EZ$34,EZ$39)*1000*главная!$N$36))</f>
        <v>0</v>
      </c>
      <c r="FA43" s="121">
        <f>IF(FA$10="",0,IF(FA$9&lt;главная!$N$19,0,IF($H$41=списки!$Q$13,FA$34,FA$39)*1000*главная!$N$36))</f>
        <v>0</v>
      </c>
      <c r="FB43" s="121">
        <f>IF(FB$10="",0,IF(FB$9&lt;главная!$N$19,0,IF($H$41=списки!$Q$13,FB$34,FB$39)*1000*главная!$N$36))</f>
        <v>0</v>
      </c>
      <c r="FC43" s="121">
        <f>IF(FC$10="",0,IF(FC$9&lt;главная!$N$19,0,IF($H$41=списки!$Q$13,FC$34,FC$39)*1000*главная!$N$36))</f>
        <v>0</v>
      </c>
      <c r="FD43" s="121">
        <f>IF(FD$10="",0,IF(FD$9&lt;главная!$N$19,0,IF($H$41=списки!$Q$13,FD$34,FD$39)*1000*главная!$N$36))</f>
        <v>0</v>
      </c>
      <c r="FE43" s="121">
        <f>IF(FE$10="",0,IF(FE$9&lt;главная!$N$19,0,IF($H$41=списки!$Q$13,FE$34,FE$39)*1000*главная!$N$36))</f>
        <v>0</v>
      </c>
      <c r="FF43" s="121">
        <f>IF(FF$10="",0,IF(FF$9&lt;главная!$N$19,0,IF($H$41=списки!$Q$13,FF$34,FF$39)*1000*главная!$N$36))</f>
        <v>0</v>
      </c>
      <c r="FG43" s="121">
        <f>IF(FG$10="",0,IF(FG$9&lt;главная!$N$19,0,IF($H$41=списки!$Q$13,FG$34,FG$39)*1000*главная!$N$36))</f>
        <v>0</v>
      </c>
      <c r="FH43" s="121">
        <f>IF(FH$10="",0,IF(FH$9&lt;главная!$N$19,0,IF($H$41=списки!$Q$13,FH$34,FH$39)*1000*главная!$N$36))</f>
        <v>0</v>
      </c>
      <c r="FI43" s="121">
        <f>IF(FI$10="",0,IF(FI$9&lt;главная!$N$19,0,IF($H$41=списки!$Q$13,FI$34,FI$39)*1000*главная!$N$36))</f>
        <v>0</v>
      </c>
      <c r="FJ43" s="121">
        <f>IF(FJ$10="",0,IF(FJ$9&lt;главная!$N$19,0,IF($H$41=списки!$Q$13,FJ$34,FJ$39)*1000*главная!$N$36))</f>
        <v>0</v>
      </c>
      <c r="FK43" s="121">
        <f>IF(FK$10="",0,IF(FK$9&lt;главная!$N$19,0,IF($H$41=списки!$Q$13,FK$34,FK$39)*1000*главная!$N$36))</f>
        <v>0</v>
      </c>
      <c r="FL43" s="121">
        <f>IF(FL$10="",0,IF(FL$9&lt;главная!$N$19,0,IF($H$41=списки!$Q$13,FL$34,FL$39)*1000*главная!$N$36))</f>
        <v>0</v>
      </c>
      <c r="FM43" s="121">
        <f>IF(FM$10="",0,IF(FM$9&lt;главная!$N$19,0,IF($H$41=списки!$Q$13,FM$34,FM$39)*1000*главная!$N$36))</f>
        <v>0</v>
      </c>
      <c r="FN43" s="121">
        <f>IF(FN$10="",0,IF(FN$9&lt;главная!$N$19,0,IF($H$41=списки!$Q$13,FN$34,FN$39)*1000*главная!$N$36))</f>
        <v>0</v>
      </c>
      <c r="FO43" s="121">
        <f>IF(FO$10="",0,IF(FO$9&lt;главная!$N$19,0,IF($H$41=списки!$Q$13,FO$34,FO$39)*1000*главная!$N$36))</f>
        <v>0</v>
      </c>
      <c r="FP43" s="121">
        <f>IF(FP$10="",0,IF(FP$9&lt;главная!$N$19,0,IF($H$41=списки!$Q$13,FP$34,FP$39)*1000*главная!$N$36))</f>
        <v>0</v>
      </c>
      <c r="FQ43" s="121">
        <f>IF(FQ$10="",0,IF(FQ$9&lt;главная!$N$19,0,IF($H$41=списки!$Q$13,FQ$34,FQ$39)*1000*главная!$N$36))</f>
        <v>0</v>
      </c>
      <c r="FR43" s="121">
        <f>IF(FR$10="",0,IF(FR$9&lt;главная!$N$19,0,IF($H$41=списки!$Q$13,FR$34,FR$39)*1000*главная!$N$36))</f>
        <v>0</v>
      </c>
      <c r="FS43" s="121">
        <f>IF(FS$10="",0,IF(FS$9&lt;главная!$N$19,0,IF($H$41=списки!$Q$13,FS$34,FS$39)*1000*главная!$N$36))</f>
        <v>0</v>
      </c>
      <c r="FT43" s="121">
        <f>IF(FT$10="",0,IF(FT$9&lt;главная!$N$19,0,IF($H$41=списки!$Q$13,FT$34,FT$39)*1000*главная!$N$36))</f>
        <v>0</v>
      </c>
      <c r="FU43" s="121">
        <f>IF(FU$10="",0,IF(FU$9&lt;главная!$N$19,0,IF($H$41=списки!$Q$13,FU$34,FU$39)*1000*главная!$N$36))</f>
        <v>0</v>
      </c>
      <c r="FV43" s="121">
        <f>IF(FV$10="",0,IF(FV$9&lt;главная!$N$19,0,IF($H$41=списки!$Q$13,FV$34,FV$39)*1000*главная!$N$36))</f>
        <v>0</v>
      </c>
      <c r="FW43" s="121">
        <f>IF(FW$10="",0,IF(FW$9&lt;главная!$N$19,0,IF($H$41=списки!$Q$13,FW$34,FW$39)*1000*главная!$N$36))</f>
        <v>0</v>
      </c>
      <c r="FX43" s="121">
        <f>IF(FX$10="",0,IF(FX$9&lt;главная!$N$19,0,IF($H$41=списки!$Q$13,FX$34,FX$39)*1000*главная!$N$36))</f>
        <v>0</v>
      </c>
      <c r="FY43" s="121">
        <f>IF(FY$10="",0,IF(FY$9&lt;главная!$N$19,0,IF($H$41=списки!$Q$13,FY$34,FY$39)*1000*главная!$N$36))</f>
        <v>0</v>
      </c>
      <c r="FZ43" s="121">
        <f>IF(FZ$10="",0,IF(FZ$9&lt;главная!$N$19,0,IF($H$41=списки!$Q$13,FZ$34,FZ$39)*1000*главная!$N$36))</f>
        <v>0</v>
      </c>
      <c r="GA43" s="121">
        <f>IF(GA$10="",0,IF(GA$9&lt;главная!$N$19,0,IF($H$41=списки!$Q$13,GA$34,GA$39)*1000*главная!$N$36))</f>
        <v>0</v>
      </c>
      <c r="GB43" s="121">
        <f>IF(GB$10="",0,IF(GB$9&lt;главная!$N$19,0,IF($H$41=списки!$Q$13,GB$34,GB$39)*1000*главная!$N$36))</f>
        <v>0</v>
      </c>
      <c r="GC43" s="121">
        <f>IF(GC$10="",0,IF(GC$9&lt;главная!$N$19,0,IF($H$41=списки!$Q$13,GC$34,GC$39)*1000*главная!$N$36))</f>
        <v>0</v>
      </c>
      <c r="GD43" s="121">
        <f>IF(GD$10="",0,IF(GD$9&lt;главная!$N$19,0,IF($H$41=списки!$Q$13,GD$34,GD$39)*1000*главная!$N$36))</f>
        <v>0</v>
      </c>
      <c r="GE43" s="121">
        <f>IF(GE$10="",0,IF(GE$9&lt;главная!$N$19,0,IF($H$41=списки!$Q$13,GE$34,GE$39)*1000*главная!$N$36))</f>
        <v>0</v>
      </c>
      <c r="GF43" s="121">
        <f>IF(GF$10="",0,IF(GF$9&lt;главная!$N$19,0,IF($H$41=списки!$Q$13,GF$34,GF$39)*1000*главная!$N$36))</f>
        <v>0</v>
      </c>
      <c r="GG43" s="121">
        <f>IF(GG$10="",0,IF(GG$9&lt;главная!$N$19,0,IF($H$41=списки!$Q$13,GG$34,GG$39)*1000*главная!$N$36))</f>
        <v>0</v>
      </c>
      <c r="GH43" s="121">
        <f>IF(GH$10="",0,IF(GH$9&lt;главная!$N$19,0,IF($H$41=списки!$Q$13,GH$34,GH$39)*1000*главная!$N$36))</f>
        <v>0</v>
      </c>
      <c r="GI43" s="121">
        <f>IF(GI$10="",0,IF(GI$9&lt;главная!$N$19,0,IF($H$41=списки!$Q$13,GI$34,GI$39)*1000*главная!$N$36))</f>
        <v>0</v>
      </c>
      <c r="GJ43" s="121">
        <f>IF(GJ$10="",0,IF(GJ$9&lt;главная!$N$19,0,IF($H$41=списки!$Q$13,GJ$34,GJ$39)*1000*главная!$N$36))</f>
        <v>0</v>
      </c>
      <c r="GK43" s="121">
        <f>IF(GK$10="",0,IF(GK$9&lt;главная!$N$19,0,IF($H$41=списки!$Q$13,GK$34,GK$39)*1000*главная!$N$36))</f>
        <v>0</v>
      </c>
      <c r="GL43" s="121">
        <f>IF(GL$10="",0,IF(GL$9&lt;главная!$N$19,0,IF($H$41=списки!$Q$13,GL$34,GL$39)*1000*главная!$N$36))</f>
        <v>0</v>
      </c>
      <c r="GM43" s="121">
        <f>IF(GM$10="",0,IF(GM$9&lt;главная!$N$19,0,IF($H$41=списки!$Q$13,GM$34,GM$39)*1000*главная!$N$36))</f>
        <v>0</v>
      </c>
      <c r="GN43" s="121">
        <f>IF(GN$10="",0,IF(GN$9&lt;главная!$N$19,0,IF($H$41=списки!$Q$13,GN$34,GN$39)*1000*главная!$N$36))</f>
        <v>0</v>
      </c>
      <c r="GO43" s="121">
        <f>IF(GO$10="",0,IF(GO$9&lt;главная!$N$19,0,IF($H$41=списки!$Q$13,GO$34,GO$39)*1000*главная!$N$36))</f>
        <v>0</v>
      </c>
      <c r="GP43" s="121">
        <f>IF(GP$10="",0,IF(GP$9&lt;главная!$N$19,0,IF($H$41=списки!$Q$13,GP$34,GP$39)*1000*главная!$N$36))</f>
        <v>0</v>
      </c>
      <c r="GQ43" s="121">
        <f>IF(GQ$10="",0,IF(GQ$9&lt;главная!$N$19,0,IF($H$41=списки!$Q$13,GQ$34,GQ$39)*1000*главная!$N$36))</f>
        <v>0</v>
      </c>
      <c r="GR43" s="121">
        <f>IF(GR$10="",0,IF(GR$9&lt;главная!$N$19,0,IF($H$41=списки!$Q$13,GR$34,GR$39)*1000*главная!$N$36))</f>
        <v>0</v>
      </c>
      <c r="GS43" s="121">
        <f>IF(GS$10="",0,IF(GS$9&lt;главная!$N$19,0,IF($H$41=списки!$Q$13,GS$34,GS$39)*1000*главная!$N$36))</f>
        <v>0</v>
      </c>
      <c r="GT43" s="121">
        <f>IF(GT$10="",0,IF(GT$9&lt;главная!$N$19,0,IF($H$41=списки!$Q$13,GT$34,GT$39)*1000*главная!$N$36))</f>
        <v>0</v>
      </c>
      <c r="GU43" s="121">
        <f>IF(GU$10="",0,IF(GU$9&lt;главная!$N$19,0,IF($H$41=списки!$Q$13,GU$34,GU$39)*1000*главная!$N$36))</f>
        <v>0</v>
      </c>
      <c r="GV43" s="121">
        <f>IF(GV$10="",0,IF(GV$9&lt;главная!$N$19,0,IF($H$41=списки!$Q$13,GV$34,GV$39)*1000*главная!$N$36))</f>
        <v>0</v>
      </c>
      <c r="GW43" s="121">
        <f>IF(GW$10="",0,IF(GW$9&lt;главная!$N$19,0,IF($H$41=списки!$Q$13,GW$34,GW$39)*1000*главная!$N$36))</f>
        <v>0</v>
      </c>
      <c r="GX43" s="121">
        <f>IF(GX$10="",0,IF(GX$9&lt;главная!$N$19,0,IF($H$41=списки!$Q$13,GX$34,GX$39)*1000*главная!$N$36))</f>
        <v>0</v>
      </c>
      <c r="GY43" s="121">
        <f>IF(GY$10="",0,IF(GY$9&lt;главная!$N$19,0,IF($H$41=списки!$Q$13,GY$34,GY$39)*1000*главная!$N$36))</f>
        <v>0</v>
      </c>
      <c r="GZ43" s="121">
        <f>IF(GZ$10="",0,IF(GZ$9&lt;главная!$N$19,0,IF($H$41=списки!$Q$13,GZ$34,GZ$39)*1000*главная!$N$36))</f>
        <v>0</v>
      </c>
      <c r="HA43" s="121">
        <f>IF(HA$10="",0,IF(HA$9&lt;главная!$N$19,0,IF($H$41=списки!$Q$13,HA$34,HA$39)*1000*главная!$N$36))</f>
        <v>0</v>
      </c>
      <c r="HB43" s="121">
        <f>IF(HB$10="",0,IF(HB$9&lt;главная!$N$19,0,IF($H$41=списки!$Q$13,HB$34,HB$39)*1000*главная!$N$36))</f>
        <v>0</v>
      </c>
      <c r="HC43" s="121">
        <f>IF(HC$10="",0,IF(HC$9&lt;главная!$N$19,0,IF($H$41=списки!$Q$13,HC$34,HC$39)*1000*главная!$N$36))</f>
        <v>0</v>
      </c>
      <c r="HD43" s="121">
        <f>IF(HD$10="",0,IF(HD$9&lt;главная!$N$19,0,IF($H$41=списки!$Q$13,HD$34,HD$39)*1000*главная!$N$36))</f>
        <v>0</v>
      </c>
      <c r="HE43" s="121">
        <f>IF(HE$10="",0,IF(HE$9&lt;главная!$N$19,0,IF($H$41=списки!$Q$13,HE$34,HE$39)*1000*главная!$N$36))</f>
        <v>0</v>
      </c>
      <c r="HF43" s="121">
        <f>IF(HF$10="",0,IF(HF$9&lt;главная!$N$19,0,IF($H$41=списки!$Q$13,HF$34,HF$39)*1000*главная!$N$36))</f>
        <v>0</v>
      </c>
      <c r="HG43" s="121">
        <f>IF(HG$10="",0,IF(HG$9&lt;главная!$N$19,0,IF($H$41=списки!$Q$13,HG$34,HG$39)*1000*главная!$N$36))</f>
        <v>0</v>
      </c>
      <c r="HH43" s="121">
        <f>IF(HH$10="",0,IF(HH$9&lt;главная!$N$19,0,IF($H$41=списки!$Q$13,HH$34,HH$39)*1000*главная!$N$36))</f>
        <v>0</v>
      </c>
      <c r="HI43" s="121">
        <f>IF(HI$10="",0,IF(HI$9&lt;главная!$N$19,0,IF($H$41=списки!$Q$13,HI$34,HI$39)*1000*главная!$N$36))</f>
        <v>0</v>
      </c>
      <c r="HJ43" s="121">
        <f>IF(HJ$10="",0,IF(HJ$9&lt;главная!$N$19,0,IF($H$41=списки!$Q$13,HJ$34,HJ$39)*1000*главная!$N$36))</f>
        <v>0</v>
      </c>
      <c r="HK43" s="121">
        <f>IF(HK$10="",0,IF(HK$9&lt;главная!$N$19,0,IF($H$41=списки!$Q$13,HK$34,HK$39)*1000*главная!$N$36))</f>
        <v>0</v>
      </c>
      <c r="HL43" s="121">
        <f>IF(HL$10="",0,IF(HL$9&lt;главная!$N$19,0,IF($H$41=списки!$Q$13,HL$34,HL$39)*1000*главная!$N$36))</f>
        <v>0</v>
      </c>
      <c r="HM43" s="121">
        <f>IF(HM$10="",0,IF(HM$9&lt;главная!$N$19,0,IF($H$41=списки!$Q$13,HM$34,HM$39)*1000*главная!$N$36))</f>
        <v>0</v>
      </c>
      <c r="HN43" s="121">
        <f>IF(HN$10="",0,IF(HN$9&lt;главная!$N$19,0,IF($H$41=списки!$Q$13,HN$34,HN$39)*1000*главная!$N$36))</f>
        <v>0</v>
      </c>
      <c r="HO43" s="121">
        <f>IF(HO$10="",0,IF(HO$9&lt;главная!$N$19,0,IF($H$41=списки!$Q$13,HO$34,HO$39)*1000*главная!$N$36))</f>
        <v>0</v>
      </c>
      <c r="HP43" s="121">
        <f>IF(HP$10="",0,IF(HP$9&lt;главная!$N$19,0,IF($H$41=списки!$Q$13,HP$34,HP$39)*1000*главная!$N$36))</f>
        <v>0</v>
      </c>
      <c r="HQ43" s="121">
        <f>IF(HQ$10="",0,IF(HQ$9&lt;главная!$N$19,0,IF($H$41=списки!$Q$13,HQ$34,HQ$39)*1000*главная!$N$36))</f>
        <v>0</v>
      </c>
      <c r="HR43" s="121">
        <f>IF(HR$10="",0,IF(HR$9&lt;главная!$N$19,0,IF($H$41=списки!$Q$13,HR$34,HR$39)*1000*главная!$N$36))</f>
        <v>0</v>
      </c>
      <c r="HS43" s="121">
        <f>IF(HS$10="",0,IF(HS$9&lt;главная!$N$19,0,IF($H$41=списки!$Q$13,HS$34,HS$39)*1000*главная!$N$36))</f>
        <v>0</v>
      </c>
      <c r="HT43" s="121">
        <f>IF(HT$10="",0,IF(HT$9&lt;главная!$N$19,0,IF($H$41=списки!$Q$13,HT$34,HT$39)*1000*главная!$N$36))</f>
        <v>0</v>
      </c>
      <c r="HU43" s="121">
        <f>IF(HU$10="",0,IF(HU$9&lt;главная!$N$19,0,IF($H$41=списки!$Q$13,HU$34,HU$39)*1000*главная!$N$36))</f>
        <v>0</v>
      </c>
      <c r="HV43" s="121">
        <f>IF(HV$10="",0,IF(HV$9&lt;главная!$N$19,0,IF($H$41=списки!$Q$13,HV$34,HV$39)*1000*главная!$N$36))</f>
        <v>0</v>
      </c>
      <c r="HW43" s="121">
        <f>IF(HW$10="",0,IF(HW$9&lt;главная!$N$19,0,IF($H$41=списки!$Q$13,HW$34,HW$39)*1000*главная!$N$36))</f>
        <v>0</v>
      </c>
      <c r="HX43" s="121">
        <f>IF(HX$10="",0,IF(HX$9&lt;главная!$N$19,0,IF($H$41=списки!$Q$13,HX$34,HX$39)*1000*главная!$N$36))</f>
        <v>0</v>
      </c>
      <c r="HY43" s="121">
        <f>IF(HY$10="",0,IF(HY$9&lt;главная!$N$19,0,IF($H$41=списки!$Q$13,HY$34,HY$39)*1000*главная!$N$36))</f>
        <v>0</v>
      </c>
      <c r="HZ43" s="121">
        <f>IF(HZ$10="",0,IF(HZ$9&lt;главная!$N$19,0,IF($H$41=списки!$Q$13,HZ$34,HZ$39)*1000*главная!$N$36))</f>
        <v>0</v>
      </c>
      <c r="IA43" s="121">
        <f>IF(IA$10="",0,IF(IA$9&lt;главная!$N$19,0,IF($H$41=списки!$Q$13,IA$34,IA$39)*1000*главная!$N$36))</f>
        <v>0</v>
      </c>
      <c r="IB43" s="121">
        <f>IF(IB$10="",0,IF(IB$9&lt;главная!$N$19,0,IF($H$41=списки!$Q$13,IB$34,IB$39)*1000*главная!$N$36))</f>
        <v>0</v>
      </c>
      <c r="IC43" s="121">
        <f>IF(IC$10="",0,IF(IC$9&lt;главная!$N$19,0,IF($H$41=списки!$Q$13,IC$34,IC$39)*1000*главная!$N$36))</f>
        <v>0</v>
      </c>
      <c r="ID43" s="121">
        <f>IF(ID$10="",0,IF(ID$9&lt;главная!$N$19,0,IF($H$41=списки!$Q$13,ID$34,ID$39)*1000*главная!$N$36))</f>
        <v>0</v>
      </c>
      <c r="IE43" s="121">
        <f>IF(IE$10="",0,IF(IE$9&lt;главная!$N$19,0,IF($H$41=списки!$Q$13,IE$34,IE$39)*1000*главная!$N$36))</f>
        <v>0</v>
      </c>
      <c r="IF43" s="121">
        <f>IF(IF$10="",0,IF(IF$9&lt;главная!$N$19,0,IF($H$41=списки!$Q$13,IF$34,IF$39)*1000*главная!$N$36))</f>
        <v>0</v>
      </c>
      <c r="IG43" s="121">
        <f>IF(IG$10="",0,IF(IG$9&lt;главная!$N$19,0,IF($H$41=списки!$Q$13,IG$34,IG$39)*1000*главная!$N$36))</f>
        <v>0</v>
      </c>
      <c r="IH43" s="121">
        <f>IF(IH$10="",0,IF(IH$9&lt;главная!$N$19,0,IF($H$41=списки!$Q$13,IH$34,IH$39)*1000*главная!$N$36))</f>
        <v>0</v>
      </c>
      <c r="II43" s="121">
        <f>IF(II$10="",0,IF(II$9&lt;главная!$N$19,0,IF($H$41=списки!$Q$13,II$34,II$39)*1000*главная!$N$36))</f>
        <v>0</v>
      </c>
      <c r="IJ43" s="121">
        <f>IF(IJ$10="",0,IF(IJ$9&lt;главная!$N$19,0,IF($H$41=списки!$Q$13,IJ$34,IJ$39)*1000*главная!$N$36))</f>
        <v>0</v>
      </c>
      <c r="IK43" s="121">
        <f>IF(IK$10="",0,IF(IK$9&lt;главная!$N$19,0,IF($H$41=списки!$Q$13,IK$34,IK$39)*1000*главная!$N$36))</f>
        <v>0</v>
      </c>
      <c r="IL43" s="121">
        <f>IF(IL$10="",0,IF(IL$9&lt;главная!$N$19,0,IF($H$41=списки!$Q$13,IL$34,IL$39)*1000*главная!$N$36))</f>
        <v>0</v>
      </c>
      <c r="IM43" s="121">
        <f>IF(IM$10="",0,IF(IM$9&lt;главная!$N$19,0,IF($H$41=списки!$Q$13,IM$34,IM$39)*1000*главная!$N$36))</f>
        <v>0</v>
      </c>
      <c r="IN43" s="121">
        <f>IF(IN$10="",0,IF(IN$9&lt;главная!$N$19,0,IF($H$41=списки!$Q$13,IN$34,IN$39)*1000*главная!$N$36))</f>
        <v>0</v>
      </c>
      <c r="IO43" s="121">
        <f>IF(IO$10="",0,IF(IO$9&lt;главная!$N$19,0,IF($H$41=списки!$Q$13,IO$34,IO$39)*1000*главная!$N$36))</f>
        <v>0</v>
      </c>
      <c r="IP43" s="121">
        <f>IF(IP$10="",0,IF(IP$9&lt;главная!$N$19,0,IF($H$41=списки!$Q$13,IP$34,IP$39)*1000*главная!$N$36))</f>
        <v>0</v>
      </c>
      <c r="IQ43" s="121">
        <f>IF(IQ$10="",0,IF(IQ$9&lt;главная!$N$19,0,IF($H$41=списки!$Q$13,IQ$34,IQ$39)*1000*главная!$N$36))</f>
        <v>0</v>
      </c>
      <c r="IR43" s="121">
        <f>IF(IR$10="",0,IF(IR$9&lt;главная!$N$19,0,IF($H$41=списки!$Q$13,IR$34,IR$39)*1000*главная!$N$36))</f>
        <v>0</v>
      </c>
      <c r="IS43" s="121">
        <f>IF(IS$10="",0,IF(IS$9&lt;главная!$N$19,0,IF($H$41=списки!$Q$13,IS$34,IS$39)*1000*главная!$N$36))</f>
        <v>0</v>
      </c>
      <c r="IT43" s="121">
        <f>IF(IT$10="",0,IF(IT$9&lt;главная!$N$19,0,IF($H$41=списки!$Q$13,IT$34,IT$39)*1000*главная!$N$36))</f>
        <v>0</v>
      </c>
      <c r="IU43" s="121">
        <f>IF(IU$10="",0,IF(IU$9&lt;главная!$N$19,0,IF($H$41=списки!$Q$13,IU$34,IU$39)*1000*главная!$N$36))</f>
        <v>0</v>
      </c>
      <c r="IV43" s="121">
        <f>IF(IV$10="",0,IF(IV$9&lt;главная!$N$19,0,IF($H$41=списки!$Q$13,IV$34,IV$39)*1000*главная!$N$36))</f>
        <v>0</v>
      </c>
      <c r="IW43" s="121">
        <f>IF(IW$10="",0,IF(IW$9&lt;главная!$N$19,0,IF($H$41=списки!$Q$13,IW$34,IW$39)*1000*главная!$N$36))</f>
        <v>0</v>
      </c>
      <c r="IX43" s="121">
        <f>IF(IX$10="",0,IF(IX$9&lt;главная!$N$19,0,IF($H$41=списки!$Q$13,IX$34,IX$39)*1000*главная!$N$36))</f>
        <v>0</v>
      </c>
      <c r="IY43" s="121">
        <f>IF(IY$10="",0,IF(IY$9&lt;главная!$N$19,0,IF($H$41=списки!$Q$13,IY$34,IY$39)*1000*главная!$N$36))</f>
        <v>0</v>
      </c>
      <c r="IZ43" s="121">
        <f>IF(IZ$10="",0,IF(IZ$9&lt;главная!$N$19,0,IF($H$41=списки!$Q$13,IZ$34,IZ$39)*1000*главная!$N$36))</f>
        <v>0</v>
      </c>
      <c r="JA43" s="121">
        <f>IF(JA$10="",0,IF(JA$9&lt;главная!$N$19,0,IF($H$41=списки!$Q$13,JA$34,JA$39)*1000*главная!$N$36))</f>
        <v>0</v>
      </c>
      <c r="JB43" s="121">
        <f>IF(JB$10="",0,IF(JB$9&lt;главная!$N$19,0,IF($H$41=списки!$Q$13,JB$34,JB$39)*1000*главная!$N$36))</f>
        <v>0</v>
      </c>
      <c r="JC43" s="121">
        <f>IF(JC$10="",0,IF(JC$9&lt;главная!$N$19,0,IF($H$41=списки!$Q$13,JC$34,JC$39)*1000*главная!$N$36))</f>
        <v>0</v>
      </c>
      <c r="JD43" s="121">
        <f>IF(JD$10="",0,IF(JD$9&lt;главная!$N$19,0,IF($H$41=списки!$Q$13,JD$34,JD$39)*1000*главная!$N$36))</f>
        <v>0</v>
      </c>
      <c r="JE43" s="121">
        <f>IF(JE$10="",0,IF(JE$9&lt;главная!$N$19,0,IF($H$41=списки!$Q$13,JE$34,JE$39)*1000*главная!$N$36))</f>
        <v>0</v>
      </c>
      <c r="JF43" s="121">
        <f>IF(JF$10="",0,IF(JF$9&lt;главная!$N$19,0,IF($H$41=списки!$Q$13,JF$34,JF$39)*1000*главная!$N$36))</f>
        <v>0</v>
      </c>
      <c r="JG43" s="121">
        <f>IF(JG$10="",0,IF(JG$9&lt;главная!$N$19,0,IF($H$41=списки!$Q$13,JG$34,JG$39)*1000*главная!$N$36))</f>
        <v>0</v>
      </c>
      <c r="JH43" s="121">
        <f>IF(JH$10="",0,IF(JH$9&lt;главная!$N$19,0,IF($H$41=списки!$Q$13,JH$34,JH$39)*1000*главная!$N$36))</f>
        <v>0</v>
      </c>
      <c r="JI43" s="121">
        <f>IF(JI$10="",0,IF(JI$9&lt;главная!$N$19,0,IF($H$41=списки!$Q$13,JI$34,JI$39)*1000*главная!$N$36))</f>
        <v>0</v>
      </c>
      <c r="JJ43" s="121">
        <f>IF(JJ$10="",0,IF(JJ$9&lt;главная!$N$19,0,IF($H$41=списки!$Q$13,JJ$34,JJ$39)*1000*главная!$N$36))</f>
        <v>0</v>
      </c>
      <c r="JK43" s="121">
        <f>IF(JK$10="",0,IF(JK$9&lt;главная!$N$19,0,IF($H$41=списки!$Q$13,JK$34,JK$39)*1000*главная!$N$36))</f>
        <v>0</v>
      </c>
      <c r="JL43" s="121">
        <f>IF(JL$10="",0,IF(JL$9&lt;главная!$N$19,0,IF($H$41=списки!$Q$13,JL$34,JL$39)*1000*главная!$N$36))</f>
        <v>0</v>
      </c>
      <c r="JM43" s="121">
        <f>IF(JM$10="",0,IF(JM$9&lt;главная!$N$19,0,IF($H$41=списки!$Q$13,JM$34,JM$39)*1000*главная!$N$36))</f>
        <v>0</v>
      </c>
      <c r="JN43" s="121">
        <f>IF(JN$10="",0,IF(JN$9&lt;главная!$N$19,0,IF($H$41=списки!$Q$13,JN$34,JN$39)*1000*главная!$N$36))</f>
        <v>0</v>
      </c>
      <c r="JO43" s="121">
        <f>IF(JO$10="",0,IF(JO$9&lt;главная!$N$19,0,IF($H$41=списки!$Q$13,JO$34,JO$39)*1000*главная!$N$36))</f>
        <v>0</v>
      </c>
      <c r="JP43" s="121">
        <f>IF(JP$10="",0,IF(JP$9&lt;главная!$N$19,0,IF($H$41=списки!$Q$13,JP$34,JP$39)*1000*главная!$N$36))</f>
        <v>0</v>
      </c>
      <c r="JQ43" s="121">
        <f>IF(JQ$10="",0,IF(JQ$9&lt;главная!$N$19,0,IF($H$41=списки!$Q$13,JQ$34,JQ$39)*1000*главная!$N$36))</f>
        <v>0</v>
      </c>
      <c r="JR43" s="121">
        <f>IF(JR$10="",0,IF(JR$9&lt;главная!$N$19,0,IF($H$41=списки!$Q$13,JR$34,JR$39)*1000*главная!$N$36))</f>
        <v>0</v>
      </c>
      <c r="JS43" s="121">
        <f>IF(JS$10="",0,IF(JS$9&lt;главная!$N$19,0,IF($H$41=списки!$Q$13,JS$34,JS$39)*1000*главная!$N$36))</f>
        <v>0</v>
      </c>
      <c r="JT43" s="121">
        <f>IF(JT$10="",0,IF(JT$9&lt;главная!$N$19,0,IF($H$41=списки!$Q$13,JT$34,JT$39)*1000*главная!$N$36))</f>
        <v>0</v>
      </c>
      <c r="JU43" s="121">
        <f>IF(JU$10="",0,IF(JU$9&lt;главная!$N$19,0,IF($H$41=списки!$Q$13,JU$34,JU$39)*1000*главная!$N$36))</f>
        <v>0</v>
      </c>
      <c r="JV43" s="121">
        <f>IF(JV$10="",0,IF(JV$9&lt;главная!$N$19,0,IF($H$41=списки!$Q$13,JV$34,JV$39)*1000*главная!$N$36))</f>
        <v>0</v>
      </c>
      <c r="JW43" s="121">
        <f>IF(JW$10="",0,IF(JW$9&lt;главная!$N$19,0,IF($H$41=списки!$Q$13,JW$34,JW$39)*1000*главная!$N$36))</f>
        <v>0</v>
      </c>
      <c r="JX43" s="121">
        <f>IF(JX$10="",0,IF(JX$9&lt;главная!$N$19,0,IF($H$41=списки!$Q$13,JX$34,JX$39)*1000*главная!$N$36))</f>
        <v>0</v>
      </c>
      <c r="JY43" s="121">
        <f>IF(JY$10="",0,IF(JY$9&lt;главная!$N$19,0,IF($H$41=списки!$Q$13,JY$34,JY$39)*1000*главная!$N$36))</f>
        <v>0</v>
      </c>
      <c r="JZ43" s="121">
        <f>IF(JZ$10="",0,IF(JZ$9&lt;главная!$N$19,0,IF($H$41=списки!$Q$13,JZ$34,JZ$39)*1000*главная!$N$36))</f>
        <v>0</v>
      </c>
      <c r="KA43" s="121">
        <f>IF(KA$10="",0,IF(KA$9&lt;главная!$N$19,0,IF($H$41=списки!$Q$13,KA$34,KA$39)*1000*главная!$N$36))</f>
        <v>0</v>
      </c>
      <c r="KB43" s="121">
        <f>IF(KB$10="",0,IF(KB$9&lt;главная!$N$19,0,IF($H$41=списки!$Q$13,KB$34,KB$39)*1000*главная!$N$36))</f>
        <v>0</v>
      </c>
      <c r="KC43" s="121">
        <f>IF(KC$10="",0,IF(KC$9&lt;главная!$N$19,0,IF($H$41=списки!$Q$13,KC$34,KC$39)*1000*главная!$N$36))</f>
        <v>0</v>
      </c>
      <c r="KD43" s="121">
        <f>IF(KD$10="",0,IF(KD$9&lt;главная!$N$19,0,IF($H$41=списки!$Q$13,KD$34,KD$39)*1000*главная!$N$36))</f>
        <v>0</v>
      </c>
      <c r="KE43" s="121">
        <f>IF(KE$10="",0,IF(KE$9&lt;главная!$N$19,0,IF($H$41=списки!$Q$13,KE$34,KE$39)*1000*главная!$N$36))</f>
        <v>0</v>
      </c>
      <c r="KF43" s="121">
        <f>IF(KF$10="",0,IF(KF$9&lt;главная!$N$19,0,IF($H$41=списки!$Q$13,KF$34,KF$39)*1000*главная!$N$36))</f>
        <v>0</v>
      </c>
      <c r="KG43" s="121">
        <f>IF(KG$10="",0,IF(KG$9&lt;главная!$N$19,0,IF($H$41=списки!$Q$13,KG$34,KG$39)*1000*главная!$N$36))</f>
        <v>0</v>
      </c>
      <c r="KH43" s="121">
        <f>IF(KH$10="",0,IF(KH$9&lt;главная!$N$19,0,IF($H$41=списки!$Q$13,KH$34,KH$39)*1000*главная!$N$36))</f>
        <v>0</v>
      </c>
      <c r="KI43" s="121">
        <f>IF(KI$10="",0,IF(KI$9&lt;главная!$N$19,0,IF($H$41=списки!$Q$13,KI$34,KI$39)*1000*главная!$N$36))</f>
        <v>0</v>
      </c>
      <c r="KJ43" s="121">
        <f>IF(KJ$10="",0,IF(KJ$9&lt;главная!$N$19,0,IF($H$41=списки!$Q$13,KJ$34,KJ$39)*1000*главная!$N$36))</f>
        <v>0</v>
      </c>
      <c r="KK43" s="121">
        <f>IF(KK$10="",0,IF(KK$9&lt;главная!$N$19,0,IF($H$41=списки!$Q$13,KK$34,KK$39)*1000*главная!$N$36))</f>
        <v>0</v>
      </c>
      <c r="KL43" s="121">
        <f>IF(KL$10="",0,IF(KL$9&lt;главная!$N$19,0,IF($H$41=списки!$Q$13,KL$34,KL$39)*1000*главная!$N$36))</f>
        <v>0</v>
      </c>
      <c r="KM43" s="121">
        <f>IF(KM$10="",0,IF(KM$9&lt;главная!$N$19,0,IF($H$41=списки!$Q$13,KM$34,KM$39)*1000*главная!$N$36))</f>
        <v>0</v>
      </c>
      <c r="KN43" s="121">
        <f>IF(KN$10="",0,IF(KN$9&lt;главная!$N$19,0,IF($H$41=списки!$Q$13,KN$34,KN$39)*1000*главная!$N$36))</f>
        <v>0</v>
      </c>
      <c r="KO43" s="121">
        <f>IF(KO$10="",0,IF(KO$9&lt;главная!$N$19,0,IF($H$41=списки!$Q$13,KO$34,KO$39)*1000*главная!$N$36))</f>
        <v>0</v>
      </c>
      <c r="KP43" s="121">
        <f>IF(KP$10="",0,IF(KP$9&lt;главная!$N$19,0,IF($H$41=списки!$Q$13,KP$34,KP$39)*1000*главная!$N$36))</f>
        <v>0</v>
      </c>
      <c r="KQ43" s="121">
        <f>IF(KQ$10="",0,IF(KQ$9&lt;главная!$N$19,0,IF($H$41=списки!$Q$13,KQ$34,KQ$39)*1000*главная!$N$36))</f>
        <v>0</v>
      </c>
      <c r="KR43" s="121">
        <f>IF(KR$10="",0,IF(KR$9&lt;главная!$N$19,0,IF($H$41=списки!$Q$13,KR$34,KR$39)*1000*главная!$N$36))</f>
        <v>0</v>
      </c>
      <c r="KS43" s="121">
        <f>IF(KS$10="",0,IF(KS$9&lt;главная!$N$19,0,IF($H$41=списки!$Q$13,KS$34,KS$39)*1000*главная!$N$36))</f>
        <v>0</v>
      </c>
      <c r="KT43" s="121">
        <f>IF(KT$10="",0,IF(KT$9&lt;главная!$N$19,0,IF($H$41=списки!$Q$13,KT$34,KT$39)*1000*главная!$N$36))</f>
        <v>0</v>
      </c>
      <c r="KU43" s="121">
        <f>IF(KU$10="",0,IF(KU$9&lt;главная!$N$19,0,IF($H$41=списки!$Q$13,KU$34,KU$39)*1000*главная!$N$36))</f>
        <v>0</v>
      </c>
      <c r="KV43" s="121">
        <f>IF(KV$10="",0,IF(KV$9&lt;главная!$N$19,0,IF($H$41=списки!$Q$13,KV$34,KV$39)*1000*главная!$N$36))</f>
        <v>0</v>
      </c>
      <c r="KW43" s="121">
        <f>IF(KW$10="",0,IF(KW$9&lt;главная!$N$19,0,IF($H$41=списки!$Q$13,KW$34,KW$39)*1000*главная!$N$36))</f>
        <v>0</v>
      </c>
      <c r="KX43" s="121">
        <f>IF(KX$10="",0,IF(KX$9&lt;главная!$N$19,0,IF($H$41=списки!$Q$13,KX$34,KX$39)*1000*главная!$N$36))</f>
        <v>0</v>
      </c>
      <c r="KY43" s="121">
        <f>IF(KY$10="",0,IF(KY$9&lt;главная!$N$19,0,IF($H$41=списки!$Q$13,KY$34,KY$39)*1000*главная!$N$36))</f>
        <v>0</v>
      </c>
      <c r="KZ43" s="121">
        <f>IF(KZ$10="",0,IF(KZ$9&lt;главная!$N$19,0,IF($H$41=списки!$Q$13,KZ$34,KZ$39)*1000*главная!$N$36))</f>
        <v>0</v>
      </c>
      <c r="LA43" s="121">
        <f>IF(LA$10="",0,IF(LA$9&lt;главная!$N$19,0,IF($H$41=списки!$Q$13,LA$34,LA$39)*1000*главная!$N$36))</f>
        <v>0</v>
      </c>
      <c r="LB43" s="121">
        <f>IF(LB$10="",0,IF(LB$9&lt;главная!$N$19,0,IF($H$41=списки!$Q$13,LB$34,LB$39)*1000*главная!$N$36))</f>
        <v>0</v>
      </c>
      <c r="LC43" s="121">
        <f>IF(LC$10="",0,IF(LC$9&lt;главная!$N$19,0,IF($H$41=списки!$Q$13,LC$34,LC$39)*1000*главная!$N$36))</f>
        <v>0</v>
      </c>
      <c r="LD43" s="121">
        <f>IF(LD$10="",0,IF(LD$9&lt;главная!$N$19,0,IF($H$41=списки!$Q$13,LD$34,LD$39)*1000*главная!$N$36))</f>
        <v>0</v>
      </c>
      <c r="LE43" s="121">
        <f>IF(LE$10="",0,IF(LE$9&lt;главная!$N$19,0,IF($H$41=списки!$Q$13,LE$34,LE$39)*1000*главная!$N$36))</f>
        <v>0</v>
      </c>
      <c r="LF43" s="121">
        <f>IF(LF$10="",0,IF(LF$9&lt;главная!$N$19,0,IF($H$41=списки!$Q$13,LF$34,LF$39)*1000*главная!$N$36))</f>
        <v>0</v>
      </c>
      <c r="LG43" s="121">
        <f>IF(LG$10="",0,IF(LG$9&lt;главная!$N$19,0,IF($H$41=списки!$Q$13,LG$34,LG$39)*1000*главная!$N$36))</f>
        <v>0</v>
      </c>
      <c r="LH43" s="121">
        <f>IF(LH$10="",0,IF(LH$9&lt;главная!$N$19,0,IF($H$41=списки!$Q$13,LH$34,LH$39)*1000*главная!$N$36))</f>
        <v>0</v>
      </c>
      <c r="LI43" s="49">
        <f>IF(LI$10="",0,IF(LI$9&lt;главная!$N$19,0,LI34*1000*главная!$N$36))</f>
        <v>0</v>
      </c>
      <c r="LJ43" s="10"/>
    </row>
    <row r="44" spans="1:322" ht="4.05" customHeight="1" x14ac:dyDescent="0.25">
      <c r="A44" s="6"/>
      <c r="B44" s="6"/>
      <c r="C44" s="6"/>
      <c r="D44" s="6"/>
      <c r="E44" s="135"/>
      <c r="F44" s="6"/>
      <c r="G44" s="6"/>
      <c r="H44" s="6"/>
      <c r="I44" s="6"/>
      <c r="J44" s="6"/>
      <c r="K44" s="31"/>
      <c r="L44" s="6"/>
      <c r="M44" s="13"/>
      <c r="N44" s="6"/>
      <c r="O44" s="20"/>
      <c r="P44" s="6"/>
      <c r="Q44" s="6"/>
      <c r="R44" s="135"/>
      <c r="S44" s="6"/>
      <c r="T44" s="6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  <c r="HK44" s="135"/>
      <c r="HL44" s="135"/>
      <c r="HM44" s="135"/>
      <c r="HN44" s="135"/>
      <c r="HO44" s="135"/>
      <c r="HP44" s="135"/>
      <c r="HQ44" s="135"/>
      <c r="HR44" s="135"/>
      <c r="HS44" s="135"/>
      <c r="HT44" s="135"/>
      <c r="HU44" s="135"/>
      <c r="HV44" s="135"/>
      <c r="HW44" s="135"/>
      <c r="HX44" s="135"/>
      <c r="HY44" s="135"/>
      <c r="HZ44" s="135"/>
      <c r="IA44" s="135"/>
      <c r="IB44" s="135"/>
      <c r="IC44" s="135"/>
      <c r="ID44" s="135"/>
      <c r="IE44" s="135"/>
      <c r="IF44" s="135"/>
      <c r="IG44" s="135"/>
      <c r="IH44" s="135"/>
      <c r="II44" s="135"/>
      <c r="IJ44" s="135"/>
      <c r="IK44" s="135"/>
      <c r="IL44" s="135"/>
      <c r="IM44" s="135"/>
      <c r="IN44" s="135"/>
      <c r="IO44" s="135"/>
      <c r="IP44" s="135"/>
      <c r="IQ44" s="135"/>
      <c r="IR44" s="135"/>
      <c r="IS44" s="135"/>
      <c r="IT44" s="135"/>
      <c r="IU44" s="135"/>
      <c r="IV44" s="135"/>
      <c r="IW44" s="135"/>
      <c r="IX44" s="135"/>
      <c r="IY44" s="135"/>
      <c r="IZ44" s="135"/>
      <c r="JA44" s="135"/>
      <c r="JB44" s="135"/>
      <c r="JC44" s="135"/>
      <c r="JD44" s="135"/>
      <c r="JE44" s="135"/>
      <c r="JF44" s="135"/>
      <c r="JG44" s="135"/>
      <c r="JH44" s="135"/>
      <c r="JI44" s="135"/>
      <c r="JJ44" s="135"/>
      <c r="JK44" s="135"/>
      <c r="JL44" s="135"/>
      <c r="JM44" s="135"/>
      <c r="JN44" s="135"/>
      <c r="JO44" s="135"/>
      <c r="JP44" s="135"/>
      <c r="JQ44" s="135"/>
      <c r="JR44" s="135"/>
      <c r="JS44" s="135"/>
      <c r="JT44" s="135"/>
      <c r="JU44" s="135"/>
      <c r="JV44" s="135"/>
      <c r="JW44" s="135"/>
      <c r="JX44" s="135"/>
      <c r="JY44" s="135"/>
      <c r="JZ44" s="135"/>
      <c r="KA44" s="135"/>
      <c r="KB44" s="135"/>
      <c r="KC44" s="135"/>
      <c r="KD44" s="135"/>
      <c r="KE44" s="135"/>
      <c r="KF44" s="135"/>
      <c r="KG44" s="135"/>
      <c r="KH44" s="135"/>
      <c r="KI44" s="135"/>
      <c r="KJ44" s="135"/>
      <c r="KK44" s="135"/>
      <c r="KL44" s="135"/>
      <c r="KM44" s="135"/>
      <c r="KN44" s="135"/>
      <c r="KO44" s="135"/>
      <c r="KP44" s="135"/>
      <c r="KQ44" s="135"/>
      <c r="KR44" s="135"/>
      <c r="KS44" s="135"/>
      <c r="KT44" s="135"/>
      <c r="KU44" s="135"/>
      <c r="KV44" s="135"/>
      <c r="KW44" s="135"/>
      <c r="KX44" s="135"/>
      <c r="KY44" s="135"/>
      <c r="KZ44" s="135"/>
      <c r="LA44" s="135"/>
      <c r="LB44" s="135"/>
      <c r="LC44" s="135"/>
      <c r="LD44" s="135"/>
      <c r="LE44" s="135"/>
      <c r="LF44" s="135"/>
      <c r="LG44" s="135"/>
      <c r="LH44" s="135"/>
      <c r="LI44" s="6"/>
      <c r="LJ44" s="6"/>
    </row>
    <row r="45" spans="1:322" ht="7.0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31"/>
      <c r="L45" s="6"/>
      <c r="M45" s="13"/>
      <c r="N45" s="6"/>
      <c r="O45" s="20"/>
      <c r="P45" s="6"/>
      <c r="Q45" s="6"/>
      <c r="R45" s="65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</row>
    <row r="46" spans="1:322" s="11" customFormat="1" x14ac:dyDescent="0.25">
      <c r="A46" s="10"/>
      <c r="B46" s="10"/>
      <c r="C46" s="10"/>
      <c r="D46" s="10"/>
      <c r="E46" s="119" t="str">
        <f>kpi!$E$87</f>
        <v>3-доходы от использования эл/брокера</v>
      </c>
      <c r="F46" s="10"/>
      <c r="G46" s="10"/>
      <c r="H46" s="30"/>
      <c r="I46" s="10"/>
      <c r="J46" s="10"/>
      <c r="K46" s="79" t="str">
        <f>IF($E46="","",INDEX(kpi!$H:$H,SUMIFS(kpi!$B:$B,kpi!$E:$E,$E46)))</f>
        <v>долл.</v>
      </c>
      <c r="L46" s="10"/>
      <c r="M46" s="13"/>
      <c r="N46" s="10"/>
      <c r="O46" s="20"/>
      <c r="P46" s="10"/>
      <c r="Q46" s="38"/>
      <c r="R46" s="120">
        <f>SUMIFS($T46:$LI46,$T$1:$LI$1,"&lt;="&amp;MAX($1:$1),$T$1:$LI$1,"&gt;="&amp;1)</f>
        <v>0</v>
      </c>
      <c r="S46" s="10"/>
      <c r="T46" s="10"/>
      <c r="U46" s="121">
        <f>IF(U$10="",0,IF(U$9&lt;главная!$N$19,0,U17*главная!$N$44))</f>
        <v>0</v>
      </c>
      <c r="V46" s="121">
        <f>IF(V$10="",0,IF(V$9&lt;главная!$N$19,0,V17*главная!$N$44))</f>
        <v>0</v>
      </c>
      <c r="W46" s="121">
        <f>IF(W$10="",0,IF(W$9&lt;главная!$N$19,0,W17*главная!$N$44))</f>
        <v>0</v>
      </c>
      <c r="X46" s="121">
        <f>IF(X$10="",0,IF(X$9&lt;главная!$N$19,0,X17*главная!$N$44))</f>
        <v>0</v>
      </c>
      <c r="Y46" s="121">
        <f>IF(Y$10="",0,IF(Y$9&lt;главная!$N$19,0,Y17*главная!$N$44))</f>
        <v>0</v>
      </c>
      <c r="Z46" s="121">
        <f>IF(Z$10="",0,IF(Z$9&lt;главная!$N$19,0,Z17*главная!$N$44))</f>
        <v>0</v>
      </c>
      <c r="AA46" s="121">
        <f>IF(AA$10="",0,IF(AA$9&lt;главная!$N$19,0,AA17*главная!$N$44))</f>
        <v>0</v>
      </c>
      <c r="AB46" s="121">
        <f>IF(AB$10="",0,IF(AB$9&lt;главная!$N$19,0,AB17*главная!$N$44))</f>
        <v>0</v>
      </c>
      <c r="AC46" s="121">
        <f>IF(AC$10="",0,IF(AC$9&lt;главная!$N$19,0,AC17*главная!$N$44))</f>
        <v>0</v>
      </c>
      <c r="AD46" s="121">
        <f>IF(AD$10="",0,IF(AD$9&lt;главная!$N$19,0,AD17*главная!$N$44))</f>
        <v>0</v>
      </c>
      <c r="AE46" s="121">
        <f>IF(AE$10="",0,IF(AE$9&lt;главная!$N$19,0,AE17*главная!$N$44))</f>
        <v>0</v>
      </c>
      <c r="AF46" s="121">
        <f>IF(AF$10="",0,IF(AF$9&lt;главная!$N$19,0,AF17*главная!$N$44))</f>
        <v>0</v>
      </c>
      <c r="AG46" s="121">
        <f>IF(AG$10="",0,IF(AG$9&lt;главная!$N$19,0,AG17*главная!$N$44))</f>
        <v>0</v>
      </c>
      <c r="AH46" s="121">
        <f>IF(AH$10="",0,IF(AH$9&lt;главная!$N$19,0,AH17*главная!$N$44))</f>
        <v>0</v>
      </c>
      <c r="AI46" s="121">
        <f>IF(AI$10="",0,IF(AI$9&lt;главная!$N$19,0,AI17*главная!$N$44))</f>
        <v>0</v>
      </c>
      <c r="AJ46" s="121">
        <f>IF(AJ$10="",0,IF(AJ$9&lt;главная!$N$19,0,AJ17*главная!$N$44))</f>
        <v>0</v>
      </c>
      <c r="AK46" s="121">
        <f>IF(AK$10="",0,IF(AK$9&lt;главная!$N$19,0,AK17*главная!$N$44))</f>
        <v>0</v>
      </c>
      <c r="AL46" s="121">
        <f>IF(AL$10="",0,IF(AL$9&lt;главная!$N$19,0,AL17*главная!$N$44))</f>
        <v>0</v>
      </c>
      <c r="AM46" s="121">
        <f>IF(AM$10="",0,IF(AM$9&lt;главная!$N$19,0,AM17*главная!$N$44))</f>
        <v>0</v>
      </c>
      <c r="AN46" s="121">
        <f>IF(AN$10="",0,IF(AN$9&lt;главная!$N$19,0,AN17*главная!$N$44))</f>
        <v>0</v>
      </c>
      <c r="AO46" s="121">
        <f>IF(AO$10="",0,IF(AO$9&lt;главная!$N$19,0,AO17*главная!$N$44))</f>
        <v>0</v>
      </c>
      <c r="AP46" s="121">
        <f>IF(AP$10="",0,IF(AP$9&lt;главная!$N$19,0,AP17*главная!$N$44))</f>
        <v>0</v>
      </c>
      <c r="AQ46" s="121">
        <f>IF(AQ$10="",0,IF(AQ$9&lt;главная!$N$19,0,AQ17*главная!$N$44))</f>
        <v>0</v>
      </c>
      <c r="AR46" s="121">
        <f>IF(AR$10="",0,IF(AR$9&lt;главная!$N$19,0,AR17*главная!$N$44))</f>
        <v>0</v>
      </c>
      <c r="AS46" s="121">
        <f>IF(AS$10="",0,IF(AS$9&lt;главная!$N$19,0,AS17*главная!$N$44))</f>
        <v>0</v>
      </c>
      <c r="AT46" s="121">
        <f>IF(AT$10="",0,IF(AT$9&lt;главная!$N$19,0,AT17*главная!$N$44))</f>
        <v>0</v>
      </c>
      <c r="AU46" s="121">
        <f>IF(AU$10="",0,IF(AU$9&lt;главная!$N$19,0,AU17*главная!$N$44))</f>
        <v>0</v>
      </c>
      <c r="AV46" s="121">
        <f>IF(AV$10="",0,IF(AV$9&lt;главная!$N$19,0,AV17*главная!$N$44))</f>
        <v>0</v>
      </c>
      <c r="AW46" s="121">
        <f>IF(AW$10="",0,IF(AW$9&lt;главная!$N$19,0,AW17*главная!$N$44))</f>
        <v>0</v>
      </c>
      <c r="AX46" s="121">
        <f>IF(AX$10="",0,IF(AX$9&lt;главная!$N$19,0,AX17*главная!$N$44))</f>
        <v>0</v>
      </c>
      <c r="AY46" s="121">
        <f>IF(AY$10="",0,IF(AY$9&lt;главная!$N$19,0,AY17*главная!$N$44))</f>
        <v>0</v>
      </c>
      <c r="AZ46" s="121">
        <f>IF(AZ$10="",0,IF(AZ$9&lt;главная!$N$19,0,AZ17*главная!$N$44))</f>
        <v>0</v>
      </c>
      <c r="BA46" s="121">
        <f>IF(BA$10="",0,IF(BA$9&lt;главная!$N$19,0,BA17*главная!$N$44))</f>
        <v>0</v>
      </c>
      <c r="BB46" s="121">
        <f>IF(BB$10="",0,IF(BB$9&lt;главная!$N$19,0,BB17*главная!$N$44))</f>
        <v>0</v>
      </c>
      <c r="BC46" s="121">
        <f>IF(BC$10="",0,IF(BC$9&lt;главная!$N$19,0,BC17*главная!$N$44))</f>
        <v>0</v>
      </c>
      <c r="BD46" s="121">
        <f>IF(BD$10="",0,IF(BD$9&lt;главная!$N$19,0,BD17*главная!$N$44))</f>
        <v>0</v>
      </c>
      <c r="BE46" s="121">
        <f>IF(BE$10="",0,IF(BE$9&lt;главная!$N$19,0,BE17*главная!$N$44))</f>
        <v>0</v>
      </c>
      <c r="BF46" s="121">
        <f>IF(BF$10="",0,IF(BF$9&lt;главная!$N$19,0,BF17*главная!$N$44))</f>
        <v>0</v>
      </c>
      <c r="BG46" s="121">
        <f>IF(BG$10="",0,IF(BG$9&lt;главная!$N$19,0,BG17*главная!$N$44))</f>
        <v>0</v>
      </c>
      <c r="BH46" s="121">
        <f>IF(BH$10="",0,IF(BH$9&lt;главная!$N$19,0,BH17*главная!$N$44))</f>
        <v>0</v>
      </c>
      <c r="BI46" s="121">
        <f>IF(BI$10="",0,IF(BI$9&lt;главная!$N$19,0,BI17*главная!$N$44))</f>
        <v>0</v>
      </c>
      <c r="BJ46" s="121">
        <f>IF(BJ$10="",0,IF(BJ$9&lt;главная!$N$19,0,BJ17*главная!$N$44))</f>
        <v>0</v>
      </c>
      <c r="BK46" s="121">
        <f>IF(BK$10="",0,IF(BK$9&lt;главная!$N$19,0,BK17*главная!$N$44))</f>
        <v>0</v>
      </c>
      <c r="BL46" s="121">
        <f>IF(BL$10="",0,IF(BL$9&lt;главная!$N$19,0,BL17*главная!$N$44))</f>
        <v>0</v>
      </c>
      <c r="BM46" s="121">
        <f>IF(BM$10="",0,IF(BM$9&lt;главная!$N$19,0,BM17*главная!$N$44))</f>
        <v>0</v>
      </c>
      <c r="BN46" s="121">
        <f>IF(BN$10="",0,IF(BN$9&lt;главная!$N$19,0,BN17*главная!$N$44))</f>
        <v>0</v>
      </c>
      <c r="BO46" s="121">
        <f>IF(BO$10="",0,IF(BO$9&lt;главная!$N$19,0,BO17*главная!$N$44))</f>
        <v>0</v>
      </c>
      <c r="BP46" s="121">
        <f>IF(BP$10="",0,IF(BP$9&lt;главная!$N$19,0,BP17*главная!$N$44))</f>
        <v>0</v>
      </c>
      <c r="BQ46" s="121">
        <f>IF(BQ$10="",0,IF(BQ$9&lt;главная!$N$19,0,BQ17*главная!$N$44))</f>
        <v>0</v>
      </c>
      <c r="BR46" s="121">
        <f>IF(BR$10="",0,IF(BR$9&lt;главная!$N$19,0,BR17*главная!$N$44))</f>
        <v>0</v>
      </c>
      <c r="BS46" s="121">
        <f>IF(BS$10="",0,IF(BS$9&lt;главная!$N$19,0,BS17*главная!$N$44))</f>
        <v>0</v>
      </c>
      <c r="BT46" s="121">
        <f>IF(BT$10="",0,IF(BT$9&lt;главная!$N$19,0,BT17*главная!$N$44))</f>
        <v>0</v>
      </c>
      <c r="BU46" s="121">
        <f>IF(BU$10="",0,IF(BU$9&lt;главная!$N$19,0,BU17*главная!$N$44))</f>
        <v>0</v>
      </c>
      <c r="BV46" s="121">
        <f>IF(BV$10="",0,IF(BV$9&lt;главная!$N$19,0,BV17*главная!$N$44))</f>
        <v>0</v>
      </c>
      <c r="BW46" s="121">
        <f>IF(BW$10="",0,IF(BW$9&lt;главная!$N$19,0,BW17*главная!$N$44))</f>
        <v>0</v>
      </c>
      <c r="BX46" s="121">
        <f>IF(BX$10="",0,IF(BX$9&lt;главная!$N$19,0,BX17*главная!$N$44))</f>
        <v>0</v>
      </c>
      <c r="BY46" s="121">
        <f>IF(BY$10="",0,IF(BY$9&lt;главная!$N$19,0,BY17*главная!$N$44))</f>
        <v>0</v>
      </c>
      <c r="BZ46" s="121">
        <f>IF(BZ$10="",0,IF(BZ$9&lt;главная!$N$19,0,BZ17*главная!$N$44))</f>
        <v>0</v>
      </c>
      <c r="CA46" s="121">
        <f>IF(CA$10="",0,IF(CA$9&lt;главная!$N$19,0,CA17*главная!$N$44))</f>
        <v>0</v>
      </c>
      <c r="CB46" s="121">
        <f>IF(CB$10="",0,IF(CB$9&lt;главная!$N$19,0,CB17*главная!$N$44))</f>
        <v>0</v>
      </c>
      <c r="CC46" s="121">
        <f>IF(CC$10="",0,IF(CC$9&lt;главная!$N$19,0,CC17*главная!$N$44))</f>
        <v>0</v>
      </c>
      <c r="CD46" s="121">
        <f>IF(CD$10="",0,IF(CD$9&lt;главная!$N$19,0,CD17*главная!$N$44))</f>
        <v>0</v>
      </c>
      <c r="CE46" s="121">
        <f>IF(CE$10="",0,IF(CE$9&lt;главная!$N$19,0,CE17*главная!$N$44))</f>
        <v>0</v>
      </c>
      <c r="CF46" s="121">
        <f>IF(CF$10="",0,IF(CF$9&lt;главная!$N$19,0,CF17*главная!$N$44))</f>
        <v>0</v>
      </c>
      <c r="CG46" s="121">
        <f>IF(CG$10="",0,IF(CG$9&lt;главная!$N$19,0,CG17*главная!$N$44))</f>
        <v>0</v>
      </c>
      <c r="CH46" s="121">
        <f>IF(CH$10="",0,IF(CH$9&lt;главная!$N$19,0,CH17*главная!$N$44))</f>
        <v>0</v>
      </c>
      <c r="CI46" s="121">
        <f>IF(CI$10="",0,IF(CI$9&lt;главная!$N$19,0,CI17*главная!$N$44))</f>
        <v>0</v>
      </c>
      <c r="CJ46" s="121">
        <f>IF(CJ$10="",0,IF(CJ$9&lt;главная!$N$19,0,CJ17*главная!$N$44))</f>
        <v>0</v>
      </c>
      <c r="CK46" s="121">
        <f>IF(CK$10="",0,IF(CK$9&lt;главная!$N$19,0,CK17*главная!$N$44))</f>
        <v>0</v>
      </c>
      <c r="CL46" s="121">
        <f>IF(CL$10="",0,IF(CL$9&lt;главная!$N$19,0,CL17*главная!$N$44))</f>
        <v>0</v>
      </c>
      <c r="CM46" s="121">
        <f>IF(CM$10="",0,IF(CM$9&lt;главная!$N$19,0,CM17*главная!$N$44))</f>
        <v>0</v>
      </c>
      <c r="CN46" s="121">
        <f>IF(CN$10="",0,IF(CN$9&lt;главная!$N$19,0,CN17*главная!$N$44))</f>
        <v>0</v>
      </c>
      <c r="CO46" s="121">
        <f>IF(CO$10="",0,IF(CO$9&lt;главная!$N$19,0,CO17*главная!$N$44))</f>
        <v>0</v>
      </c>
      <c r="CP46" s="121">
        <f>IF(CP$10="",0,IF(CP$9&lt;главная!$N$19,0,CP17*главная!$N$44))</f>
        <v>0</v>
      </c>
      <c r="CQ46" s="121">
        <f>IF(CQ$10="",0,IF(CQ$9&lt;главная!$N$19,0,CQ17*главная!$N$44))</f>
        <v>0</v>
      </c>
      <c r="CR46" s="121">
        <f>IF(CR$10="",0,IF(CR$9&lt;главная!$N$19,0,CR17*главная!$N$44))</f>
        <v>0</v>
      </c>
      <c r="CS46" s="121">
        <f>IF(CS$10="",0,IF(CS$9&lt;главная!$N$19,0,CS17*главная!$N$44))</f>
        <v>0</v>
      </c>
      <c r="CT46" s="121">
        <f>IF(CT$10="",0,IF(CT$9&lt;главная!$N$19,0,CT17*главная!$N$44))</f>
        <v>0</v>
      </c>
      <c r="CU46" s="121">
        <f>IF(CU$10="",0,IF(CU$9&lt;главная!$N$19,0,CU17*главная!$N$44))</f>
        <v>0</v>
      </c>
      <c r="CV46" s="121">
        <f>IF(CV$10="",0,IF(CV$9&lt;главная!$N$19,0,CV17*главная!$N$44))</f>
        <v>0</v>
      </c>
      <c r="CW46" s="121">
        <f>IF(CW$10="",0,IF(CW$9&lt;главная!$N$19,0,CW17*главная!$N$44))</f>
        <v>0</v>
      </c>
      <c r="CX46" s="121">
        <f>IF(CX$10="",0,IF(CX$9&lt;главная!$N$19,0,CX17*главная!$N$44))</f>
        <v>0</v>
      </c>
      <c r="CY46" s="121">
        <f>IF(CY$10="",0,IF(CY$9&lt;главная!$N$19,0,CY17*главная!$N$44))</f>
        <v>0</v>
      </c>
      <c r="CZ46" s="121">
        <f>IF(CZ$10="",0,IF(CZ$9&lt;главная!$N$19,0,CZ17*главная!$N$44))</f>
        <v>0</v>
      </c>
      <c r="DA46" s="121">
        <f>IF(DA$10="",0,IF(DA$9&lt;главная!$N$19,0,DA17*главная!$N$44))</f>
        <v>0</v>
      </c>
      <c r="DB46" s="121">
        <f>IF(DB$10="",0,IF(DB$9&lt;главная!$N$19,0,DB17*главная!$N$44))</f>
        <v>0</v>
      </c>
      <c r="DC46" s="121">
        <f>IF(DC$10="",0,IF(DC$9&lt;главная!$N$19,0,DC17*главная!$N$44))</f>
        <v>0</v>
      </c>
      <c r="DD46" s="121">
        <f>IF(DD$10="",0,IF(DD$9&lt;главная!$N$19,0,DD17*главная!$N$44))</f>
        <v>0</v>
      </c>
      <c r="DE46" s="121">
        <f>IF(DE$10="",0,IF(DE$9&lt;главная!$N$19,0,DE17*главная!$N$44))</f>
        <v>0</v>
      </c>
      <c r="DF46" s="121">
        <f>IF(DF$10="",0,IF(DF$9&lt;главная!$N$19,0,DF17*главная!$N$44))</f>
        <v>0</v>
      </c>
      <c r="DG46" s="121">
        <f>IF(DG$10="",0,IF(DG$9&lt;главная!$N$19,0,DG17*главная!$N$44))</f>
        <v>0</v>
      </c>
      <c r="DH46" s="121">
        <f>IF(DH$10="",0,IF(DH$9&lt;главная!$N$19,0,DH17*главная!$N$44))</f>
        <v>0</v>
      </c>
      <c r="DI46" s="121">
        <f>IF(DI$10="",0,IF(DI$9&lt;главная!$N$19,0,DI17*главная!$N$44))</f>
        <v>0</v>
      </c>
      <c r="DJ46" s="121">
        <f>IF(DJ$10="",0,IF(DJ$9&lt;главная!$N$19,0,DJ17*главная!$N$44))</f>
        <v>0</v>
      </c>
      <c r="DK46" s="121">
        <f>IF(DK$10="",0,IF(DK$9&lt;главная!$N$19,0,DK17*главная!$N$44))</f>
        <v>0</v>
      </c>
      <c r="DL46" s="121">
        <f>IF(DL$10="",0,IF(DL$9&lt;главная!$N$19,0,DL17*главная!$N$44))</f>
        <v>0</v>
      </c>
      <c r="DM46" s="121">
        <f>IF(DM$10="",0,IF(DM$9&lt;главная!$N$19,0,DM17*главная!$N$44))</f>
        <v>0</v>
      </c>
      <c r="DN46" s="121">
        <f>IF(DN$10="",0,IF(DN$9&lt;главная!$N$19,0,DN17*главная!$N$44))</f>
        <v>0</v>
      </c>
      <c r="DO46" s="121">
        <f>IF(DO$10="",0,IF(DO$9&lt;главная!$N$19,0,DO17*главная!$N$44))</f>
        <v>0</v>
      </c>
      <c r="DP46" s="121">
        <f>IF(DP$10="",0,IF(DP$9&lt;главная!$N$19,0,DP17*главная!$N$44))</f>
        <v>0</v>
      </c>
      <c r="DQ46" s="121">
        <f>IF(DQ$10="",0,IF(DQ$9&lt;главная!$N$19,0,DQ17*главная!$N$44))</f>
        <v>0</v>
      </c>
      <c r="DR46" s="121">
        <f>IF(DR$10="",0,IF(DR$9&lt;главная!$N$19,0,DR17*главная!$N$44))</f>
        <v>0</v>
      </c>
      <c r="DS46" s="121">
        <f>IF(DS$10="",0,IF(DS$9&lt;главная!$N$19,0,DS17*главная!$N$44))</f>
        <v>0</v>
      </c>
      <c r="DT46" s="121">
        <f>IF(DT$10="",0,IF(DT$9&lt;главная!$N$19,0,DT17*главная!$N$44))</f>
        <v>0</v>
      </c>
      <c r="DU46" s="121">
        <f>IF(DU$10="",0,IF(DU$9&lt;главная!$N$19,0,DU17*главная!$N$44))</f>
        <v>0</v>
      </c>
      <c r="DV46" s="121">
        <f>IF(DV$10="",0,IF(DV$9&lt;главная!$N$19,0,DV17*главная!$N$44))</f>
        <v>0</v>
      </c>
      <c r="DW46" s="121">
        <f>IF(DW$10="",0,IF(DW$9&lt;главная!$N$19,0,DW17*главная!$N$44))</f>
        <v>0</v>
      </c>
      <c r="DX46" s="121">
        <f>IF(DX$10="",0,IF(DX$9&lt;главная!$N$19,0,DX17*главная!$N$44))</f>
        <v>0</v>
      </c>
      <c r="DY46" s="121">
        <f>IF(DY$10="",0,IF(DY$9&lt;главная!$N$19,0,DY17*главная!$N$44))</f>
        <v>0</v>
      </c>
      <c r="DZ46" s="121">
        <f>IF(DZ$10="",0,IF(DZ$9&lt;главная!$N$19,0,DZ17*главная!$N$44))</f>
        <v>0</v>
      </c>
      <c r="EA46" s="121">
        <f>IF(EA$10="",0,IF(EA$9&lt;главная!$N$19,0,EA17*главная!$N$44))</f>
        <v>0</v>
      </c>
      <c r="EB46" s="121">
        <f>IF(EB$10="",0,IF(EB$9&lt;главная!$N$19,0,EB17*главная!$N$44))</f>
        <v>0</v>
      </c>
      <c r="EC46" s="121">
        <f>IF(EC$10="",0,IF(EC$9&lt;главная!$N$19,0,EC17*главная!$N$44))</f>
        <v>0</v>
      </c>
      <c r="ED46" s="121">
        <f>IF(ED$10="",0,IF(ED$9&lt;главная!$N$19,0,ED17*главная!$N$44))</f>
        <v>0</v>
      </c>
      <c r="EE46" s="121">
        <f>IF(EE$10="",0,IF(EE$9&lt;главная!$N$19,0,EE17*главная!$N$44))</f>
        <v>0</v>
      </c>
      <c r="EF46" s="121">
        <f>IF(EF$10="",0,IF(EF$9&lt;главная!$N$19,0,EF17*главная!$N$44))</f>
        <v>0</v>
      </c>
      <c r="EG46" s="121">
        <f>IF(EG$10="",0,IF(EG$9&lt;главная!$N$19,0,EG17*главная!$N$44))</f>
        <v>0</v>
      </c>
      <c r="EH46" s="121">
        <f>IF(EH$10="",0,IF(EH$9&lt;главная!$N$19,0,EH17*главная!$N$44))</f>
        <v>0</v>
      </c>
      <c r="EI46" s="121">
        <f>IF(EI$10="",0,IF(EI$9&lt;главная!$N$19,0,EI17*главная!$N$44))</f>
        <v>0</v>
      </c>
      <c r="EJ46" s="121">
        <f>IF(EJ$10="",0,IF(EJ$9&lt;главная!$N$19,0,EJ17*главная!$N$44))</f>
        <v>0</v>
      </c>
      <c r="EK46" s="121">
        <f>IF(EK$10="",0,IF(EK$9&lt;главная!$N$19,0,EK17*главная!$N$44))</f>
        <v>0</v>
      </c>
      <c r="EL46" s="121">
        <f>IF(EL$10="",0,IF(EL$9&lt;главная!$N$19,0,EL17*главная!$N$44))</f>
        <v>0</v>
      </c>
      <c r="EM46" s="121">
        <f>IF(EM$10="",0,IF(EM$9&lt;главная!$N$19,0,EM17*главная!$N$44))</f>
        <v>0</v>
      </c>
      <c r="EN46" s="121">
        <f>IF(EN$10="",0,IF(EN$9&lt;главная!$N$19,0,EN17*главная!$N$44))</f>
        <v>0</v>
      </c>
      <c r="EO46" s="121">
        <f>IF(EO$10="",0,IF(EO$9&lt;главная!$N$19,0,EO17*главная!$N$44))</f>
        <v>0</v>
      </c>
      <c r="EP46" s="121">
        <f>IF(EP$10="",0,IF(EP$9&lt;главная!$N$19,0,EP17*главная!$N$44))</f>
        <v>0</v>
      </c>
      <c r="EQ46" s="121">
        <f>IF(EQ$10="",0,IF(EQ$9&lt;главная!$N$19,0,EQ17*главная!$N$44))</f>
        <v>0</v>
      </c>
      <c r="ER46" s="121">
        <f>IF(ER$10="",0,IF(ER$9&lt;главная!$N$19,0,ER17*главная!$N$44))</f>
        <v>0</v>
      </c>
      <c r="ES46" s="121">
        <f>IF(ES$10="",0,IF(ES$9&lt;главная!$N$19,0,ES17*главная!$N$44))</f>
        <v>0</v>
      </c>
      <c r="ET46" s="121">
        <f>IF(ET$10="",0,IF(ET$9&lt;главная!$N$19,0,ET17*главная!$N$44))</f>
        <v>0</v>
      </c>
      <c r="EU46" s="121">
        <f>IF(EU$10="",0,IF(EU$9&lt;главная!$N$19,0,EU17*главная!$N$44))</f>
        <v>0</v>
      </c>
      <c r="EV46" s="121">
        <f>IF(EV$10="",0,IF(EV$9&lt;главная!$N$19,0,EV17*главная!$N$44))</f>
        <v>0</v>
      </c>
      <c r="EW46" s="121">
        <f>IF(EW$10="",0,IF(EW$9&lt;главная!$N$19,0,EW17*главная!$N$44))</f>
        <v>0</v>
      </c>
      <c r="EX46" s="121">
        <f>IF(EX$10="",0,IF(EX$9&lt;главная!$N$19,0,EX17*главная!$N$44))</f>
        <v>0</v>
      </c>
      <c r="EY46" s="121">
        <f>IF(EY$10="",0,IF(EY$9&lt;главная!$N$19,0,EY17*главная!$N$44))</f>
        <v>0</v>
      </c>
      <c r="EZ46" s="121">
        <f>IF(EZ$10="",0,IF(EZ$9&lt;главная!$N$19,0,EZ17*главная!$N$44))</f>
        <v>0</v>
      </c>
      <c r="FA46" s="121">
        <f>IF(FA$10="",0,IF(FA$9&lt;главная!$N$19,0,FA17*главная!$N$44))</f>
        <v>0</v>
      </c>
      <c r="FB46" s="121">
        <f>IF(FB$10="",0,IF(FB$9&lt;главная!$N$19,0,FB17*главная!$N$44))</f>
        <v>0</v>
      </c>
      <c r="FC46" s="121">
        <f>IF(FC$10="",0,IF(FC$9&lt;главная!$N$19,0,FC17*главная!$N$44))</f>
        <v>0</v>
      </c>
      <c r="FD46" s="121">
        <f>IF(FD$10="",0,IF(FD$9&lt;главная!$N$19,0,FD17*главная!$N$44))</f>
        <v>0</v>
      </c>
      <c r="FE46" s="121">
        <f>IF(FE$10="",0,IF(FE$9&lt;главная!$N$19,0,FE17*главная!$N$44))</f>
        <v>0</v>
      </c>
      <c r="FF46" s="121">
        <f>IF(FF$10="",0,IF(FF$9&lt;главная!$N$19,0,FF17*главная!$N$44))</f>
        <v>0</v>
      </c>
      <c r="FG46" s="121">
        <f>IF(FG$10="",0,IF(FG$9&lt;главная!$N$19,0,FG17*главная!$N$44))</f>
        <v>0</v>
      </c>
      <c r="FH46" s="121">
        <f>IF(FH$10="",0,IF(FH$9&lt;главная!$N$19,0,FH17*главная!$N$44))</f>
        <v>0</v>
      </c>
      <c r="FI46" s="121">
        <f>IF(FI$10="",0,IF(FI$9&lt;главная!$N$19,0,FI17*главная!$N$44))</f>
        <v>0</v>
      </c>
      <c r="FJ46" s="121">
        <f>IF(FJ$10="",0,IF(FJ$9&lt;главная!$N$19,0,FJ17*главная!$N$44))</f>
        <v>0</v>
      </c>
      <c r="FK46" s="121">
        <f>IF(FK$10="",0,IF(FK$9&lt;главная!$N$19,0,FK17*главная!$N$44))</f>
        <v>0</v>
      </c>
      <c r="FL46" s="121">
        <f>IF(FL$10="",0,IF(FL$9&lt;главная!$N$19,0,FL17*главная!$N$44))</f>
        <v>0</v>
      </c>
      <c r="FM46" s="121">
        <f>IF(FM$10="",0,IF(FM$9&lt;главная!$N$19,0,FM17*главная!$N$44))</f>
        <v>0</v>
      </c>
      <c r="FN46" s="121">
        <f>IF(FN$10="",0,IF(FN$9&lt;главная!$N$19,0,FN17*главная!$N$44))</f>
        <v>0</v>
      </c>
      <c r="FO46" s="121">
        <f>IF(FO$10="",0,IF(FO$9&lt;главная!$N$19,0,FO17*главная!$N$44))</f>
        <v>0</v>
      </c>
      <c r="FP46" s="121">
        <f>IF(FP$10="",0,IF(FP$9&lt;главная!$N$19,0,FP17*главная!$N$44))</f>
        <v>0</v>
      </c>
      <c r="FQ46" s="121">
        <f>IF(FQ$10="",0,IF(FQ$9&lt;главная!$N$19,0,FQ17*главная!$N$44))</f>
        <v>0</v>
      </c>
      <c r="FR46" s="121">
        <f>IF(FR$10="",0,IF(FR$9&lt;главная!$N$19,0,FR17*главная!$N$44))</f>
        <v>0</v>
      </c>
      <c r="FS46" s="121">
        <f>IF(FS$10="",0,IF(FS$9&lt;главная!$N$19,0,FS17*главная!$N$44))</f>
        <v>0</v>
      </c>
      <c r="FT46" s="121">
        <f>IF(FT$10="",0,IF(FT$9&lt;главная!$N$19,0,FT17*главная!$N$44))</f>
        <v>0</v>
      </c>
      <c r="FU46" s="121">
        <f>IF(FU$10="",0,IF(FU$9&lt;главная!$N$19,0,FU17*главная!$N$44))</f>
        <v>0</v>
      </c>
      <c r="FV46" s="121">
        <f>IF(FV$10="",0,IF(FV$9&lt;главная!$N$19,0,FV17*главная!$N$44))</f>
        <v>0</v>
      </c>
      <c r="FW46" s="121">
        <f>IF(FW$10="",0,IF(FW$9&lt;главная!$N$19,0,FW17*главная!$N$44))</f>
        <v>0</v>
      </c>
      <c r="FX46" s="121">
        <f>IF(FX$10="",0,IF(FX$9&lt;главная!$N$19,0,FX17*главная!$N$44))</f>
        <v>0</v>
      </c>
      <c r="FY46" s="121">
        <f>IF(FY$10="",0,IF(FY$9&lt;главная!$N$19,0,FY17*главная!$N$44))</f>
        <v>0</v>
      </c>
      <c r="FZ46" s="121">
        <f>IF(FZ$10="",0,IF(FZ$9&lt;главная!$N$19,0,FZ17*главная!$N$44))</f>
        <v>0</v>
      </c>
      <c r="GA46" s="121">
        <f>IF(GA$10="",0,IF(GA$9&lt;главная!$N$19,0,GA17*главная!$N$44))</f>
        <v>0</v>
      </c>
      <c r="GB46" s="121">
        <f>IF(GB$10="",0,IF(GB$9&lt;главная!$N$19,0,GB17*главная!$N$44))</f>
        <v>0</v>
      </c>
      <c r="GC46" s="121">
        <f>IF(GC$10="",0,IF(GC$9&lt;главная!$N$19,0,GC17*главная!$N$44))</f>
        <v>0</v>
      </c>
      <c r="GD46" s="121">
        <f>IF(GD$10="",0,IF(GD$9&lt;главная!$N$19,0,GD17*главная!$N$44))</f>
        <v>0</v>
      </c>
      <c r="GE46" s="121">
        <f>IF(GE$10="",0,IF(GE$9&lt;главная!$N$19,0,GE17*главная!$N$44))</f>
        <v>0</v>
      </c>
      <c r="GF46" s="121">
        <f>IF(GF$10="",0,IF(GF$9&lt;главная!$N$19,0,GF17*главная!$N$44))</f>
        <v>0</v>
      </c>
      <c r="GG46" s="121">
        <f>IF(GG$10="",0,IF(GG$9&lt;главная!$N$19,0,GG17*главная!$N$44))</f>
        <v>0</v>
      </c>
      <c r="GH46" s="121">
        <f>IF(GH$10="",0,IF(GH$9&lt;главная!$N$19,0,GH17*главная!$N$44))</f>
        <v>0</v>
      </c>
      <c r="GI46" s="121">
        <f>IF(GI$10="",0,IF(GI$9&lt;главная!$N$19,0,GI17*главная!$N$44))</f>
        <v>0</v>
      </c>
      <c r="GJ46" s="121">
        <f>IF(GJ$10="",0,IF(GJ$9&lt;главная!$N$19,0,GJ17*главная!$N$44))</f>
        <v>0</v>
      </c>
      <c r="GK46" s="121">
        <f>IF(GK$10="",0,IF(GK$9&lt;главная!$N$19,0,GK17*главная!$N$44))</f>
        <v>0</v>
      </c>
      <c r="GL46" s="121">
        <f>IF(GL$10="",0,IF(GL$9&lt;главная!$N$19,0,GL17*главная!$N$44))</f>
        <v>0</v>
      </c>
      <c r="GM46" s="121">
        <f>IF(GM$10="",0,IF(GM$9&lt;главная!$N$19,0,GM17*главная!$N$44))</f>
        <v>0</v>
      </c>
      <c r="GN46" s="121">
        <f>IF(GN$10="",0,IF(GN$9&lt;главная!$N$19,0,GN17*главная!$N$44))</f>
        <v>0</v>
      </c>
      <c r="GO46" s="121">
        <f>IF(GO$10="",0,IF(GO$9&lt;главная!$N$19,0,GO17*главная!$N$44))</f>
        <v>0</v>
      </c>
      <c r="GP46" s="121">
        <f>IF(GP$10="",0,IF(GP$9&lt;главная!$N$19,0,GP17*главная!$N$44))</f>
        <v>0</v>
      </c>
      <c r="GQ46" s="121">
        <f>IF(GQ$10="",0,IF(GQ$9&lt;главная!$N$19,0,GQ17*главная!$N$44))</f>
        <v>0</v>
      </c>
      <c r="GR46" s="121">
        <f>IF(GR$10="",0,IF(GR$9&lt;главная!$N$19,0,GR17*главная!$N$44))</f>
        <v>0</v>
      </c>
      <c r="GS46" s="121">
        <f>IF(GS$10="",0,IF(GS$9&lt;главная!$N$19,0,GS17*главная!$N$44))</f>
        <v>0</v>
      </c>
      <c r="GT46" s="121">
        <f>IF(GT$10="",0,IF(GT$9&lt;главная!$N$19,0,GT17*главная!$N$44))</f>
        <v>0</v>
      </c>
      <c r="GU46" s="121">
        <f>IF(GU$10="",0,IF(GU$9&lt;главная!$N$19,0,GU17*главная!$N$44))</f>
        <v>0</v>
      </c>
      <c r="GV46" s="121">
        <f>IF(GV$10="",0,IF(GV$9&lt;главная!$N$19,0,GV17*главная!$N$44))</f>
        <v>0</v>
      </c>
      <c r="GW46" s="121">
        <f>IF(GW$10="",0,IF(GW$9&lt;главная!$N$19,0,GW17*главная!$N$44))</f>
        <v>0</v>
      </c>
      <c r="GX46" s="121">
        <f>IF(GX$10="",0,IF(GX$9&lt;главная!$N$19,0,GX17*главная!$N$44))</f>
        <v>0</v>
      </c>
      <c r="GY46" s="121">
        <f>IF(GY$10="",0,IF(GY$9&lt;главная!$N$19,0,GY17*главная!$N$44))</f>
        <v>0</v>
      </c>
      <c r="GZ46" s="121">
        <f>IF(GZ$10="",0,IF(GZ$9&lt;главная!$N$19,0,GZ17*главная!$N$44))</f>
        <v>0</v>
      </c>
      <c r="HA46" s="121">
        <f>IF(HA$10="",0,IF(HA$9&lt;главная!$N$19,0,HA17*главная!$N$44))</f>
        <v>0</v>
      </c>
      <c r="HB46" s="121">
        <f>IF(HB$10="",0,IF(HB$9&lt;главная!$N$19,0,HB17*главная!$N$44))</f>
        <v>0</v>
      </c>
      <c r="HC46" s="121">
        <f>IF(HC$10="",0,IF(HC$9&lt;главная!$N$19,0,HC17*главная!$N$44))</f>
        <v>0</v>
      </c>
      <c r="HD46" s="121">
        <f>IF(HD$10="",0,IF(HD$9&lt;главная!$N$19,0,HD17*главная!$N$44))</f>
        <v>0</v>
      </c>
      <c r="HE46" s="121">
        <f>IF(HE$10="",0,IF(HE$9&lt;главная!$N$19,0,HE17*главная!$N$44))</f>
        <v>0</v>
      </c>
      <c r="HF46" s="121">
        <f>IF(HF$10="",0,IF(HF$9&lt;главная!$N$19,0,HF17*главная!$N$44))</f>
        <v>0</v>
      </c>
      <c r="HG46" s="121">
        <f>IF(HG$10="",0,IF(HG$9&lt;главная!$N$19,0,HG17*главная!$N$44))</f>
        <v>0</v>
      </c>
      <c r="HH46" s="121">
        <f>IF(HH$10="",0,IF(HH$9&lt;главная!$N$19,0,HH17*главная!$N$44))</f>
        <v>0</v>
      </c>
      <c r="HI46" s="121">
        <f>IF(HI$10="",0,IF(HI$9&lt;главная!$N$19,0,HI17*главная!$N$44))</f>
        <v>0</v>
      </c>
      <c r="HJ46" s="121">
        <f>IF(HJ$10="",0,IF(HJ$9&lt;главная!$N$19,0,HJ17*главная!$N$44))</f>
        <v>0</v>
      </c>
      <c r="HK46" s="121">
        <f>IF(HK$10="",0,IF(HK$9&lt;главная!$N$19,0,HK17*главная!$N$44))</f>
        <v>0</v>
      </c>
      <c r="HL46" s="121">
        <f>IF(HL$10="",0,IF(HL$9&lt;главная!$N$19,0,HL17*главная!$N$44))</f>
        <v>0</v>
      </c>
      <c r="HM46" s="121">
        <f>IF(HM$10="",0,IF(HM$9&lt;главная!$N$19,0,HM17*главная!$N$44))</f>
        <v>0</v>
      </c>
      <c r="HN46" s="121">
        <f>IF(HN$10="",0,IF(HN$9&lt;главная!$N$19,0,HN17*главная!$N$44))</f>
        <v>0</v>
      </c>
      <c r="HO46" s="121">
        <f>IF(HO$10="",0,IF(HO$9&lt;главная!$N$19,0,HO17*главная!$N$44))</f>
        <v>0</v>
      </c>
      <c r="HP46" s="121">
        <f>IF(HP$10="",0,IF(HP$9&lt;главная!$N$19,0,HP17*главная!$N$44))</f>
        <v>0</v>
      </c>
      <c r="HQ46" s="121">
        <f>IF(HQ$10="",0,IF(HQ$9&lt;главная!$N$19,0,HQ17*главная!$N$44))</f>
        <v>0</v>
      </c>
      <c r="HR46" s="121">
        <f>IF(HR$10="",0,IF(HR$9&lt;главная!$N$19,0,HR17*главная!$N$44))</f>
        <v>0</v>
      </c>
      <c r="HS46" s="121">
        <f>IF(HS$10="",0,IF(HS$9&lt;главная!$N$19,0,HS17*главная!$N$44))</f>
        <v>0</v>
      </c>
      <c r="HT46" s="121">
        <f>IF(HT$10="",0,IF(HT$9&lt;главная!$N$19,0,HT17*главная!$N$44))</f>
        <v>0</v>
      </c>
      <c r="HU46" s="121">
        <f>IF(HU$10="",0,IF(HU$9&lt;главная!$N$19,0,HU17*главная!$N$44))</f>
        <v>0</v>
      </c>
      <c r="HV46" s="121">
        <f>IF(HV$10="",0,IF(HV$9&lt;главная!$N$19,0,HV17*главная!$N$44))</f>
        <v>0</v>
      </c>
      <c r="HW46" s="121">
        <f>IF(HW$10="",0,IF(HW$9&lt;главная!$N$19,0,HW17*главная!$N$44))</f>
        <v>0</v>
      </c>
      <c r="HX46" s="121">
        <f>IF(HX$10="",0,IF(HX$9&lt;главная!$N$19,0,HX17*главная!$N$44))</f>
        <v>0</v>
      </c>
      <c r="HY46" s="121">
        <f>IF(HY$10="",0,IF(HY$9&lt;главная!$N$19,0,HY17*главная!$N$44))</f>
        <v>0</v>
      </c>
      <c r="HZ46" s="121">
        <f>IF(HZ$10="",0,IF(HZ$9&lt;главная!$N$19,0,HZ17*главная!$N$44))</f>
        <v>0</v>
      </c>
      <c r="IA46" s="121">
        <f>IF(IA$10="",0,IF(IA$9&lt;главная!$N$19,0,IA17*главная!$N$44))</f>
        <v>0</v>
      </c>
      <c r="IB46" s="121">
        <f>IF(IB$10="",0,IF(IB$9&lt;главная!$N$19,0,IB17*главная!$N$44))</f>
        <v>0</v>
      </c>
      <c r="IC46" s="121">
        <f>IF(IC$10="",0,IF(IC$9&lt;главная!$N$19,0,IC17*главная!$N$44))</f>
        <v>0</v>
      </c>
      <c r="ID46" s="121">
        <f>IF(ID$10="",0,IF(ID$9&lt;главная!$N$19,0,ID17*главная!$N$44))</f>
        <v>0</v>
      </c>
      <c r="IE46" s="121">
        <f>IF(IE$10="",0,IF(IE$9&lt;главная!$N$19,0,IE17*главная!$N$44))</f>
        <v>0</v>
      </c>
      <c r="IF46" s="121">
        <f>IF(IF$10="",0,IF(IF$9&lt;главная!$N$19,0,IF17*главная!$N$44))</f>
        <v>0</v>
      </c>
      <c r="IG46" s="121">
        <f>IF(IG$10="",0,IF(IG$9&lt;главная!$N$19,0,IG17*главная!$N$44))</f>
        <v>0</v>
      </c>
      <c r="IH46" s="121">
        <f>IF(IH$10="",0,IF(IH$9&lt;главная!$N$19,0,IH17*главная!$N$44))</f>
        <v>0</v>
      </c>
      <c r="II46" s="121">
        <f>IF(II$10="",0,IF(II$9&lt;главная!$N$19,0,II17*главная!$N$44))</f>
        <v>0</v>
      </c>
      <c r="IJ46" s="121">
        <f>IF(IJ$10="",0,IF(IJ$9&lt;главная!$N$19,0,IJ17*главная!$N$44))</f>
        <v>0</v>
      </c>
      <c r="IK46" s="121">
        <f>IF(IK$10="",0,IF(IK$9&lt;главная!$N$19,0,IK17*главная!$N$44))</f>
        <v>0</v>
      </c>
      <c r="IL46" s="121">
        <f>IF(IL$10="",0,IF(IL$9&lt;главная!$N$19,0,IL17*главная!$N$44))</f>
        <v>0</v>
      </c>
      <c r="IM46" s="121">
        <f>IF(IM$10="",0,IF(IM$9&lt;главная!$N$19,0,IM17*главная!$N$44))</f>
        <v>0</v>
      </c>
      <c r="IN46" s="121">
        <f>IF(IN$10="",0,IF(IN$9&lt;главная!$N$19,0,IN17*главная!$N$44))</f>
        <v>0</v>
      </c>
      <c r="IO46" s="121">
        <f>IF(IO$10="",0,IF(IO$9&lt;главная!$N$19,0,IO17*главная!$N$44))</f>
        <v>0</v>
      </c>
      <c r="IP46" s="121">
        <f>IF(IP$10="",0,IF(IP$9&lt;главная!$N$19,0,IP17*главная!$N$44))</f>
        <v>0</v>
      </c>
      <c r="IQ46" s="121">
        <f>IF(IQ$10="",0,IF(IQ$9&lt;главная!$N$19,0,IQ17*главная!$N$44))</f>
        <v>0</v>
      </c>
      <c r="IR46" s="121">
        <f>IF(IR$10="",0,IF(IR$9&lt;главная!$N$19,0,IR17*главная!$N$44))</f>
        <v>0</v>
      </c>
      <c r="IS46" s="121">
        <f>IF(IS$10="",0,IF(IS$9&lt;главная!$N$19,0,IS17*главная!$N$44))</f>
        <v>0</v>
      </c>
      <c r="IT46" s="121">
        <f>IF(IT$10="",0,IF(IT$9&lt;главная!$N$19,0,IT17*главная!$N$44))</f>
        <v>0</v>
      </c>
      <c r="IU46" s="121">
        <f>IF(IU$10="",0,IF(IU$9&lt;главная!$N$19,0,IU17*главная!$N$44))</f>
        <v>0</v>
      </c>
      <c r="IV46" s="121">
        <f>IF(IV$10="",0,IF(IV$9&lt;главная!$N$19,0,IV17*главная!$N$44))</f>
        <v>0</v>
      </c>
      <c r="IW46" s="121">
        <f>IF(IW$10="",0,IF(IW$9&lt;главная!$N$19,0,IW17*главная!$N$44))</f>
        <v>0</v>
      </c>
      <c r="IX46" s="121">
        <f>IF(IX$10="",0,IF(IX$9&lt;главная!$N$19,0,IX17*главная!$N$44))</f>
        <v>0</v>
      </c>
      <c r="IY46" s="121">
        <f>IF(IY$10="",0,IF(IY$9&lt;главная!$N$19,0,IY17*главная!$N$44))</f>
        <v>0</v>
      </c>
      <c r="IZ46" s="121">
        <f>IF(IZ$10="",0,IF(IZ$9&lt;главная!$N$19,0,IZ17*главная!$N$44))</f>
        <v>0</v>
      </c>
      <c r="JA46" s="121">
        <f>IF(JA$10="",0,IF(JA$9&lt;главная!$N$19,0,JA17*главная!$N$44))</f>
        <v>0</v>
      </c>
      <c r="JB46" s="121">
        <f>IF(JB$10="",0,IF(JB$9&lt;главная!$N$19,0,JB17*главная!$N$44))</f>
        <v>0</v>
      </c>
      <c r="JC46" s="121">
        <f>IF(JC$10="",0,IF(JC$9&lt;главная!$N$19,0,JC17*главная!$N$44))</f>
        <v>0</v>
      </c>
      <c r="JD46" s="121">
        <f>IF(JD$10="",0,IF(JD$9&lt;главная!$N$19,0,JD17*главная!$N$44))</f>
        <v>0</v>
      </c>
      <c r="JE46" s="121">
        <f>IF(JE$10="",0,IF(JE$9&lt;главная!$N$19,0,JE17*главная!$N$44))</f>
        <v>0</v>
      </c>
      <c r="JF46" s="121">
        <f>IF(JF$10="",0,IF(JF$9&lt;главная!$N$19,0,JF17*главная!$N$44))</f>
        <v>0</v>
      </c>
      <c r="JG46" s="121">
        <f>IF(JG$10="",0,IF(JG$9&lt;главная!$N$19,0,JG17*главная!$N$44))</f>
        <v>0</v>
      </c>
      <c r="JH46" s="121">
        <f>IF(JH$10="",0,IF(JH$9&lt;главная!$N$19,0,JH17*главная!$N$44))</f>
        <v>0</v>
      </c>
      <c r="JI46" s="121">
        <f>IF(JI$10="",0,IF(JI$9&lt;главная!$N$19,0,JI17*главная!$N$44))</f>
        <v>0</v>
      </c>
      <c r="JJ46" s="121">
        <f>IF(JJ$10="",0,IF(JJ$9&lt;главная!$N$19,0,JJ17*главная!$N$44))</f>
        <v>0</v>
      </c>
      <c r="JK46" s="121">
        <f>IF(JK$10="",0,IF(JK$9&lt;главная!$N$19,0,JK17*главная!$N$44))</f>
        <v>0</v>
      </c>
      <c r="JL46" s="121">
        <f>IF(JL$10="",0,IF(JL$9&lt;главная!$N$19,0,JL17*главная!$N$44))</f>
        <v>0</v>
      </c>
      <c r="JM46" s="121">
        <f>IF(JM$10="",0,IF(JM$9&lt;главная!$N$19,0,JM17*главная!$N$44))</f>
        <v>0</v>
      </c>
      <c r="JN46" s="121">
        <f>IF(JN$10="",0,IF(JN$9&lt;главная!$N$19,0,JN17*главная!$N$44))</f>
        <v>0</v>
      </c>
      <c r="JO46" s="121">
        <f>IF(JO$10="",0,IF(JO$9&lt;главная!$N$19,0,JO17*главная!$N$44))</f>
        <v>0</v>
      </c>
      <c r="JP46" s="121">
        <f>IF(JP$10="",0,IF(JP$9&lt;главная!$N$19,0,JP17*главная!$N$44))</f>
        <v>0</v>
      </c>
      <c r="JQ46" s="121">
        <f>IF(JQ$10="",0,IF(JQ$9&lt;главная!$N$19,0,JQ17*главная!$N$44))</f>
        <v>0</v>
      </c>
      <c r="JR46" s="121">
        <f>IF(JR$10="",0,IF(JR$9&lt;главная!$N$19,0,JR17*главная!$N$44))</f>
        <v>0</v>
      </c>
      <c r="JS46" s="121">
        <f>IF(JS$10="",0,IF(JS$9&lt;главная!$N$19,0,JS17*главная!$N$44))</f>
        <v>0</v>
      </c>
      <c r="JT46" s="121">
        <f>IF(JT$10="",0,IF(JT$9&lt;главная!$N$19,0,JT17*главная!$N$44))</f>
        <v>0</v>
      </c>
      <c r="JU46" s="121">
        <f>IF(JU$10="",0,IF(JU$9&lt;главная!$N$19,0,JU17*главная!$N$44))</f>
        <v>0</v>
      </c>
      <c r="JV46" s="121">
        <f>IF(JV$10="",0,IF(JV$9&lt;главная!$N$19,0,JV17*главная!$N$44))</f>
        <v>0</v>
      </c>
      <c r="JW46" s="121">
        <f>IF(JW$10="",0,IF(JW$9&lt;главная!$N$19,0,JW17*главная!$N$44))</f>
        <v>0</v>
      </c>
      <c r="JX46" s="121">
        <f>IF(JX$10="",0,IF(JX$9&lt;главная!$N$19,0,JX17*главная!$N$44))</f>
        <v>0</v>
      </c>
      <c r="JY46" s="121">
        <f>IF(JY$10="",0,IF(JY$9&lt;главная!$N$19,0,JY17*главная!$N$44))</f>
        <v>0</v>
      </c>
      <c r="JZ46" s="121">
        <f>IF(JZ$10="",0,IF(JZ$9&lt;главная!$N$19,0,JZ17*главная!$N$44))</f>
        <v>0</v>
      </c>
      <c r="KA46" s="121">
        <f>IF(KA$10="",0,IF(KA$9&lt;главная!$N$19,0,KA17*главная!$N$44))</f>
        <v>0</v>
      </c>
      <c r="KB46" s="121">
        <f>IF(KB$10="",0,IF(KB$9&lt;главная!$N$19,0,KB17*главная!$N$44))</f>
        <v>0</v>
      </c>
      <c r="KC46" s="121">
        <f>IF(KC$10="",0,IF(KC$9&lt;главная!$N$19,0,KC17*главная!$N$44))</f>
        <v>0</v>
      </c>
      <c r="KD46" s="121">
        <f>IF(KD$10="",0,IF(KD$9&lt;главная!$N$19,0,KD17*главная!$N$44))</f>
        <v>0</v>
      </c>
      <c r="KE46" s="121">
        <f>IF(KE$10="",0,IF(KE$9&lt;главная!$N$19,0,KE17*главная!$N$44))</f>
        <v>0</v>
      </c>
      <c r="KF46" s="121">
        <f>IF(KF$10="",0,IF(KF$9&lt;главная!$N$19,0,KF17*главная!$N$44))</f>
        <v>0</v>
      </c>
      <c r="KG46" s="121">
        <f>IF(KG$10="",0,IF(KG$9&lt;главная!$N$19,0,KG17*главная!$N$44))</f>
        <v>0</v>
      </c>
      <c r="KH46" s="121">
        <f>IF(KH$10="",0,IF(KH$9&lt;главная!$N$19,0,KH17*главная!$N$44))</f>
        <v>0</v>
      </c>
      <c r="KI46" s="121">
        <f>IF(KI$10="",0,IF(KI$9&lt;главная!$N$19,0,KI17*главная!$N$44))</f>
        <v>0</v>
      </c>
      <c r="KJ46" s="121">
        <f>IF(KJ$10="",0,IF(KJ$9&lt;главная!$N$19,0,KJ17*главная!$N$44))</f>
        <v>0</v>
      </c>
      <c r="KK46" s="121">
        <f>IF(KK$10="",0,IF(KK$9&lt;главная!$N$19,0,KK17*главная!$N$44))</f>
        <v>0</v>
      </c>
      <c r="KL46" s="121">
        <f>IF(KL$10="",0,IF(KL$9&lt;главная!$N$19,0,KL17*главная!$N$44))</f>
        <v>0</v>
      </c>
      <c r="KM46" s="121">
        <f>IF(KM$10="",0,IF(KM$9&lt;главная!$N$19,0,KM17*главная!$N$44))</f>
        <v>0</v>
      </c>
      <c r="KN46" s="121">
        <f>IF(KN$10="",0,IF(KN$9&lt;главная!$N$19,0,KN17*главная!$N$44))</f>
        <v>0</v>
      </c>
      <c r="KO46" s="121">
        <f>IF(KO$10="",0,IF(KO$9&lt;главная!$N$19,0,KO17*главная!$N$44))</f>
        <v>0</v>
      </c>
      <c r="KP46" s="121">
        <f>IF(KP$10="",0,IF(KP$9&lt;главная!$N$19,0,KP17*главная!$N$44))</f>
        <v>0</v>
      </c>
      <c r="KQ46" s="121">
        <f>IF(KQ$10="",0,IF(KQ$9&lt;главная!$N$19,0,KQ17*главная!$N$44))</f>
        <v>0</v>
      </c>
      <c r="KR46" s="121">
        <f>IF(KR$10="",0,IF(KR$9&lt;главная!$N$19,0,KR17*главная!$N$44))</f>
        <v>0</v>
      </c>
      <c r="KS46" s="121">
        <f>IF(KS$10="",0,IF(KS$9&lt;главная!$N$19,0,KS17*главная!$N$44))</f>
        <v>0</v>
      </c>
      <c r="KT46" s="121">
        <f>IF(KT$10="",0,IF(KT$9&lt;главная!$N$19,0,KT17*главная!$N$44))</f>
        <v>0</v>
      </c>
      <c r="KU46" s="121">
        <f>IF(KU$10="",0,IF(KU$9&lt;главная!$N$19,0,KU17*главная!$N$44))</f>
        <v>0</v>
      </c>
      <c r="KV46" s="121">
        <f>IF(KV$10="",0,IF(KV$9&lt;главная!$N$19,0,KV17*главная!$N$44))</f>
        <v>0</v>
      </c>
      <c r="KW46" s="121">
        <f>IF(KW$10="",0,IF(KW$9&lt;главная!$N$19,0,KW17*главная!$N$44))</f>
        <v>0</v>
      </c>
      <c r="KX46" s="121">
        <f>IF(KX$10="",0,IF(KX$9&lt;главная!$N$19,0,KX17*главная!$N$44))</f>
        <v>0</v>
      </c>
      <c r="KY46" s="121">
        <f>IF(KY$10="",0,IF(KY$9&lt;главная!$N$19,0,KY17*главная!$N$44))</f>
        <v>0</v>
      </c>
      <c r="KZ46" s="121">
        <f>IF(KZ$10="",0,IF(KZ$9&lt;главная!$N$19,0,KZ17*главная!$N$44))</f>
        <v>0</v>
      </c>
      <c r="LA46" s="121">
        <f>IF(LA$10="",0,IF(LA$9&lt;главная!$N$19,0,LA17*главная!$N$44))</f>
        <v>0</v>
      </c>
      <c r="LB46" s="121">
        <f>IF(LB$10="",0,IF(LB$9&lt;главная!$N$19,0,LB17*главная!$N$44))</f>
        <v>0</v>
      </c>
      <c r="LC46" s="121">
        <f>IF(LC$10="",0,IF(LC$9&lt;главная!$N$19,0,LC17*главная!$N$44))</f>
        <v>0</v>
      </c>
      <c r="LD46" s="121">
        <f>IF(LD$10="",0,IF(LD$9&lt;главная!$N$19,0,LD17*главная!$N$44))</f>
        <v>0</v>
      </c>
      <c r="LE46" s="121">
        <f>IF(LE$10="",0,IF(LE$9&lt;главная!$N$19,0,LE17*главная!$N$44))</f>
        <v>0</v>
      </c>
      <c r="LF46" s="121">
        <f>IF(LF$10="",0,IF(LF$9&lt;главная!$N$19,0,LF17*главная!$N$44))</f>
        <v>0</v>
      </c>
      <c r="LG46" s="121">
        <f>IF(LG$10="",0,IF(LG$9&lt;главная!$N$19,0,LG17*главная!$N$44))</f>
        <v>0</v>
      </c>
      <c r="LH46" s="121">
        <f>IF(LH$10="",0,IF(LH$9&lt;главная!$N$19,0,LH17*главная!$N$44))</f>
        <v>0</v>
      </c>
      <c r="LI46" s="49">
        <f>IF(LI$10="",0,IF(LI$9&lt;главная!$N$19,0,#REF!*1000*главная!$N$36))</f>
        <v>0</v>
      </c>
      <c r="LJ46" s="10"/>
    </row>
    <row r="47" spans="1:322" ht="4.05" customHeight="1" x14ac:dyDescent="0.25">
      <c r="A47" s="6"/>
      <c r="B47" s="6"/>
      <c r="C47" s="6"/>
      <c r="D47" s="6"/>
      <c r="E47" s="135"/>
      <c r="F47" s="6"/>
      <c r="G47" s="6"/>
      <c r="H47" s="6"/>
      <c r="I47" s="6"/>
      <c r="J47" s="6"/>
      <c r="K47" s="31"/>
      <c r="L47" s="6"/>
      <c r="M47" s="13"/>
      <c r="N47" s="6"/>
      <c r="O47" s="20"/>
      <c r="P47" s="6"/>
      <c r="Q47" s="6"/>
      <c r="R47" s="135"/>
      <c r="S47" s="6"/>
      <c r="T47" s="6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  <c r="HK47" s="135"/>
      <c r="HL47" s="135"/>
      <c r="HM47" s="135"/>
      <c r="HN47" s="135"/>
      <c r="HO47" s="135"/>
      <c r="HP47" s="135"/>
      <c r="HQ47" s="135"/>
      <c r="HR47" s="135"/>
      <c r="HS47" s="135"/>
      <c r="HT47" s="135"/>
      <c r="HU47" s="135"/>
      <c r="HV47" s="135"/>
      <c r="HW47" s="135"/>
      <c r="HX47" s="135"/>
      <c r="HY47" s="135"/>
      <c r="HZ47" s="135"/>
      <c r="IA47" s="135"/>
      <c r="IB47" s="135"/>
      <c r="IC47" s="135"/>
      <c r="ID47" s="135"/>
      <c r="IE47" s="135"/>
      <c r="IF47" s="135"/>
      <c r="IG47" s="135"/>
      <c r="IH47" s="135"/>
      <c r="II47" s="135"/>
      <c r="IJ47" s="135"/>
      <c r="IK47" s="135"/>
      <c r="IL47" s="135"/>
      <c r="IM47" s="135"/>
      <c r="IN47" s="135"/>
      <c r="IO47" s="135"/>
      <c r="IP47" s="135"/>
      <c r="IQ47" s="135"/>
      <c r="IR47" s="135"/>
      <c r="IS47" s="135"/>
      <c r="IT47" s="135"/>
      <c r="IU47" s="135"/>
      <c r="IV47" s="135"/>
      <c r="IW47" s="135"/>
      <c r="IX47" s="135"/>
      <c r="IY47" s="135"/>
      <c r="IZ47" s="135"/>
      <c r="JA47" s="135"/>
      <c r="JB47" s="135"/>
      <c r="JC47" s="135"/>
      <c r="JD47" s="135"/>
      <c r="JE47" s="135"/>
      <c r="JF47" s="135"/>
      <c r="JG47" s="135"/>
      <c r="JH47" s="135"/>
      <c r="JI47" s="135"/>
      <c r="JJ47" s="135"/>
      <c r="JK47" s="135"/>
      <c r="JL47" s="135"/>
      <c r="JM47" s="135"/>
      <c r="JN47" s="135"/>
      <c r="JO47" s="135"/>
      <c r="JP47" s="135"/>
      <c r="JQ47" s="135"/>
      <c r="JR47" s="135"/>
      <c r="JS47" s="135"/>
      <c r="JT47" s="135"/>
      <c r="JU47" s="135"/>
      <c r="JV47" s="135"/>
      <c r="JW47" s="135"/>
      <c r="JX47" s="135"/>
      <c r="JY47" s="135"/>
      <c r="JZ47" s="135"/>
      <c r="KA47" s="135"/>
      <c r="KB47" s="135"/>
      <c r="KC47" s="135"/>
      <c r="KD47" s="135"/>
      <c r="KE47" s="135"/>
      <c r="KF47" s="135"/>
      <c r="KG47" s="135"/>
      <c r="KH47" s="135"/>
      <c r="KI47" s="135"/>
      <c r="KJ47" s="135"/>
      <c r="KK47" s="135"/>
      <c r="KL47" s="135"/>
      <c r="KM47" s="135"/>
      <c r="KN47" s="135"/>
      <c r="KO47" s="135"/>
      <c r="KP47" s="135"/>
      <c r="KQ47" s="135"/>
      <c r="KR47" s="135"/>
      <c r="KS47" s="135"/>
      <c r="KT47" s="135"/>
      <c r="KU47" s="135"/>
      <c r="KV47" s="135"/>
      <c r="KW47" s="135"/>
      <c r="KX47" s="135"/>
      <c r="KY47" s="135"/>
      <c r="KZ47" s="135"/>
      <c r="LA47" s="135"/>
      <c r="LB47" s="135"/>
      <c r="LC47" s="135"/>
      <c r="LD47" s="135"/>
      <c r="LE47" s="135"/>
      <c r="LF47" s="135"/>
      <c r="LG47" s="135"/>
      <c r="LH47" s="135"/>
      <c r="LI47" s="6"/>
      <c r="LJ47" s="6"/>
    </row>
    <row r="48" spans="1:322" ht="7.0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31"/>
      <c r="L48" s="6"/>
      <c r="M48" s="13"/>
      <c r="N48" s="6"/>
      <c r="O48" s="20"/>
      <c r="P48" s="6"/>
      <c r="Q48" s="6"/>
      <c r="R48" s="65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</row>
    <row r="49" spans="1:322" s="11" customFormat="1" x14ac:dyDescent="0.25">
      <c r="A49" s="10"/>
      <c r="B49" s="10"/>
      <c r="C49" s="10"/>
      <c r="D49" s="10"/>
      <c r="E49" s="119" t="str">
        <f>kpi!$E$85</f>
        <v>4-доходы от рекламы</v>
      </c>
      <c r="F49" s="10"/>
      <c r="G49" s="10"/>
      <c r="H49" s="30"/>
      <c r="I49" s="10"/>
      <c r="J49" s="10"/>
      <c r="K49" s="79" t="str">
        <f>IF($E49="","",INDEX(kpi!$H:$H,SUMIFS(kpi!$B:$B,kpi!$E:$E,$E49)))</f>
        <v>долл.</v>
      </c>
      <c r="L49" s="10"/>
      <c r="M49" s="13"/>
      <c r="N49" s="10"/>
      <c r="O49" s="20"/>
      <c r="P49" s="10"/>
      <c r="Q49" s="38"/>
      <c r="R49" s="120">
        <f>SUMIFS($T49:$LI49,$T$1:$LI$1,"&lt;="&amp;MAX($1:$1),$T$1:$LI$1,"&gt;="&amp;1)</f>
        <v>0</v>
      </c>
      <c r="S49" s="10"/>
      <c r="T49" s="10"/>
      <c r="U49" s="121">
        <f>IF(U$10="",0,IF(U$9&lt;главная!$N$19,0,U19*главная!$N$46))</f>
        <v>0</v>
      </c>
      <c r="V49" s="121">
        <f>IF(V$10="",0,IF(V$9&lt;главная!$N$19,0,V19*главная!$N$46))</f>
        <v>0</v>
      </c>
      <c r="W49" s="121">
        <f>IF(W$10="",0,IF(W$9&lt;главная!$N$19,0,W19*главная!$N$46))</f>
        <v>0</v>
      </c>
      <c r="X49" s="121">
        <f>IF(X$10="",0,IF(X$9&lt;главная!$N$19,0,X19*главная!$N$46))</f>
        <v>0</v>
      </c>
      <c r="Y49" s="121">
        <f>IF(Y$10="",0,IF(Y$9&lt;главная!$N$19,0,Y19*главная!$N$46))</f>
        <v>0</v>
      </c>
      <c r="Z49" s="121">
        <f>IF(Z$10="",0,IF(Z$9&lt;главная!$N$19,0,Z19*главная!$N$46))</f>
        <v>0</v>
      </c>
      <c r="AA49" s="121">
        <f>IF(AA$10="",0,IF(AA$9&lt;главная!$N$19,0,AA19*главная!$N$46))</f>
        <v>0</v>
      </c>
      <c r="AB49" s="121">
        <f>IF(AB$10="",0,IF(AB$9&lt;главная!$N$19,0,AB19*главная!$N$46))</f>
        <v>0</v>
      </c>
      <c r="AC49" s="121">
        <f>IF(AC$10="",0,IF(AC$9&lt;главная!$N$19,0,AC19*главная!$N$46))</f>
        <v>0</v>
      </c>
      <c r="AD49" s="121">
        <f>IF(AD$10="",0,IF(AD$9&lt;главная!$N$19,0,AD19*главная!$N$46))</f>
        <v>0</v>
      </c>
      <c r="AE49" s="121">
        <f>IF(AE$10="",0,IF(AE$9&lt;главная!$N$19,0,AE19*главная!$N$46))</f>
        <v>0</v>
      </c>
      <c r="AF49" s="121">
        <f>IF(AF$10="",0,IF(AF$9&lt;главная!$N$19,0,AF19*главная!$N$46))</f>
        <v>0</v>
      </c>
      <c r="AG49" s="121">
        <f>IF(AG$10="",0,IF(AG$9&lt;главная!$N$19,0,AG19*главная!$N$46))</f>
        <v>0</v>
      </c>
      <c r="AH49" s="121">
        <f>IF(AH$10="",0,IF(AH$9&lt;главная!$N$19,0,AH19*главная!$N$46))</f>
        <v>0</v>
      </c>
      <c r="AI49" s="121">
        <f>IF(AI$10="",0,IF(AI$9&lt;главная!$N$19,0,AI19*главная!$N$46))</f>
        <v>0</v>
      </c>
      <c r="AJ49" s="121">
        <f>IF(AJ$10="",0,IF(AJ$9&lt;главная!$N$19,0,AJ19*главная!$N$46))</f>
        <v>0</v>
      </c>
      <c r="AK49" s="121">
        <f>IF(AK$10="",0,IF(AK$9&lt;главная!$N$19,0,AK19*главная!$N$46))</f>
        <v>0</v>
      </c>
      <c r="AL49" s="121">
        <f>IF(AL$10="",0,IF(AL$9&lt;главная!$N$19,0,AL19*главная!$N$46))</f>
        <v>0</v>
      </c>
      <c r="AM49" s="121">
        <f>IF(AM$10="",0,IF(AM$9&lt;главная!$N$19,0,AM19*главная!$N$46))</f>
        <v>0</v>
      </c>
      <c r="AN49" s="121">
        <f>IF(AN$10="",0,IF(AN$9&lt;главная!$N$19,0,AN19*главная!$N$46))</f>
        <v>0</v>
      </c>
      <c r="AO49" s="121">
        <f>IF(AO$10="",0,IF(AO$9&lt;главная!$N$19,0,AO19*главная!$N$46))</f>
        <v>0</v>
      </c>
      <c r="AP49" s="121">
        <f>IF(AP$10="",0,IF(AP$9&lt;главная!$N$19,0,AP19*главная!$N$46))</f>
        <v>0</v>
      </c>
      <c r="AQ49" s="121">
        <f>IF(AQ$10="",0,IF(AQ$9&lt;главная!$N$19,0,AQ19*главная!$N$46))</f>
        <v>0</v>
      </c>
      <c r="AR49" s="121">
        <f>IF(AR$10="",0,IF(AR$9&lt;главная!$N$19,0,AR19*главная!$N$46))</f>
        <v>0</v>
      </c>
      <c r="AS49" s="121">
        <f>IF(AS$10="",0,IF(AS$9&lt;главная!$N$19,0,AS19*главная!$N$46))</f>
        <v>0</v>
      </c>
      <c r="AT49" s="121">
        <f>IF(AT$10="",0,IF(AT$9&lt;главная!$N$19,0,AT19*главная!$N$46))</f>
        <v>0</v>
      </c>
      <c r="AU49" s="121">
        <f>IF(AU$10="",0,IF(AU$9&lt;главная!$N$19,0,AU19*главная!$N$46))</f>
        <v>0</v>
      </c>
      <c r="AV49" s="121">
        <f>IF(AV$10="",0,IF(AV$9&lt;главная!$N$19,0,AV19*главная!$N$46))</f>
        <v>0</v>
      </c>
      <c r="AW49" s="121">
        <f>IF(AW$10="",0,IF(AW$9&lt;главная!$N$19,0,AW19*главная!$N$46))</f>
        <v>0</v>
      </c>
      <c r="AX49" s="121">
        <f>IF(AX$10="",0,IF(AX$9&lt;главная!$N$19,0,AX19*главная!$N$46))</f>
        <v>0</v>
      </c>
      <c r="AY49" s="121">
        <f>IF(AY$10="",0,IF(AY$9&lt;главная!$N$19,0,AY19*главная!$N$46))</f>
        <v>0</v>
      </c>
      <c r="AZ49" s="121">
        <f>IF(AZ$10="",0,IF(AZ$9&lt;главная!$N$19,0,AZ19*главная!$N$46))</f>
        <v>0</v>
      </c>
      <c r="BA49" s="121">
        <f>IF(BA$10="",0,IF(BA$9&lt;главная!$N$19,0,BA19*главная!$N$46))</f>
        <v>0</v>
      </c>
      <c r="BB49" s="121">
        <f>IF(BB$10="",0,IF(BB$9&lt;главная!$N$19,0,BB19*главная!$N$46))</f>
        <v>0</v>
      </c>
      <c r="BC49" s="121">
        <f>IF(BC$10="",0,IF(BC$9&lt;главная!$N$19,0,BC19*главная!$N$46))</f>
        <v>0</v>
      </c>
      <c r="BD49" s="121">
        <f>IF(BD$10="",0,IF(BD$9&lt;главная!$N$19,0,BD19*главная!$N$46))</f>
        <v>0</v>
      </c>
      <c r="BE49" s="121">
        <f>IF(BE$10="",0,IF(BE$9&lt;главная!$N$19,0,BE19*главная!$N$46))</f>
        <v>0</v>
      </c>
      <c r="BF49" s="121">
        <f>IF(BF$10="",0,IF(BF$9&lt;главная!$N$19,0,BF19*главная!$N$46))</f>
        <v>0</v>
      </c>
      <c r="BG49" s="121">
        <f>IF(BG$10="",0,IF(BG$9&lt;главная!$N$19,0,BG19*главная!$N$46))</f>
        <v>0</v>
      </c>
      <c r="BH49" s="121">
        <f>IF(BH$10="",0,IF(BH$9&lt;главная!$N$19,0,BH19*главная!$N$46))</f>
        <v>0</v>
      </c>
      <c r="BI49" s="121">
        <f>IF(BI$10="",0,IF(BI$9&lt;главная!$N$19,0,BI19*главная!$N$46))</f>
        <v>0</v>
      </c>
      <c r="BJ49" s="121">
        <f>IF(BJ$10="",0,IF(BJ$9&lt;главная!$N$19,0,BJ19*главная!$N$46))</f>
        <v>0</v>
      </c>
      <c r="BK49" s="121">
        <f>IF(BK$10="",0,IF(BK$9&lt;главная!$N$19,0,BK19*главная!$N$46))</f>
        <v>0</v>
      </c>
      <c r="BL49" s="121">
        <f>IF(BL$10="",0,IF(BL$9&lt;главная!$N$19,0,BL19*главная!$N$46))</f>
        <v>0</v>
      </c>
      <c r="BM49" s="121">
        <f>IF(BM$10="",0,IF(BM$9&lt;главная!$N$19,0,BM19*главная!$N$46))</f>
        <v>0</v>
      </c>
      <c r="BN49" s="121">
        <f>IF(BN$10="",0,IF(BN$9&lt;главная!$N$19,0,BN19*главная!$N$46))</f>
        <v>0</v>
      </c>
      <c r="BO49" s="121">
        <f>IF(BO$10="",0,IF(BO$9&lt;главная!$N$19,0,BO19*главная!$N$46))</f>
        <v>0</v>
      </c>
      <c r="BP49" s="121">
        <f>IF(BP$10="",0,IF(BP$9&lt;главная!$N$19,0,BP19*главная!$N$46))</f>
        <v>0</v>
      </c>
      <c r="BQ49" s="121">
        <f>IF(BQ$10="",0,IF(BQ$9&lt;главная!$N$19,0,BQ19*главная!$N$46))</f>
        <v>0</v>
      </c>
      <c r="BR49" s="121">
        <f>IF(BR$10="",0,IF(BR$9&lt;главная!$N$19,0,BR19*главная!$N$46))</f>
        <v>0</v>
      </c>
      <c r="BS49" s="121">
        <f>IF(BS$10="",0,IF(BS$9&lt;главная!$N$19,0,BS19*главная!$N$46))</f>
        <v>0</v>
      </c>
      <c r="BT49" s="121">
        <f>IF(BT$10="",0,IF(BT$9&lt;главная!$N$19,0,BT19*главная!$N$46))</f>
        <v>0</v>
      </c>
      <c r="BU49" s="121">
        <f>IF(BU$10="",0,IF(BU$9&lt;главная!$N$19,0,BU19*главная!$N$46))</f>
        <v>0</v>
      </c>
      <c r="BV49" s="121">
        <f>IF(BV$10="",0,IF(BV$9&lt;главная!$N$19,0,BV19*главная!$N$46))</f>
        <v>0</v>
      </c>
      <c r="BW49" s="121">
        <f>IF(BW$10="",0,IF(BW$9&lt;главная!$N$19,0,BW19*главная!$N$46))</f>
        <v>0</v>
      </c>
      <c r="BX49" s="121">
        <f>IF(BX$10="",0,IF(BX$9&lt;главная!$N$19,0,BX19*главная!$N$46))</f>
        <v>0</v>
      </c>
      <c r="BY49" s="121">
        <f>IF(BY$10="",0,IF(BY$9&lt;главная!$N$19,0,BY19*главная!$N$46))</f>
        <v>0</v>
      </c>
      <c r="BZ49" s="121">
        <f>IF(BZ$10="",0,IF(BZ$9&lt;главная!$N$19,0,BZ19*главная!$N$46))</f>
        <v>0</v>
      </c>
      <c r="CA49" s="121">
        <f>IF(CA$10="",0,IF(CA$9&lt;главная!$N$19,0,CA19*главная!$N$46))</f>
        <v>0</v>
      </c>
      <c r="CB49" s="121">
        <f>IF(CB$10="",0,IF(CB$9&lt;главная!$N$19,0,CB19*главная!$N$46))</f>
        <v>0</v>
      </c>
      <c r="CC49" s="121">
        <f>IF(CC$10="",0,IF(CC$9&lt;главная!$N$19,0,CC19*главная!$N$46))</f>
        <v>0</v>
      </c>
      <c r="CD49" s="121">
        <f>IF(CD$10="",0,IF(CD$9&lt;главная!$N$19,0,CD19*главная!$N$46))</f>
        <v>0</v>
      </c>
      <c r="CE49" s="121">
        <f>IF(CE$10="",0,IF(CE$9&lt;главная!$N$19,0,CE19*главная!$N$46))</f>
        <v>0</v>
      </c>
      <c r="CF49" s="121">
        <f>IF(CF$10="",0,IF(CF$9&lt;главная!$N$19,0,CF19*главная!$N$46))</f>
        <v>0</v>
      </c>
      <c r="CG49" s="121">
        <f>IF(CG$10="",0,IF(CG$9&lt;главная!$N$19,0,CG19*главная!$N$46))</f>
        <v>0</v>
      </c>
      <c r="CH49" s="121">
        <f>IF(CH$10="",0,IF(CH$9&lt;главная!$N$19,0,CH19*главная!$N$46))</f>
        <v>0</v>
      </c>
      <c r="CI49" s="121">
        <f>IF(CI$10="",0,IF(CI$9&lt;главная!$N$19,0,CI19*главная!$N$46))</f>
        <v>0</v>
      </c>
      <c r="CJ49" s="121">
        <f>IF(CJ$10="",0,IF(CJ$9&lt;главная!$N$19,0,CJ19*главная!$N$46))</f>
        <v>0</v>
      </c>
      <c r="CK49" s="121">
        <f>IF(CK$10="",0,IF(CK$9&lt;главная!$N$19,0,CK19*главная!$N$46))</f>
        <v>0</v>
      </c>
      <c r="CL49" s="121">
        <f>IF(CL$10="",0,IF(CL$9&lt;главная!$N$19,0,CL19*главная!$N$46))</f>
        <v>0</v>
      </c>
      <c r="CM49" s="121">
        <f>IF(CM$10="",0,IF(CM$9&lt;главная!$N$19,0,CM19*главная!$N$46))</f>
        <v>0</v>
      </c>
      <c r="CN49" s="121">
        <f>IF(CN$10="",0,IF(CN$9&lt;главная!$N$19,0,CN19*главная!$N$46))</f>
        <v>0</v>
      </c>
      <c r="CO49" s="121">
        <f>IF(CO$10="",0,IF(CO$9&lt;главная!$N$19,0,CO19*главная!$N$46))</f>
        <v>0</v>
      </c>
      <c r="CP49" s="121">
        <f>IF(CP$10="",0,IF(CP$9&lt;главная!$N$19,0,CP19*главная!$N$46))</f>
        <v>0</v>
      </c>
      <c r="CQ49" s="121">
        <f>IF(CQ$10="",0,IF(CQ$9&lt;главная!$N$19,0,CQ19*главная!$N$46))</f>
        <v>0</v>
      </c>
      <c r="CR49" s="121">
        <f>IF(CR$10="",0,IF(CR$9&lt;главная!$N$19,0,CR19*главная!$N$46))</f>
        <v>0</v>
      </c>
      <c r="CS49" s="121">
        <f>IF(CS$10="",0,IF(CS$9&lt;главная!$N$19,0,CS19*главная!$N$46))</f>
        <v>0</v>
      </c>
      <c r="CT49" s="121">
        <f>IF(CT$10="",0,IF(CT$9&lt;главная!$N$19,0,CT19*главная!$N$46))</f>
        <v>0</v>
      </c>
      <c r="CU49" s="121">
        <f>IF(CU$10="",0,IF(CU$9&lt;главная!$N$19,0,CU19*главная!$N$46))</f>
        <v>0</v>
      </c>
      <c r="CV49" s="121">
        <f>IF(CV$10="",0,IF(CV$9&lt;главная!$N$19,0,CV19*главная!$N$46))</f>
        <v>0</v>
      </c>
      <c r="CW49" s="121">
        <f>IF(CW$10="",0,IF(CW$9&lt;главная!$N$19,0,CW19*главная!$N$46))</f>
        <v>0</v>
      </c>
      <c r="CX49" s="121">
        <f>IF(CX$10="",0,IF(CX$9&lt;главная!$N$19,0,CX19*главная!$N$46))</f>
        <v>0</v>
      </c>
      <c r="CY49" s="121">
        <f>IF(CY$10="",0,IF(CY$9&lt;главная!$N$19,0,CY19*главная!$N$46))</f>
        <v>0</v>
      </c>
      <c r="CZ49" s="121">
        <f>IF(CZ$10="",0,IF(CZ$9&lt;главная!$N$19,0,CZ19*главная!$N$46))</f>
        <v>0</v>
      </c>
      <c r="DA49" s="121">
        <f>IF(DA$10="",0,IF(DA$9&lt;главная!$N$19,0,DA19*главная!$N$46))</f>
        <v>0</v>
      </c>
      <c r="DB49" s="121">
        <f>IF(DB$10="",0,IF(DB$9&lt;главная!$N$19,0,DB19*главная!$N$46))</f>
        <v>0</v>
      </c>
      <c r="DC49" s="121">
        <f>IF(DC$10="",0,IF(DC$9&lt;главная!$N$19,0,DC19*главная!$N$46))</f>
        <v>0</v>
      </c>
      <c r="DD49" s="121">
        <f>IF(DD$10="",0,IF(DD$9&lt;главная!$N$19,0,DD19*главная!$N$46))</f>
        <v>0</v>
      </c>
      <c r="DE49" s="121">
        <f>IF(DE$10="",0,IF(DE$9&lt;главная!$N$19,0,DE19*главная!$N$46))</f>
        <v>0</v>
      </c>
      <c r="DF49" s="121">
        <f>IF(DF$10="",0,IF(DF$9&lt;главная!$N$19,0,DF19*главная!$N$46))</f>
        <v>0</v>
      </c>
      <c r="DG49" s="121">
        <f>IF(DG$10="",0,IF(DG$9&lt;главная!$N$19,0,DG19*главная!$N$46))</f>
        <v>0</v>
      </c>
      <c r="DH49" s="121">
        <f>IF(DH$10="",0,IF(DH$9&lt;главная!$N$19,0,DH19*главная!$N$46))</f>
        <v>0</v>
      </c>
      <c r="DI49" s="121">
        <f>IF(DI$10="",0,IF(DI$9&lt;главная!$N$19,0,DI19*главная!$N$46))</f>
        <v>0</v>
      </c>
      <c r="DJ49" s="121">
        <f>IF(DJ$10="",0,IF(DJ$9&lt;главная!$N$19,0,DJ19*главная!$N$46))</f>
        <v>0</v>
      </c>
      <c r="DK49" s="121">
        <f>IF(DK$10="",0,IF(DK$9&lt;главная!$N$19,0,DK19*главная!$N$46))</f>
        <v>0</v>
      </c>
      <c r="DL49" s="121">
        <f>IF(DL$10="",0,IF(DL$9&lt;главная!$N$19,0,DL19*главная!$N$46))</f>
        <v>0</v>
      </c>
      <c r="DM49" s="121">
        <f>IF(DM$10="",0,IF(DM$9&lt;главная!$N$19,0,DM19*главная!$N$46))</f>
        <v>0</v>
      </c>
      <c r="DN49" s="121">
        <f>IF(DN$10="",0,IF(DN$9&lt;главная!$N$19,0,DN19*главная!$N$46))</f>
        <v>0</v>
      </c>
      <c r="DO49" s="121">
        <f>IF(DO$10="",0,IF(DO$9&lt;главная!$N$19,0,DO19*главная!$N$46))</f>
        <v>0</v>
      </c>
      <c r="DP49" s="121">
        <f>IF(DP$10="",0,IF(DP$9&lt;главная!$N$19,0,DP19*главная!$N$46))</f>
        <v>0</v>
      </c>
      <c r="DQ49" s="121">
        <f>IF(DQ$10="",0,IF(DQ$9&lt;главная!$N$19,0,DQ19*главная!$N$46))</f>
        <v>0</v>
      </c>
      <c r="DR49" s="121">
        <f>IF(DR$10="",0,IF(DR$9&lt;главная!$N$19,0,DR19*главная!$N$46))</f>
        <v>0</v>
      </c>
      <c r="DS49" s="121">
        <f>IF(DS$10="",0,IF(DS$9&lt;главная!$N$19,0,DS19*главная!$N$46))</f>
        <v>0</v>
      </c>
      <c r="DT49" s="121">
        <f>IF(DT$10="",0,IF(DT$9&lt;главная!$N$19,0,DT19*главная!$N$46))</f>
        <v>0</v>
      </c>
      <c r="DU49" s="121">
        <f>IF(DU$10="",0,IF(DU$9&lt;главная!$N$19,0,DU19*главная!$N$46))</f>
        <v>0</v>
      </c>
      <c r="DV49" s="121">
        <f>IF(DV$10="",0,IF(DV$9&lt;главная!$N$19,0,DV19*главная!$N$46))</f>
        <v>0</v>
      </c>
      <c r="DW49" s="121">
        <f>IF(DW$10="",0,IF(DW$9&lt;главная!$N$19,0,DW19*главная!$N$46))</f>
        <v>0</v>
      </c>
      <c r="DX49" s="121">
        <f>IF(DX$10="",0,IF(DX$9&lt;главная!$N$19,0,DX19*главная!$N$46))</f>
        <v>0</v>
      </c>
      <c r="DY49" s="121">
        <f>IF(DY$10="",0,IF(DY$9&lt;главная!$N$19,0,DY19*главная!$N$46))</f>
        <v>0</v>
      </c>
      <c r="DZ49" s="121">
        <f>IF(DZ$10="",0,IF(DZ$9&lt;главная!$N$19,0,DZ19*главная!$N$46))</f>
        <v>0</v>
      </c>
      <c r="EA49" s="121">
        <f>IF(EA$10="",0,IF(EA$9&lt;главная!$N$19,0,EA19*главная!$N$46))</f>
        <v>0</v>
      </c>
      <c r="EB49" s="121">
        <f>IF(EB$10="",0,IF(EB$9&lt;главная!$N$19,0,EB19*главная!$N$46))</f>
        <v>0</v>
      </c>
      <c r="EC49" s="121">
        <f>IF(EC$10="",0,IF(EC$9&lt;главная!$N$19,0,EC19*главная!$N$46))</f>
        <v>0</v>
      </c>
      <c r="ED49" s="121">
        <f>IF(ED$10="",0,IF(ED$9&lt;главная!$N$19,0,ED19*главная!$N$46))</f>
        <v>0</v>
      </c>
      <c r="EE49" s="121">
        <f>IF(EE$10="",0,IF(EE$9&lt;главная!$N$19,0,EE19*главная!$N$46))</f>
        <v>0</v>
      </c>
      <c r="EF49" s="121">
        <f>IF(EF$10="",0,IF(EF$9&lt;главная!$N$19,0,EF19*главная!$N$46))</f>
        <v>0</v>
      </c>
      <c r="EG49" s="121">
        <f>IF(EG$10="",0,IF(EG$9&lt;главная!$N$19,0,EG19*главная!$N$46))</f>
        <v>0</v>
      </c>
      <c r="EH49" s="121">
        <f>IF(EH$10="",0,IF(EH$9&lt;главная!$N$19,0,EH19*главная!$N$46))</f>
        <v>0</v>
      </c>
      <c r="EI49" s="121">
        <f>IF(EI$10="",0,IF(EI$9&lt;главная!$N$19,0,EI19*главная!$N$46))</f>
        <v>0</v>
      </c>
      <c r="EJ49" s="121">
        <f>IF(EJ$10="",0,IF(EJ$9&lt;главная!$N$19,0,EJ19*главная!$N$46))</f>
        <v>0</v>
      </c>
      <c r="EK49" s="121">
        <f>IF(EK$10="",0,IF(EK$9&lt;главная!$N$19,0,EK19*главная!$N$46))</f>
        <v>0</v>
      </c>
      <c r="EL49" s="121">
        <f>IF(EL$10="",0,IF(EL$9&lt;главная!$N$19,0,EL19*главная!$N$46))</f>
        <v>0</v>
      </c>
      <c r="EM49" s="121">
        <f>IF(EM$10="",0,IF(EM$9&lt;главная!$N$19,0,EM19*главная!$N$46))</f>
        <v>0</v>
      </c>
      <c r="EN49" s="121">
        <f>IF(EN$10="",0,IF(EN$9&lt;главная!$N$19,0,EN19*главная!$N$46))</f>
        <v>0</v>
      </c>
      <c r="EO49" s="121">
        <f>IF(EO$10="",0,IF(EO$9&lt;главная!$N$19,0,EO19*главная!$N$46))</f>
        <v>0</v>
      </c>
      <c r="EP49" s="121">
        <f>IF(EP$10="",0,IF(EP$9&lt;главная!$N$19,0,EP19*главная!$N$46))</f>
        <v>0</v>
      </c>
      <c r="EQ49" s="121">
        <f>IF(EQ$10="",0,IF(EQ$9&lt;главная!$N$19,0,EQ19*главная!$N$46))</f>
        <v>0</v>
      </c>
      <c r="ER49" s="121">
        <f>IF(ER$10="",0,IF(ER$9&lt;главная!$N$19,0,ER19*главная!$N$46))</f>
        <v>0</v>
      </c>
      <c r="ES49" s="121">
        <f>IF(ES$10="",0,IF(ES$9&lt;главная!$N$19,0,ES19*главная!$N$46))</f>
        <v>0</v>
      </c>
      <c r="ET49" s="121">
        <f>IF(ET$10="",0,IF(ET$9&lt;главная!$N$19,0,ET19*главная!$N$46))</f>
        <v>0</v>
      </c>
      <c r="EU49" s="121">
        <f>IF(EU$10="",0,IF(EU$9&lt;главная!$N$19,0,EU19*главная!$N$46))</f>
        <v>0</v>
      </c>
      <c r="EV49" s="121">
        <f>IF(EV$10="",0,IF(EV$9&lt;главная!$N$19,0,EV19*главная!$N$46))</f>
        <v>0</v>
      </c>
      <c r="EW49" s="121">
        <f>IF(EW$10="",0,IF(EW$9&lt;главная!$N$19,0,EW19*главная!$N$46))</f>
        <v>0</v>
      </c>
      <c r="EX49" s="121">
        <f>IF(EX$10="",0,IF(EX$9&lt;главная!$N$19,0,EX19*главная!$N$46))</f>
        <v>0</v>
      </c>
      <c r="EY49" s="121">
        <f>IF(EY$10="",0,IF(EY$9&lt;главная!$N$19,0,EY19*главная!$N$46))</f>
        <v>0</v>
      </c>
      <c r="EZ49" s="121">
        <f>IF(EZ$10="",0,IF(EZ$9&lt;главная!$N$19,0,EZ19*главная!$N$46))</f>
        <v>0</v>
      </c>
      <c r="FA49" s="121">
        <f>IF(FA$10="",0,IF(FA$9&lt;главная!$N$19,0,FA19*главная!$N$46))</f>
        <v>0</v>
      </c>
      <c r="FB49" s="121">
        <f>IF(FB$10="",0,IF(FB$9&lt;главная!$N$19,0,FB19*главная!$N$46))</f>
        <v>0</v>
      </c>
      <c r="FC49" s="121">
        <f>IF(FC$10="",0,IF(FC$9&lt;главная!$N$19,0,FC19*главная!$N$46))</f>
        <v>0</v>
      </c>
      <c r="FD49" s="121">
        <f>IF(FD$10="",0,IF(FD$9&lt;главная!$N$19,0,FD19*главная!$N$46))</f>
        <v>0</v>
      </c>
      <c r="FE49" s="121">
        <f>IF(FE$10="",0,IF(FE$9&lt;главная!$N$19,0,FE19*главная!$N$46))</f>
        <v>0</v>
      </c>
      <c r="FF49" s="121">
        <f>IF(FF$10="",0,IF(FF$9&lt;главная!$N$19,0,FF19*главная!$N$46))</f>
        <v>0</v>
      </c>
      <c r="FG49" s="121">
        <f>IF(FG$10="",0,IF(FG$9&lt;главная!$N$19,0,FG19*главная!$N$46))</f>
        <v>0</v>
      </c>
      <c r="FH49" s="121">
        <f>IF(FH$10="",0,IF(FH$9&lt;главная!$N$19,0,FH19*главная!$N$46))</f>
        <v>0</v>
      </c>
      <c r="FI49" s="121">
        <f>IF(FI$10="",0,IF(FI$9&lt;главная!$N$19,0,FI19*главная!$N$46))</f>
        <v>0</v>
      </c>
      <c r="FJ49" s="121">
        <f>IF(FJ$10="",0,IF(FJ$9&lt;главная!$N$19,0,FJ19*главная!$N$46))</f>
        <v>0</v>
      </c>
      <c r="FK49" s="121">
        <f>IF(FK$10="",0,IF(FK$9&lt;главная!$N$19,0,FK19*главная!$N$46))</f>
        <v>0</v>
      </c>
      <c r="FL49" s="121">
        <f>IF(FL$10="",0,IF(FL$9&lt;главная!$N$19,0,FL19*главная!$N$46))</f>
        <v>0</v>
      </c>
      <c r="FM49" s="121">
        <f>IF(FM$10="",0,IF(FM$9&lt;главная!$N$19,0,FM19*главная!$N$46))</f>
        <v>0</v>
      </c>
      <c r="FN49" s="121">
        <f>IF(FN$10="",0,IF(FN$9&lt;главная!$N$19,0,FN19*главная!$N$46))</f>
        <v>0</v>
      </c>
      <c r="FO49" s="121">
        <f>IF(FO$10="",0,IF(FO$9&lt;главная!$N$19,0,FO19*главная!$N$46))</f>
        <v>0</v>
      </c>
      <c r="FP49" s="121">
        <f>IF(FP$10="",0,IF(FP$9&lt;главная!$N$19,0,FP19*главная!$N$46))</f>
        <v>0</v>
      </c>
      <c r="FQ49" s="121">
        <f>IF(FQ$10="",0,IF(FQ$9&lt;главная!$N$19,0,FQ19*главная!$N$46))</f>
        <v>0</v>
      </c>
      <c r="FR49" s="121">
        <f>IF(FR$10="",0,IF(FR$9&lt;главная!$N$19,0,FR19*главная!$N$46))</f>
        <v>0</v>
      </c>
      <c r="FS49" s="121">
        <f>IF(FS$10="",0,IF(FS$9&lt;главная!$N$19,0,FS19*главная!$N$46))</f>
        <v>0</v>
      </c>
      <c r="FT49" s="121">
        <f>IF(FT$10="",0,IF(FT$9&lt;главная!$N$19,0,FT19*главная!$N$46))</f>
        <v>0</v>
      </c>
      <c r="FU49" s="121">
        <f>IF(FU$10="",0,IF(FU$9&lt;главная!$N$19,0,FU19*главная!$N$46))</f>
        <v>0</v>
      </c>
      <c r="FV49" s="121">
        <f>IF(FV$10="",0,IF(FV$9&lt;главная!$N$19,0,FV19*главная!$N$46))</f>
        <v>0</v>
      </c>
      <c r="FW49" s="121">
        <f>IF(FW$10="",0,IF(FW$9&lt;главная!$N$19,0,FW19*главная!$N$46))</f>
        <v>0</v>
      </c>
      <c r="FX49" s="121">
        <f>IF(FX$10="",0,IF(FX$9&lt;главная!$N$19,0,FX19*главная!$N$46))</f>
        <v>0</v>
      </c>
      <c r="FY49" s="121">
        <f>IF(FY$10="",0,IF(FY$9&lt;главная!$N$19,0,FY19*главная!$N$46))</f>
        <v>0</v>
      </c>
      <c r="FZ49" s="121">
        <f>IF(FZ$10="",0,IF(FZ$9&lt;главная!$N$19,0,FZ19*главная!$N$46))</f>
        <v>0</v>
      </c>
      <c r="GA49" s="121">
        <f>IF(GA$10="",0,IF(GA$9&lt;главная!$N$19,0,GA19*главная!$N$46))</f>
        <v>0</v>
      </c>
      <c r="GB49" s="121">
        <f>IF(GB$10="",0,IF(GB$9&lt;главная!$N$19,0,GB19*главная!$N$46))</f>
        <v>0</v>
      </c>
      <c r="GC49" s="121">
        <f>IF(GC$10="",0,IF(GC$9&lt;главная!$N$19,0,GC19*главная!$N$46))</f>
        <v>0</v>
      </c>
      <c r="GD49" s="121">
        <f>IF(GD$10="",0,IF(GD$9&lt;главная!$N$19,0,GD19*главная!$N$46))</f>
        <v>0</v>
      </c>
      <c r="GE49" s="121">
        <f>IF(GE$10="",0,IF(GE$9&lt;главная!$N$19,0,GE19*главная!$N$46))</f>
        <v>0</v>
      </c>
      <c r="GF49" s="121">
        <f>IF(GF$10="",0,IF(GF$9&lt;главная!$N$19,0,GF19*главная!$N$46))</f>
        <v>0</v>
      </c>
      <c r="GG49" s="121">
        <f>IF(GG$10="",0,IF(GG$9&lt;главная!$N$19,0,GG19*главная!$N$46))</f>
        <v>0</v>
      </c>
      <c r="GH49" s="121">
        <f>IF(GH$10="",0,IF(GH$9&lt;главная!$N$19,0,GH19*главная!$N$46))</f>
        <v>0</v>
      </c>
      <c r="GI49" s="121">
        <f>IF(GI$10="",0,IF(GI$9&lt;главная!$N$19,0,GI19*главная!$N$46))</f>
        <v>0</v>
      </c>
      <c r="GJ49" s="121">
        <f>IF(GJ$10="",0,IF(GJ$9&lt;главная!$N$19,0,GJ19*главная!$N$46))</f>
        <v>0</v>
      </c>
      <c r="GK49" s="121">
        <f>IF(GK$10="",0,IF(GK$9&lt;главная!$N$19,0,GK19*главная!$N$46))</f>
        <v>0</v>
      </c>
      <c r="GL49" s="121">
        <f>IF(GL$10="",0,IF(GL$9&lt;главная!$N$19,0,GL19*главная!$N$46))</f>
        <v>0</v>
      </c>
      <c r="GM49" s="121">
        <f>IF(GM$10="",0,IF(GM$9&lt;главная!$N$19,0,GM19*главная!$N$46))</f>
        <v>0</v>
      </c>
      <c r="GN49" s="121">
        <f>IF(GN$10="",0,IF(GN$9&lt;главная!$N$19,0,GN19*главная!$N$46))</f>
        <v>0</v>
      </c>
      <c r="GO49" s="121">
        <f>IF(GO$10="",0,IF(GO$9&lt;главная!$N$19,0,GO19*главная!$N$46))</f>
        <v>0</v>
      </c>
      <c r="GP49" s="121">
        <f>IF(GP$10="",0,IF(GP$9&lt;главная!$N$19,0,GP19*главная!$N$46))</f>
        <v>0</v>
      </c>
      <c r="GQ49" s="121">
        <f>IF(GQ$10="",0,IF(GQ$9&lt;главная!$N$19,0,GQ19*главная!$N$46))</f>
        <v>0</v>
      </c>
      <c r="GR49" s="121">
        <f>IF(GR$10="",0,IF(GR$9&lt;главная!$N$19,0,GR19*главная!$N$46))</f>
        <v>0</v>
      </c>
      <c r="GS49" s="121">
        <f>IF(GS$10="",0,IF(GS$9&lt;главная!$N$19,0,GS19*главная!$N$46))</f>
        <v>0</v>
      </c>
      <c r="GT49" s="121">
        <f>IF(GT$10="",0,IF(GT$9&lt;главная!$N$19,0,GT19*главная!$N$46))</f>
        <v>0</v>
      </c>
      <c r="GU49" s="121">
        <f>IF(GU$10="",0,IF(GU$9&lt;главная!$N$19,0,GU19*главная!$N$46))</f>
        <v>0</v>
      </c>
      <c r="GV49" s="121">
        <f>IF(GV$10="",0,IF(GV$9&lt;главная!$N$19,0,GV19*главная!$N$46))</f>
        <v>0</v>
      </c>
      <c r="GW49" s="121">
        <f>IF(GW$10="",0,IF(GW$9&lt;главная!$N$19,0,GW19*главная!$N$46))</f>
        <v>0</v>
      </c>
      <c r="GX49" s="121">
        <f>IF(GX$10="",0,IF(GX$9&lt;главная!$N$19,0,GX19*главная!$N$46))</f>
        <v>0</v>
      </c>
      <c r="GY49" s="121">
        <f>IF(GY$10="",0,IF(GY$9&lt;главная!$N$19,0,GY19*главная!$N$46))</f>
        <v>0</v>
      </c>
      <c r="GZ49" s="121">
        <f>IF(GZ$10="",0,IF(GZ$9&lt;главная!$N$19,0,GZ19*главная!$N$46))</f>
        <v>0</v>
      </c>
      <c r="HA49" s="121">
        <f>IF(HA$10="",0,IF(HA$9&lt;главная!$N$19,0,HA19*главная!$N$46))</f>
        <v>0</v>
      </c>
      <c r="HB49" s="121">
        <f>IF(HB$10="",0,IF(HB$9&lt;главная!$N$19,0,HB19*главная!$N$46))</f>
        <v>0</v>
      </c>
      <c r="HC49" s="121">
        <f>IF(HC$10="",0,IF(HC$9&lt;главная!$N$19,0,HC19*главная!$N$46))</f>
        <v>0</v>
      </c>
      <c r="HD49" s="121">
        <f>IF(HD$10="",0,IF(HD$9&lt;главная!$N$19,0,HD19*главная!$N$46))</f>
        <v>0</v>
      </c>
      <c r="HE49" s="121">
        <f>IF(HE$10="",0,IF(HE$9&lt;главная!$N$19,0,HE19*главная!$N$46))</f>
        <v>0</v>
      </c>
      <c r="HF49" s="121">
        <f>IF(HF$10="",0,IF(HF$9&lt;главная!$N$19,0,HF19*главная!$N$46))</f>
        <v>0</v>
      </c>
      <c r="HG49" s="121">
        <f>IF(HG$10="",0,IF(HG$9&lt;главная!$N$19,0,HG19*главная!$N$46))</f>
        <v>0</v>
      </c>
      <c r="HH49" s="121">
        <f>IF(HH$10="",0,IF(HH$9&lt;главная!$N$19,0,HH19*главная!$N$46))</f>
        <v>0</v>
      </c>
      <c r="HI49" s="121">
        <f>IF(HI$10="",0,IF(HI$9&lt;главная!$N$19,0,HI19*главная!$N$46))</f>
        <v>0</v>
      </c>
      <c r="HJ49" s="121">
        <f>IF(HJ$10="",0,IF(HJ$9&lt;главная!$N$19,0,HJ19*главная!$N$46))</f>
        <v>0</v>
      </c>
      <c r="HK49" s="121">
        <f>IF(HK$10="",0,IF(HK$9&lt;главная!$N$19,0,HK19*главная!$N$46))</f>
        <v>0</v>
      </c>
      <c r="HL49" s="121">
        <f>IF(HL$10="",0,IF(HL$9&lt;главная!$N$19,0,HL19*главная!$N$46))</f>
        <v>0</v>
      </c>
      <c r="HM49" s="121">
        <f>IF(HM$10="",0,IF(HM$9&lt;главная!$N$19,0,HM19*главная!$N$46))</f>
        <v>0</v>
      </c>
      <c r="HN49" s="121">
        <f>IF(HN$10="",0,IF(HN$9&lt;главная!$N$19,0,HN19*главная!$N$46))</f>
        <v>0</v>
      </c>
      <c r="HO49" s="121">
        <f>IF(HO$10="",0,IF(HO$9&lt;главная!$N$19,0,HO19*главная!$N$46))</f>
        <v>0</v>
      </c>
      <c r="HP49" s="121">
        <f>IF(HP$10="",0,IF(HP$9&lt;главная!$N$19,0,HP19*главная!$N$46))</f>
        <v>0</v>
      </c>
      <c r="HQ49" s="121">
        <f>IF(HQ$10="",0,IF(HQ$9&lt;главная!$N$19,0,HQ19*главная!$N$46))</f>
        <v>0</v>
      </c>
      <c r="HR49" s="121">
        <f>IF(HR$10="",0,IF(HR$9&lt;главная!$N$19,0,HR19*главная!$N$46))</f>
        <v>0</v>
      </c>
      <c r="HS49" s="121">
        <f>IF(HS$10="",0,IF(HS$9&lt;главная!$N$19,0,HS19*главная!$N$46))</f>
        <v>0</v>
      </c>
      <c r="HT49" s="121">
        <f>IF(HT$10="",0,IF(HT$9&lt;главная!$N$19,0,HT19*главная!$N$46))</f>
        <v>0</v>
      </c>
      <c r="HU49" s="121">
        <f>IF(HU$10="",0,IF(HU$9&lt;главная!$N$19,0,HU19*главная!$N$46))</f>
        <v>0</v>
      </c>
      <c r="HV49" s="121">
        <f>IF(HV$10="",0,IF(HV$9&lt;главная!$N$19,0,HV19*главная!$N$46))</f>
        <v>0</v>
      </c>
      <c r="HW49" s="121">
        <f>IF(HW$10="",0,IF(HW$9&lt;главная!$N$19,0,HW19*главная!$N$46))</f>
        <v>0</v>
      </c>
      <c r="HX49" s="121">
        <f>IF(HX$10="",0,IF(HX$9&lt;главная!$N$19,0,HX19*главная!$N$46))</f>
        <v>0</v>
      </c>
      <c r="HY49" s="121">
        <f>IF(HY$10="",0,IF(HY$9&lt;главная!$N$19,0,HY19*главная!$N$46))</f>
        <v>0</v>
      </c>
      <c r="HZ49" s="121">
        <f>IF(HZ$10="",0,IF(HZ$9&lt;главная!$N$19,0,HZ19*главная!$N$46))</f>
        <v>0</v>
      </c>
      <c r="IA49" s="121">
        <f>IF(IA$10="",0,IF(IA$9&lt;главная!$N$19,0,IA19*главная!$N$46))</f>
        <v>0</v>
      </c>
      <c r="IB49" s="121">
        <f>IF(IB$10="",0,IF(IB$9&lt;главная!$N$19,0,IB19*главная!$N$46))</f>
        <v>0</v>
      </c>
      <c r="IC49" s="121">
        <f>IF(IC$10="",0,IF(IC$9&lt;главная!$N$19,0,IC19*главная!$N$46))</f>
        <v>0</v>
      </c>
      <c r="ID49" s="121">
        <f>IF(ID$10="",0,IF(ID$9&lt;главная!$N$19,0,ID19*главная!$N$46))</f>
        <v>0</v>
      </c>
      <c r="IE49" s="121">
        <f>IF(IE$10="",0,IF(IE$9&lt;главная!$N$19,0,IE19*главная!$N$46))</f>
        <v>0</v>
      </c>
      <c r="IF49" s="121">
        <f>IF(IF$10="",0,IF(IF$9&lt;главная!$N$19,0,IF19*главная!$N$46))</f>
        <v>0</v>
      </c>
      <c r="IG49" s="121">
        <f>IF(IG$10="",0,IF(IG$9&lt;главная!$N$19,0,IG19*главная!$N$46))</f>
        <v>0</v>
      </c>
      <c r="IH49" s="121">
        <f>IF(IH$10="",0,IF(IH$9&lt;главная!$N$19,0,IH19*главная!$N$46))</f>
        <v>0</v>
      </c>
      <c r="II49" s="121">
        <f>IF(II$10="",0,IF(II$9&lt;главная!$N$19,0,II19*главная!$N$46))</f>
        <v>0</v>
      </c>
      <c r="IJ49" s="121">
        <f>IF(IJ$10="",0,IF(IJ$9&lt;главная!$N$19,0,IJ19*главная!$N$46))</f>
        <v>0</v>
      </c>
      <c r="IK49" s="121">
        <f>IF(IK$10="",0,IF(IK$9&lt;главная!$N$19,0,IK19*главная!$N$46))</f>
        <v>0</v>
      </c>
      <c r="IL49" s="121">
        <f>IF(IL$10="",0,IF(IL$9&lt;главная!$N$19,0,IL19*главная!$N$46))</f>
        <v>0</v>
      </c>
      <c r="IM49" s="121">
        <f>IF(IM$10="",0,IF(IM$9&lt;главная!$N$19,0,IM19*главная!$N$46))</f>
        <v>0</v>
      </c>
      <c r="IN49" s="121">
        <f>IF(IN$10="",0,IF(IN$9&lt;главная!$N$19,0,IN19*главная!$N$46))</f>
        <v>0</v>
      </c>
      <c r="IO49" s="121">
        <f>IF(IO$10="",0,IF(IO$9&lt;главная!$N$19,0,IO19*главная!$N$46))</f>
        <v>0</v>
      </c>
      <c r="IP49" s="121">
        <f>IF(IP$10="",0,IF(IP$9&lt;главная!$N$19,0,IP19*главная!$N$46))</f>
        <v>0</v>
      </c>
      <c r="IQ49" s="121">
        <f>IF(IQ$10="",0,IF(IQ$9&lt;главная!$N$19,0,IQ19*главная!$N$46))</f>
        <v>0</v>
      </c>
      <c r="IR49" s="121">
        <f>IF(IR$10="",0,IF(IR$9&lt;главная!$N$19,0,IR19*главная!$N$46))</f>
        <v>0</v>
      </c>
      <c r="IS49" s="121">
        <f>IF(IS$10="",0,IF(IS$9&lt;главная!$N$19,0,IS19*главная!$N$46))</f>
        <v>0</v>
      </c>
      <c r="IT49" s="121">
        <f>IF(IT$10="",0,IF(IT$9&lt;главная!$N$19,0,IT19*главная!$N$46))</f>
        <v>0</v>
      </c>
      <c r="IU49" s="121">
        <f>IF(IU$10="",0,IF(IU$9&lt;главная!$N$19,0,IU19*главная!$N$46))</f>
        <v>0</v>
      </c>
      <c r="IV49" s="121">
        <f>IF(IV$10="",0,IF(IV$9&lt;главная!$N$19,0,IV19*главная!$N$46))</f>
        <v>0</v>
      </c>
      <c r="IW49" s="121">
        <f>IF(IW$10="",0,IF(IW$9&lt;главная!$N$19,0,IW19*главная!$N$46))</f>
        <v>0</v>
      </c>
      <c r="IX49" s="121">
        <f>IF(IX$10="",0,IF(IX$9&lt;главная!$N$19,0,IX19*главная!$N$46))</f>
        <v>0</v>
      </c>
      <c r="IY49" s="121">
        <f>IF(IY$10="",0,IF(IY$9&lt;главная!$N$19,0,IY19*главная!$N$46))</f>
        <v>0</v>
      </c>
      <c r="IZ49" s="121">
        <f>IF(IZ$10="",0,IF(IZ$9&lt;главная!$N$19,0,IZ19*главная!$N$46))</f>
        <v>0</v>
      </c>
      <c r="JA49" s="121">
        <f>IF(JA$10="",0,IF(JA$9&lt;главная!$N$19,0,JA19*главная!$N$46))</f>
        <v>0</v>
      </c>
      <c r="JB49" s="121">
        <f>IF(JB$10="",0,IF(JB$9&lt;главная!$N$19,0,JB19*главная!$N$46))</f>
        <v>0</v>
      </c>
      <c r="JC49" s="121">
        <f>IF(JC$10="",0,IF(JC$9&lt;главная!$N$19,0,JC19*главная!$N$46))</f>
        <v>0</v>
      </c>
      <c r="JD49" s="121">
        <f>IF(JD$10="",0,IF(JD$9&lt;главная!$N$19,0,JD19*главная!$N$46))</f>
        <v>0</v>
      </c>
      <c r="JE49" s="121">
        <f>IF(JE$10="",0,IF(JE$9&lt;главная!$N$19,0,JE19*главная!$N$46))</f>
        <v>0</v>
      </c>
      <c r="JF49" s="121">
        <f>IF(JF$10="",0,IF(JF$9&lt;главная!$N$19,0,JF19*главная!$N$46))</f>
        <v>0</v>
      </c>
      <c r="JG49" s="121">
        <f>IF(JG$10="",0,IF(JG$9&lt;главная!$N$19,0,JG19*главная!$N$46))</f>
        <v>0</v>
      </c>
      <c r="JH49" s="121">
        <f>IF(JH$10="",0,IF(JH$9&lt;главная!$N$19,0,JH19*главная!$N$46))</f>
        <v>0</v>
      </c>
      <c r="JI49" s="121">
        <f>IF(JI$10="",0,IF(JI$9&lt;главная!$N$19,0,JI19*главная!$N$46))</f>
        <v>0</v>
      </c>
      <c r="JJ49" s="121">
        <f>IF(JJ$10="",0,IF(JJ$9&lt;главная!$N$19,0,JJ19*главная!$N$46))</f>
        <v>0</v>
      </c>
      <c r="JK49" s="121">
        <f>IF(JK$10="",0,IF(JK$9&lt;главная!$N$19,0,JK19*главная!$N$46))</f>
        <v>0</v>
      </c>
      <c r="JL49" s="121">
        <f>IF(JL$10="",0,IF(JL$9&lt;главная!$N$19,0,JL19*главная!$N$46))</f>
        <v>0</v>
      </c>
      <c r="JM49" s="121">
        <f>IF(JM$10="",0,IF(JM$9&lt;главная!$N$19,0,JM19*главная!$N$46))</f>
        <v>0</v>
      </c>
      <c r="JN49" s="121">
        <f>IF(JN$10="",0,IF(JN$9&lt;главная!$N$19,0,JN19*главная!$N$46))</f>
        <v>0</v>
      </c>
      <c r="JO49" s="121">
        <f>IF(JO$10="",0,IF(JO$9&lt;главная!$N$19,0,JO19*главная!$N$46))</f>
        <v>0</v>
      </c>
      <c r="JP49" s="121">
        <f>IF(JP$10="",0,IF(JP$9&lt;главная!$N$19,0,JP19*главная!$N$46))</f>
        <v>0</v>
      </c>
      <c r="JQ49" s="121">
        <f>IF(JQ$10="",0,IF(JQ$9&lt;главная!$N$19,0,JQ19*главная!$N$46))</f>
        <v>0</v>
      </c>
      <c r="JR49" s="121">
        <f>IF(JR$10="",0,IF(JR$9&lt;главная!$N$19,0,JR19*главная!$N$46))</f>
        <v>0</v>
      </c>
      <c r="JS49" s="121">
        <f>IF(JS$10="",0,IF(JS$9&lt;главная!$N$19,0,JS19*главная!$N$46))</f>
        <v>0</v>
      </c>
      <c r="JT49" s="121">
        <f>IF(JT$10="",0,IF(JT$9&lt;главная!$N$19,0,JT19*главная!$N$46))</f>
        <v>0</v>
      </c>
      <c r="JU49" s="121">
        <f>IF(JU$10="",0,IF(JU$9&lt;главная!$N$19,0,JU19*главная!$N$46))</f>
        <v>0</v>
      </c>
      <c r="JV49" s="121">
        <f>IF(JV$10="",0,IF(JV$9&lt;главная!$N$19,0,JV19*главная!$N$46))</f>
        <v>0</v>
      </c>
      <c r="JW49" s="121">
        <f>IF(JW$10="",0,IF(JW$9&lt;главная!$N$19,0,JW19*главная!$N$46))</f>
        <v>0</v>
      </c>
      <c r="JX49" s="121">
        <f>IF(JX$10="",0,IF(JX$9&lt;главная!$N$19,0,JX19*главная!$N$46))</f>
        <v>0</v>
      </c>
      <c r="JY49" s="121">
        <f>IF(JY$10="",0,IF(JY$9&lt;главная!$N$19,0,JY19*главная!$N$46))</f>
        <v>0</v>
      </c>
      <c r="JZ49" s="121">
        <f>IF(JZ$10="",0,IF(JZ$9&lt;главная!$N$19,0,JZ19*главная!$N$46))</f>
        <v>0</v>
      </c>
      <c r="KA49" s="121">
        <f>IF(KA$10="",0,IF(KA$9&lt;главная!$N$19,0,KA19*главная!$N$46))</f>
        <v>0</v>
      </c>
      <c r="KB49" s="121">
        <f>IF(KB$10="",0,IF(KB$9&lt;главная!$N$19,0,KB19*главная!$N$46))</f>
        <v>0</v>
      </c>
      <c r="KC49" s="121">
        <f>IF(KC$10="",0,IF(KC$9&lt;главная!$N$19,0,KC19*главная!$N$46))</f>
        <v>0</v>
      </c>
      <c r="KD49" s="121">
        <f>IF(KD$10="",0,IF(KD$9&lt;главная!$N$19,0,KD19*главная!$N$46))</f>
        <v>0</v>
      </c>
      <c r="KE49" s="121">
        <f>IF(KE$10="",0,IF(KE$9&lt;главная!$N$19,0,KE19*главная!$N$46))</f>
        <v>0</v>
      </c>
      <c r="KF49" s="121">
        <f>IF(KF$10="",0,IF(KF$9&lt;главная!$N$19,0,KF19*главная!$N$46))</f>
        <v>0</v>
      </c>
      <c r="KG49" s="121">
        <f>IF(KG$10="",0,IF(KG$9&lt;главная!$N$19,0,KG19*главная!$N$46))</f>
        <v>0</v>
      </c>
      <c r="KH49" s="121">
        <f>IF(KH$10="",0,IF(KH$9&lt;главная!$N$19,0,KH19*главная!$N$46))</f>
        <v>0</v>
      </c>
      <c r="KI49" s="121">
        <f>IF(KI$10="",0,IF(KI$9&lt;главная!$N$19,0,KI19*главная!$N$46))</f>
        <v>0</v>
      </c>
      <c r="KJ49" s="121">
        <f>IF(KJ$10="",0,IF(KJ$9&lt;главная!$N$19,0,KJ19*главная!$N$46))</f>
        <v>0</v>
      </c>
      <c r="KK49" s="121">
        <f>IF(KK$10="",0,IF(KK$9&lt;главная!$N$19,0,KK19*главная!$N$46))</f>
        <v>0</v>
      </c>
      <c r="KL49" s="121">
        <f>IF(KL$10="",0,IF(KL$9&lt;главная!$N$19,0,KL19*главная!$N$46))</f>
        <v>0</v>
      </c>
      <c r="KM49" s="121">
        <f>IF(KM$10="",0,IF(KM$9&lt;главная!$N$19,0,KM19*главная!$N$46))</f>
        <v>0</v>
      </c>
      <c r="KN49" s="121">
        <f>IF(KN$10="",0,IF(KN$9&lt;главная!$N$19,0,KN19*главная!$N$46))</f>
        <v>0</v>
      </c>
      <c r="KO49" s="121">
        <f>IF(KO$10="",0,IF(KO$9&lt;главная!$N$19,0,KO19*главная!$N$46))</f>
        <v>0</v>
      </c>
      <c r="KP49" s="121">
        <f>IF(KP$10="",0,IF(KP$9&lt;главная!$N$19,0,KP19*главная!$N$46))</f>
        <v>0</v>
      </c>
      <c r="KQ49" s="121">
        <f>IF(KQ$10="",0,IF(KQ$9&lt;главная!$N$19,0,KQ19*главная!$N$46))</f>
        <v>0</v>
      </c>
      <c r="KR49" s="121">
        <f>IF(KR$10="",0,IF(KR$9&lt;главная!$N$19,0,KR19*главная!$N$46))</f>
        <v>0</v>
      </c>
      <c r="KS49" s="121">
        <f>IF(KS$10="",0,IF(KS$9&lt;главная!$N$19,0,KS19*главная!$N$46))</f>
        <v>0</v>
      </c>
      <c r="KT49" s="121">
        <f>IF(KT$10="",0,IF(KT$9&lt;главная!$N$19,0,KT19*главная!$N$46))</f>
        <v>0</v>
      </c>
      <c r="KU49" s="121">
        <f>IF(KU$10="",0,IF(KU$9&lt;главная!$N$19,0,KU19*главная!$N$46))</f>
        <v>0</v>
      </c>
      <c r="KV49" s="121">
        <f>IF(KV$10="",0,IF(KV$9&lt;главная!$N$19,0,KV19*главная!$N$46))</f>
        <v>0</v>
      </c>
      <c r="KW49" s="121">
        <f>IF(KW$10="",0,IF(KW$9&lt;главная!$N$19,0,KW19*главная!$N$46))</f>
        <v>0</v>
      </c>
      <c r="KX49" s="121">
        <f>IF(KX$10="",0,IF(KX$9&lt;главная!$N$19,0,KX19*главная!$N$46))</f>
        <v>0</v>
      </c>
      <c r="KY49" s="121">
        <f>IF(KY$10="",0,IF(KY$9&lt;главная!$N$19,0,KY19*главная!$N$46))</f>
        <v>0</v>
      </c>
      <c r="KZ49" s="121">
        <f>IF(KZ$10="",0,IF(KZ$9&lt;главная!$N$19,0,KZ19*главная!$N$46))</f>
        <v>0</v>
      </c>
      <c r="LA49" s="121">
        <f>IF(LA$10="",0,IF(LA$9&lt;главная!$N$19,0,LA19*главная!$N$46))</f>
        <v>0</v>
      </c>
      <c r="LB49" s="121">
        <f>IF(LB$10="",0,IF(LB$9&lt;главная!$N$19,0,LB19*главная!$N$46))</f>
        <v>0</v>
      </c>
      <c r="LC49" s="121">
        <f>IF(LC$10="",0,IF(LC$9&lt;главная!$N$19,0,LC19*главная!$N$46))</f>
        <v>0</v>
      </c>
      <c r="LD49" s="121">
        <f>IF(LD$10="",0,IF(LD$9&lt;главная!$N$19,0,LD19*главная!$N$46))</f>
        <v>0</v>
      </c>
      <c r="LE49" s="121">
        <f>IF(LE$10="",0,IF(LE$9&lt;главная!$N$19,0,LE19*главная!$N$46))</f>
        <v>0</v>
      </c>
      <c r="LF49" s="121">
        <f>IF(LF$10="",0,IF(LF$9&lt;главная!$N$19,0,LF19*главная!$N$46))</f>
        <v>0</v>
      </c>
      <c r="LG49" s="121">
        <f>IF(LG$10="",0,IF(LG$9&lt;главная!$N$19,0,LG19*главная!$N$46))</f>
        <v>0</v>
      </c>
      <c r="LH49" s="121">
        <f>IF(LH$10="",0,IF(LH$9&lt;главная!$N$19,0,LH19*главная!$N$46))</f>
        <v>0</v>
      </c>
      <c r="LI49" s="49">
        <f>IF(LI$10="",0,IF(LI$9&lt;главная!$N$19,0,#REF!*1000*главная!$N$36))</f>
        <v>0</v>
      </c>
      <c r="LJ49" s="10"/>
    </row>
    <row r="50" spans="1:322" ht="4.05" customHeight="1" x14ac:dyDescent="0.25">
      <c r="A50" s="6"/>
      <c r="B50" s="6"/>
      <c r="C50" s="6"/>
      <c r="D50" s="6"/>
      <c r="E50" s="135"/>
      <c r="F50" s="6"/>
      <c r="G50" s="6"/>
      <c r="H50" s="6"/>
      <c r="I50" s="6"/>
      <c r="J50" s="6"/>
      <c r="K50" s="31"/>
      <c r="L50" s="6"/>
      <c r="M50" s="13"/>
      <c r="N50" s="6"/>
      <c r="O50" s="20"/>
      <c r="P50" s="6"/>
      <c r="Q50" s="6"/>
      <c r="R50" s="135"/>
      <c r="S50" s="6"/>
      <c r="T50" s="6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5"/>
      <c r="GD50" s="135"/>
      <c r="GE50" s="135"/>
      <c r="GF50" s="135"/>
      <c r="GG50" s="135"/>
      <c r="GH50" s="135"/>
      <c r="GI50" s="135"/>
      <c r="GJ50" s="135"/>
      <c r="GK50" s="135"/>
      <c r="GL50" s="135"/>
      <c r="GM50" s="135"/>
      <c r="GN50" s="135"/>
      <c r="GO50" s="135"/>
      <c r="GP50" s="135"/>
      <c r="GQ50" s="135"/>
      <c r="GR50" s="135"/>
      <c r="GS50" s="135"/>
      <c r="GT50" s="135"/>
      <c r="GU50" s="135"/>
      <c r="GV50" s="135"/>
      <c r="GW50" s="135"/>
      <c r="GX50" s="135"/>
      <c r="GY50" s="135"/>
      <c r="GZ50" s="135"/>
      <c r="HA50" s="135"/>
      <c r="HB50" s="135"/>
      <c r="HC50" s="135"/>
      <c r="HD50" s="135"/>
      <c r="HE50" s="135"/>
      <c r="HF50" s="135"/>
      <c r="HG50" s="135"/>
      <c r="HH50" s="135"/>
      <c r="HI50" s="135"/>
      <c r="HJ50" s="135"/>
      <c r="HK50" s="135"/>
      <c r="HL50" s="135"/>
      <c r="HM50" s="135"/>
      <c r="HN50" s="135"/>
      <c r="HO50" s="135"/>
      <c r="HP50" s="135"/>
      <c r="HQ50" s="135"/>
      <c r="HR50" s="135"/>
      <c r="HS50" s="135"/>
      <c r="HT50" s="135"/>
      <c r="HU50" s="135"/>
      <c r="HV50" s="135"/>
      <c r="HW50" s="135"/>
      <c r="HX50" s="135"/>
      <c r="HY50" s="135"/>
      <c r="HZ50" s="135"/>
      <c r="IA50" s="135"/>
      <c r="IB50" s="135"/>
      <c r="IC50" s="135"/>
      <c r="ID50" s="135"/>
      <c r="IE50" s="135"/>
      <c r="IF50" s="135"/>
      <c r="IG50" s="135"/>
      <c r="IH50" s="135"/>
      <c r="II50" s="135"/>
      <c r="IJ50" s="135"/>
      <c r="IK50" s="135"/>
      <c r="IL50" s="135"/>
      <c r="IM50" s="135"/>
      <c r="IN50" s="135"/>
      <c r="IO50" s="135"/>
      <c r="IP50" s="135"/>
      <c r="IQ50" s="135"/>
      <c r="IR50" s="135"/>
      <c r="IS50" s="135"/>
      <c r="IT50" s="135"/>
      <c r="IU50" s="135"/>
      <c r="IV50" s="135"/>
      <c r="IW50" s="135"/>
      <c r="IX50" s="135"/>
      <c r="IY50" s="135"/>
      <c r="IZ50" s="135"/>
      <c r="JA50" s="135"/>
      <c r="JB50" s="135"/>
      <c r="JC50" s="135"/>
      <c r="JD50" s="135"/>
      <c r="JE50" s="135"/>
      <c r="JF50" s="135"/>
      <c r="JG50" s="135"/>
      <c r="JH50" s="135"/>
      <c r="JI50" s="135"/>
      <c r="JJ50" s="135"/>
      <c r="JK50" s="135"/>
      <c r="JL50" s="135"/>
      <c r="JM50" s="135"/>
      <c r="JN50" s="135"/>
      <c r="JO50" s="135"/>
      <c r="JP50" s="135"/>
      <c r="JQ50" s="135"/>
      <c r="JR50" s="135"/>
      <c r="JS50" s="135"/>
      <c r="JT50" s="135"/>
      <c r="JU50" s="135"/>
      <c r="JV50" s="135"/>
      <c r="JW50" s="135"/>
      <c r="JX50" s="135"/>
      <c r="JY50" s="135"/>
      <c r="JZ50" s="135"/>
      <c r="KA50" s="135"/>
      <c r="KB50" s="135"/>
      <c r="KC50" s="135"/>
      <c r="KD50" s="135"/>
      <c r="KE50" s="135"/>
      <c r="KF50" s="135"/>
      <c r="KG50" s="135"/>
      <c r="KH50" s="135"/>
      <c r="KI50" s="135"/>
      <c r="KJ50" s="135"/>
      <c r="KK50" s="135"/>
      <c r="KL50" s="135"/>
      <c r="KM50" s="135"/>
      <c r="KN50" s="135"/>
      <c r="KO50" s="135"/>
      <c r="KP50" s="135"/>
      <c r="KQ50" s="135"/>
      <c r="KR50" s="135"/>
      <c r="KS50" s="135"/>
      <c r="KT50" s="135"/>
      <c r="KU50" s="135"/>
      <c r="KV50" s="135"/>
      <c r="KW50" s="135"/>
      <c r="KX50" s="135"/>
      <c r="KY50" s="135"/>
      <c r="KZ50" s="135"/>
      <c r="LA50" s="135"/>
      <c r="LB50" s="135"/>
      <c r="LC50" s="135"/>
      <c r="LD50" s="135"/>
      <c r="LE50" s="135"/>
      <c r="LF50" s="135"/>
      <c r="LG50" s="135"/>
      <c r="LH50" s="135"/>
      <c r="LI50" s="6"/>
      <c r="LJ50" s="6"/>
    </row>
    <row r="51" spans="1:322" ht="7.0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31"/>
      <c r="L51" s="6"/>
      <c r="M51" s="13"/>
      <c r="N51" s="6"/>
      <c r="O51" s="20"/>
      <c r="P51" s="6"/>
      <c r="Q51" s="6"/>
      <c r="R51" s="65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</row>
    <row r="52" spans="1:322" s="11" customFormat="1" ht="12.6" thickBot="1" x14ac:dyDescent="0.3">
      <c r="A52" s="10"/>
      <c r="B52" s="10"/>
      <c r="C52" s="10"/>
      <c r="D52" s="10"/>
      <c r="E52" s="117" t="str">
        <f>kpi!$E$97</f>
        <v>объем дохода инвесторов в месяц</v>
      </c>
      <c r="F52" s="10"/>
      <c r="G52" s="10"/>
      <c r="H52" s="30"/>
      <c r="I52" s="10"/>
      <c r="J52" s="10"/>
      <c r="K52" s="79" t="str">
        <f>IF($E52="","",INDEX(kpi!$H:$H,SUMIFS(kpi!$B:$B,kpi!$E:$E,$E52)))</f>
        <v>долл.</v>
      </c>
      <c r="L52" s="10"/>
      <c r="M52" s="13"/>
      <c r="N52" s="10"/>
      <c r="O52" s="20"/>
      <c r="P52" s="10"/>
      <c r="Q52" s="114"/>
      <c r="R52" s="118">
        <f>SUMIFS($T52:$LI52,$T$1:$LI$1,"&lt;="&amp;MAX($1:$1),$T$1:$LI$1,"&gt;="&amp;1)</f>
        <v>0</v>
      </c>
      <c r="S52" s="10"/>
      <c r="T52" s="12" t="s">
        <v>6</v>
      </c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5"/>
      <c r="IP52" s="115"/>
      <c r="IQ52" s="115"/>
      <c r="IR52" s="115"/>
      <c r="IS52" s="115"/>
      <c r="IT52" s="115"/>
      <c r="IU52" s="115"/>
      <c r="IV52" s="115"/>
      <c r="IW52" s="115"/>
      <c r="IX52" s="115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0"/>
      <c r="LJ52" s="10"/>
    </row>
    <row r="53" spans="1:322" ht="4.05" customHeight="1" x14ac:dyDescent="0.25">
      <c r="A53" s="6"/>
      <c r="B53" s="6"/>
      <c r="C53" s="6"/>
      <c r="D53" s="6"/>
      <c r="E53" s="110"/>
      <c r="F53" s="6"/>
      <c r="G53" s="6"/>
      <c r="H53" s="6"/>
      <c r="I53" s="6"/>
      <c r="J53" s="6"/>
      <c r="K53" s="31"/>
      <c r="L53" s="6"/>
      <c r="M53" s="13"/>
      <c r="N53" s="6"/>
      <c r="O53" s="20"/>
      <c r="P53" s="6"/>
      <c r="Q53" s="6"/>
      <c r="R53" s="110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</row>
    <row r="54" spans="1:322" ht="7.0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31"/>
      <c r="L54" s="6"/>
      <c r="M54" s="13"/>
      <c r="N54" s="6"/>
      <c r="O54" s="20"/>
      <c r="P54" s="6"/>
      <c r="Q54" s="6"/>
      <c r="R54" s="65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</row>
    <row r="55" spans="1:322" s="11" customFormat="1" x14ac:dyDescent="0.25">
      <c r="A55" s="10"/>
      <c r="B55" s="10"/>
      <c r="C55" s="10"/>
      <c r="D55" s="10"/>
      <c r="E55" s="119" t="str">
        <f>kpi!$E$98</f>
        <v>5-доход от ПАММ-счетов</v>
      </c>
      <c r="F55" s="10"/>
      <c r="G55" s="10"/>
      <c r="H55" s="30"/>
      <c r="I55" s="10"/>
      <c r="J55" s="10"/>
      <c r="K55" s="79" t="str">
        <f>IF($E55="","",INDEX(kpi!$H:$H,SUMIFS(kpi!$B:$B,kpi!$E:$E,$E55)))</f>
        <v>долл.</v>
      </c>
      <c r="L55" s="10"/>
      <c r="M55" s="13"/>
      <c r="N55" s="10"/>
      <c r="O55" s="20"/>
      <c r="P55" s="10"/>
      <c r="Q55" s="38"/>
      <c r="R55" s="120">
        <f>SUMIFS($T55:$LI55,$T$1:$LI$1,"&lt;="&amp;MAX($1:$1),$T$1:$LI$1,"&gt;="&amp;1)</f>
        <v>0</v>
      </c>
      <c r="S55" s="10"/>
      <c r="T55" s="10"/>
      <c r="U55" s="121">
        <f>IF(U$10="",0,IF(U$9&lt;главная!$N$19,0,U$52*главная!$N$38))</f>
        <v>0</v>
      </c>
      <c r="V55" s="121">
        <f>IF(V$10="",0,IF(V$9&lt;главная!$N$19,0,V$52*главная!$N$38))</f>
        <v>0</v>
      </c>
      <c r="W55" s="121">
        <f>IF(W$10="",0,IF(W$9&lt;главная!$N$19,0,W$52*главная!$N$38))</f>
        <v>0</v>
      </c>
      <c r="X55" s="121">
        <f>IF(X$10="",0,IF(X$9&lt;главная!$N$19,0,X$52*главная!$N$38))</f>
        <v>0</v>
      </c>
      <c r="Y55" s="121">
        <f>IF(Y$10="",0,IF(Y$9&lt;главная!$N$19,0,Y$52*главная!$N$38))</f>
        <v>0</v>
      </c>
      <c r="Z55" s="121">
        <f>IF(Z$10="",0,IF(Z$9&lt;главная!$N$19,0,Z$52*главная!$N$38))</f>
        <v>0</v>
      </c>
      <c r="AA55" s="121">
        <f>IF(AA$10="",0,IF(AA$9&lt;главная!$N$19,0,AA$52*главная!$N$38))</f>
        <v>0</v>
      </c>
      <c r="AB55" s="121">
        <f>IF(AB$10="",0,IF(AB$9&lt;главная!$N$19,0,AB$52*главная!$N$38))</f>
        <v>0</v>
      </c>
      <c r="AC55" s="121">
        <f>IF(AC$10="",0,IF(AC$9&lt;главная!$N$19,0,AC$52*главная!$N$38))</f>
        <v>0</v>
      </c>
      <c r="AD55" s="121">
        <f>IF(AD$10="",0,IF(AD$9&lt;главная!$N$19,0,AD$52*главная!$N$38))</f>
        <v>0</v>
      </c>
      <c r="AE55" s="121">
        <f>IF(AE$10="",0,IF(AE$9&lt;главная!$N$19,0,AE$52*главная!$N$38))</f>
        <v>0</v>
      </c>
      <c r="AF55" s="121">
        <f>IF(AF$10="",0,IF(AF$9&lt;главная!$N$19,0,AF$52*главная!$N$38))</f>
        <v>0</v>
      </c>
      <c r="AG55" s="121">
        <f>IF(AG$10="",0,IF(AG$9&lt;главная!$N$19,0,AG$52*главная!$N$38))</f>
        <v>0</v>
      </c>
      <c r="AH55" s="121">
        <f>IF(AH$10="",0,IF(AH$9&lt;главная!$N$19,0,AH$52*главная!$N$38))</f>
        <v>0</v>
      </c>
      <c r="AI55" s="121">
        <f>IF(AI$10="",0,IF(AI$9&lt;главная!$N$19,0,AI$52*главная!$N$38))</f>
        <v>0</v>
      </c>
      <c r="AJ55" s="121">
        <f>IF(AJ$10="",0,IF(AJ$9&lt;главная!$N$19,0,AJ$52*главная!$N$38))</f>
        <v>0</v>
      </c>
      <c r="AK55" s="121">
        <f>IF(AK$10="",0,IF(AK$9&lt;главная!$N$19,0,AK$52*главная!$N$38))</f>
        <v>0</v>
      </c>
      <c r="AL55" s="121">
        <f>IF(AL$10="",0,IF(AL$9&lt;главная!$N$19,0,AL$52*главная!$N$38))</f>
        <v>0</v>
      </c>
      <c r="AM55" s="121">
        <f>IF(AM$10="",0,IF(AM$9&lt;главная!$N$19,0,AM$52*главная!$N$38))</f>
        <v>0</v>
      </c>
      <c r="AN55" s="121">
        <f>IF(AN$10="",0,IF(AN$9&lt;главная!$N$19,0,AN$52*главная!$N$38))</f>
        <v>0</v>
      </c>
      <c r="AO55" s="121">
        <f>IF(AO$10="",0,IF(AO$9&lt;главная!$N$19,0,AO$52*главная!$N$38))</f>
        <v>0</v>
      </c>
      <c r="AP55" s="121">
        <f>IF(AP$10="",0,IF(AP$9&lt;главная!$N$19,0,AP$52*главная!$N$38))</f>
        <v>0</v>
      </c>
      <c r="AQ55" s="121">
        <f>IF(AQ$10="",0,IF(AQ$9&lt;главная!$N$19,0,AQ$52*главная!$N$38))</f>
        <v>0</v>
      </c>
      <c r="AR55" s="121">
        <f>IF(AR$10="",0,IF(AR$9&lt;главная!$N$19,0,AR$52*главная!$N$38))</f>
        <v>0</v>
      </c>
      <c r="AS55" s="121">
        <f>IF(AS$10="",0,IF(AS$9&lt;главная!$N$19,0,AS$52*главная!$N$38))</f>
        <v>0</v>
      </c>
      <c r="AT55" s="121">
        <f>IF(AT$10="",0,IF(AT$9&lt;главная!$N$19,0,AT$52*главная!$N$38))</f>
        <v>0</v>
      </c>
      <c r="AU55" s="121">
        <f>IF(AU$10="",0,IF(AU$9&lt;главная!$N$19,0,AU$52*главная!$N$38))</f>
        <v>0</v>
      </c>
      <c r="AV55" s="121">
        <f>IF(AV$10="",0,IF(AV$9&lt;главная!$N$19,0,AV$52*главная!$N$38))</f>
        <v>0</v>
      </c>
      <c r="AW55" s="121">
        <f>IF(AW$10="",0,IF(AW$9&lt;главная!$N$19,0,AW$52*главная!$N$38))</f>
        <v>0</v>
      </c>
      <c r="AX55" s="121">
        <f>IF(AX$10="",0,IF(AX$9&lt;главная!$N$19,0,AX$52*главная!$N$38))</f>
        <v>0</v>
      </c>
      <c r="AY55" s="121">
        <f>IF(AY$10="",0,IF(AY$9&lt;главная!$N$19,0,AY$52*главная!$N$38))</f>
        <v>0</v>
      </c>
      <c r="AZ55" s="121">
        <f>IF(AZ$10="",0,IF(AZ$9&lt;главная!$N$19,0,AZ$52*главная!$N$38))</f>
        <v>0</v>
      </c>
      <c r="BA55" s="121">
        <f>IF(BA$10="",0,IF(BA$9&lt;главная!$N$19,0,BA$52*главная!$N$38))</f>
        <v>0</v>
      </c>
      <c r="BB55" s="121">
        <f>IF(BB$10="",0,IF(BB$9&lt;главная!$N$19,0,BB$52*главная!$N$38))</f>
        <v>0</v>
      </c>
      <c r="BC55" s="121">
        <f>IF(BC$10="",0,IF(BC$9&lt;главная!$N$19,0,BC$52*главная!$N$38))</f>
        <v>0</v>
      </c>
      <c r="BD55" s="121">
        <f>IF(BD$10="",0,IF(BD$9&lt;главная!$N$19,0,BD$52*главная!$N$38))</f>
        <v>0</v>
      </c>
      <c r="BE55" s="121">
        <f>IF(BE$10="",0,IF(BE$9&lt;главная!$N$19,0,BE$52*главная!$N$38))</f>
        <v>0</v>
      </c>
      <c r="BF55" s="121">
        <f>IF(BF$10="",0,IF(BF$9&lt;главная!$N$19,0,BF$52*главная!$N$38))</f>
        <v>0</v>
      </c>
      <c r="BG55" s="121">
        <f>IF(BG$10="",0,IF(BG$9&lt;главная!$N$19,0,BG$52*главная!$N$38))</f>
        <v>0</v>
      </c>
      <c r="BH55" s="121">
        <f>IF(BH$10="",0,IF(BH$9&lt;главная!$N$19,0,BH$52*главная!$N$38))</f>
        <v>0</v>
      </c>
      <c r="BI55" s="121">
        <f>IF(BI$10="",0,IF(BI$9&lt;главная!$N$19,0,BI$52*главная!$N$38))</f>
        <v>0</v>
      </c>
      <c r="BJ55" s="121">
        <f>IF(BJ$10="",0,IF(BJ$9&lt;главная!$N$19,0,BJ$52*главная!$N$38))</f>
        <v>0</v>
      </c>
      <c r="BK55" s="121">
        <f>IF(BK$10="",0,IF(BK$9&lt;главная!$N$19,0,BK$52*главная!$N$38))</f>
        <v>0</v>
      </c>
      <c r="BL55" s="121">
        <f>IF(BL$10="",0,IF(BL$9&lt;главная!$N$19,0,BL$52*главная!$N$38))</f>
        <v>0</v>
      </c>
      <c r="BM55" s="121">
        <f>IF(BM$10="",0,IF(BM$9&lt;главная!$N$19,0,BM$52*главная!$N$38))</f>
        <v>0</v>
      </c>
      <c r="BN55" s="121">
        <f>IF(BN$10="",0,IF(BN$9&lt;главная!$N$19,0,BN$52*главная!$N$38))</f>
        <v>0</v>
      </c>
      <c r="BO55" s="121">
        <f>IF(BO$10="",0,IF(BO$9&lt;главная!$N$19,0,BO$52*главная!$N$38))</f>
        <v>0</v>
      </c>
      <c r="BP55" s="121">
        <f>IF(BP$10="",0,IF(BP$9&lt;главная!$N$19,0,BP$52*главная!$N$38))</f>
        <v>0</v>
      </c>
      <c r="BQ55" s="121">
        <f>IF(BQ$10="",0,IF(BQ$9&lt;главная!$N$19,0,BQ$52*главная!$N$38))</f>
        <v>0</v>
      </c>
      <c r="BR55" s="121">
        <f>IF(BR$10="",0,IF(BR$9&lt;главная!$N$19,0,BR$52*главная!$N$38))</f>
        <v>0</v>
      </c>
      <c r="BS55" s="121">
        <f>IF(BS$10="",0,IF(BS$9&lt;главная!$N$19,0,BS$52*главная!$N$38))</f>
        <v>0</v>
      </c>
      <c r="BT55" s="121">
        <f>IF(BT$10="",0,IF(BT$9&lt;главная!$N$19,0,BT$52*главная!$N$38))</f>
        <v>0</v>
      </c>
      <c r="BU55" s="121">
        <f>IF(BU$10="",0,IF(BU$9&lt;главная!$N$19,0,BU$52*главная!$N$38))</f>
        <v>0</v>
      </c>
      <c r="BV55" s="121">
        <f>IF(BV$10="",0,IF(BV$9&lt;главная!$N$19,0,BV$52*главная!$N$38))</f>
        <v>0</v>
      </c>
      <c r="BW55" s="121">
        <f>IF(BW$10="",0,IF(BW$9&lt;главная!$N$19,0,BW$52*главная!$N$38))</f>
        <v>0</v>
      </c>
      <c r="BX55" s="121">
        <f>IF(BX$10="",0,IF(BX$9&lt;главная!$N$19,0,BX$52*главная!$N$38))</f>
        <v>0</v>
      </c>
      <c r="BY55" s="121">
        <f>IF(BY$10="",0,IF(BY$9&lt;главная!$N$19,0,BY$52*главная!$N$38))</f>
        <v>0</v>
      </c>
      <c r="BZ55" s="121">
        <f>IF(BZ$10="",0,IF(BZ$9&lt;главная!$N$19,0,BZ$52*главная!$N$38))</f>
        <v>0</v>
      </c>
      <c r="CA55" s="121">
        <f>IF(CA$10="",0,IF(CA$9&lt;главная!$N$19,0,CA$52*главная!$N$38))</f>
        <v>0</v>
      </c>
      <c r="CB55" s="121">
        <f>IF(CB$10="",0,IF(CB$9&lt;главная!$N$19,0,CB$52*главная!$N$38))</f>
        <v>0</v>
      </c>
      <c r="CC55" s="121">
        <f>IF(CC$10="",0,IF(CC$9&lt;главная!$N$19,0,CC$52*главная!$N$38))</f>
        <v>0</v>
      </c>
      <c r="CD55" s="121">
        <f>IF(CD$10="",0,IF(CD$9&lt;главная!$N$19,0,CD$52*главная!$N$38))</f>
        <v>0</v>
      </c>
      <c r="CE55" s="121">
        <f>IF(CE$10="",0,IF(CE$9&lt;главная!$N$19,0,CE$52*главная!$N$38))</f>
        <v>0</v>
      </c>
      <c r="CF55" s="121">
        <f>IF(CF$10="",0,IF(CF$9&lt;главная!$N$19,0,CF$52*главная!$N$38))</f>
        <v>0</v>
      </c>
      <c r="CG55" s="121">
        <f>IF(CG$10="",0,IF(CG$9&lt;главная!$N$19,0,CG$52*главная!$N$38))</f>
        <v>0</v>
      </c>
      <c r="CH55" s="121">
        <f>IF(CH$10="",0,IF(CH$9&lt;главная!$N$19,0,CH$52*главная!$N$38))</f>
        <v>0</v>
      </c>
      <c r="CI55" s="121">
        <f>IF(CI$10="",0,IF(CI$9&lt;главная!$N$19,0,CI$52*главная!$N$38))</f>
        <v>0</v>
      </c>
      <c r="CJ55" s="121">
        <f>IF(CJ$10="",0,IF(CJ$9&lt;главная!$N$19,0,CJ$52*главная!$N$38))</f>
        <v>0</v>
      </c>
      <c r="CK55" s="121">
        <f>IF(CK$10="",0,IF(CK$9&lt;главная!$N$19,0,CK$52*главная!$N$38))</f>
        <v>0</v>
      </c>
      <c r="CL55" s="121">
        <f>IF(CL$10="",0,IF(CL$9&lt;главная!$N$19,0,CL$52*главная!$N$38))</f>
        <v>0</v>
      </c>
      <c r="CM55" s="121">
        <f>IF(CM$10="",0,IF(CM$9&lt;главная!$N$19,0,CM$52*главная!$N$38))</f>
        <v>0</v>
      </c>
      <c r="CN55" s="121">
        <f>IF(CN$10="",0,IF(CN$9&lt;главная!$N$19,0,CN$52*главная!$N$38))</f>
        <v>0</v>
      </c>
      <c r="CO55" s="121">
        <f>IF(CO$10="",0,IF(CO$9&lt;главная!$N$19,0,CO$52*главная!$N$38))</f>
        <v>0</v>
      </c>
      <c r="CP55" s="121">
        <f>IF(CP$10="",0,IF(CP$9&lt;главная!$N$19,0,CP$52*главная!$N$38))</f>
        <v>0</v>
      </c>
      <c r="CQ55" s="121">
        <f>IF(CQ$10="",0,IF(CQ$9&lt;главная!$N$19,0,CQ$52*главная!$N$38))</f>
        <v>0</v>
      </c>
      <c r="CR55" s="121">
        <f>IF(CR$10="",0,IF(CR$9&lt;главная!$N$19,0,CR$52*главная!$N$38))</f>
        <v>0</v>
      </c>
      <c r="CS55" s="121">
        <f>IF(CS$10="",0,IF(CS$9&lt;главная!$N$19,0,CS$52*главная!$N$38))</f>
        <v>0</v>
      </c>
      <c r="CT55" s="121">
        <f>IF(CT$10="",0,IF(CT$9&lt;главная!$N$19,0,CT$52*главная!$N$38))</f>
        <v>0</v>
      </c>
      <c r="CU55" s="121">
        <f>IF(CU$10="",0,IF(CU$9&lt;главная!$N$19,0,CU$52*главная!$N$38))</f>
        <v>0</v>
      </c>
      <c r="CV55" s="121">
        <f>IF(CV$10="",0,IF(CV$9&lt;главная!$N$19,0,CV$52*главная!$N$38))</f>
        <v>0</v>
      </c>
      <c r="CW55" s="121">
        <f>IF(CW$10="",0,IF(CW$9&lt;главная!$N$19,0,CW$52*главная!$N$38))</f>
        <v>0</v>
      </c>
      <c r="CX55" s="121">
        <f>IF(CX$10="",0,IF(CX$9&lt;главная!$N$19,0,CX$52*главная!$N$38))</f>
        <v>0</v>
      </c>
      <c r="CY55" s="121">
        <f>IF(CY$10="",0,IF(CY$9&lt;главная!$N$19,0,CY$52*главная!$N$38))</f>
        <v>0</v>
      </c>
      <c r="CZ55" s="121">
        <f>IF(CZ$10="",0,IF(CZ$9&lt;главная!$N$19,0,CZ$52*главная!$N$38))</f>
        <v>0</v>
      </c>
      <c r="DA55" s="121">
        <f>IF(DA$10="",0,IF(DA$9&lt;главная!$N$19,0,DA$52*главная!$N$38))</f>
        <v>0</v>
      </c>
      <c r="DB55" s="121">
        <f>IF(DB$10="",0,IF(DB$9&lt;главная!$N$19,0,DB$52*главная!$N$38))</f>
        <v>0</v>
      </c>
      <c r="DC55" s="121">
        <f>IF(DC$10="",0,IF(DC$9&lt;главная!$N$19,0,DC$52*главная!$N$38))</f>
        <v>0</v>
      </c>
      <c r="DD55" s="121">
        <f>IF(DD$10="",0,IF(DD$9&lt;главная!$N$19,0,DD$52*главная!$N$38))</f>
        <v>0</v>
      </c>
      <c r="DE55" s="121">
        <f>IF(DE$10="",0,IF(DE$9&lt;главная!$N$19,0,DE$52*главная!$N$38))</f>
        <v>0</v>
      </c>
      <c r="DF55" s="121">
        <f>IF(DF$10="",0,IF(DF$9&lt;главная!$N$19,0,DF$52*главная!$N$38))</f>
        <v>0</v>
      </c>
      <c r="DG55" s="121">
        <f>IF(DG$10="",0,IF(DG$9&lt;главная!$N$19,0,DG$52*главная!$N$38))</f>
        <v>0</v>
      </c>
      <c r="DH55" s="121">
        <f>IF(DH$10="",0,IF(DH$9&lt;главная!$N$19,0,DH$52*главная!$N$38))</f>
        <v>0</v>
      </c>
      <c r="DI55" s="121">
        <f>IF(DI$10="",0,IF(DI$9&lt;главная!$N$19,0,DI$52*главная!$N$38))</f>
        <v>0</v>
      </c>
      <c r="DJ55" s="121">
        <f>IF(DJ$10="",0,IF(DJ$9&lt;главная!$N$19,0,DJ$52*главная!$N$38))</f>
        <v>0</v>
      </c>
      <c r="DK55" s="121">
        <f>IF(DK$10="",0,IF(DK$9&lt;главная!$N$19,0,DK$52*главная!$N$38))</f>
        <v>0</v>
      </c>
      <c r="DL55" s="121">
        <f>IF(DL$10="",0,IF(DL$9&lt;главная!$N$19,0,DL$52*главная!$N$38))</f>
        <v>0</v>
      </c>
      <c r="DM55" s="121">
        <f>IF(DM$10="",0,IF(DM$9&lt;главная!$N$19,0,DM$52*главная!$N$38))</f>
        <v>0</v>
      </c>
      <c r="DN55" s="121">
        <f>IF(DN$10="",0,IF(DN$9&lt;главная!$N$19,0,DN$52*главная!$N$38))</f>
        <v>0</v>
      </c>
      <c r="DO55" s="121">
        <f>IF(DO$10="",0,IF(DO$9&lt;главная!$N$19,0,DO$52*главная!$N$38))</f>
        <v>0</v>
      </c>
      <c r="DP55" s="121">
        <f>IF(DP$10="",0,IF(DP$9&lt;главная!$N$19,0,DP$52*главная!$N$38))</f>
        <v>0</v>
      </c>
      <c r="DQ55" s="121">
        <f>IF(DQ$10="",0,IF(DQ$9&lt;главная!$N$19,0,DQ$52*главная!$N$38))</f>
        <v>0</v>
      </c>
      <c r="DR55" s="121">
        <f>IF(DR$10="",0,IF(DR$9&lt;главная!$N$19,0,DR$52*главная!$N$38))</f>
        <v>0</v>
      </c>
      <c r="DS55" s="121">
        <f>IF(DS$10="",0,IF(DS$9&lt;главная!$N$19,0,DS$52*главная!$N$38))</f>
        <v>0</v>
      </c>
      <c r="DT55" s="121">
        <f>IF(DT$10="",0,IF(DT$9&lt;главная!$N$19,0,DT$52*главная!$N$38))</f>
        <v>0</v>
      </c>
      <c r="DU55" s="121">
        <f>IF(DU$10="",0,IF(DU$9&lt;главная!$N$19,0,DU$52*главная!$N$38))</f>
        <v>0</v>
      </c>
      <c r="DV55" s="121">
        <f>IF(DV$10="",0,IF(DV$9&lt;главная!$N$19,0,DV$52*главная!$N$38))</f>
        <v>0</v>
      </c>
      <c r="DW55" s="121">
        <f>IF(DW$10="",0,IF(DW$9&lt;главная!$N$19,0,DW$52*главная!$N$38))</f>
        <v>0</v>
      </c>
      <c r="DX55" s="121">
        <f>IF(DX$10="",0,IF(DX$9&lt;главная!$N$19,0,DX$52*главная!$N$38))</f>
        <v>0</v>
      </c>
      <c r="DY55" s="121">
        <f>IF(DY$10="",0,IF(DY$9&lt;главная!$N$19,0,DY$52*главная!$N$38))</f>
        <v>0</v>
      </c>
      <c r="DZ55" s="121">
        <f>IF(DZ$10="",0,IF(DZ$9&lt;главная!$N$19,0,DZ$52*главная!$N$38))</f>
        <v>0</v>
      </c>
      <c r="EA55" s="121">
        <f>IF(EA$10="",0,IF(EA$9&lt;главная!$N$19,0,EA$52*главная!$N$38))</f>
        <v>0</v>
      </c>
      <c r="EB55" s="121">
        <f>IF(EB$10="",0,IF(EB$9&lt;главная!$N$19,0,EB$52*главная!$N$38))</f>
        <v>0</v>
      </c>
      <c r="EC55" s="121">
        <f>IF(EC$10="",0,IF(EC$9&lt;главная!$N$19,0,EC$52*главная!$N$38))</f>
        <v>0</v>
      </c>
      <c r="ED55" s="121">
        <f>IF(ED$10="",0,IF(ED$9&lt;главная!$N$19,0,ED$52*главная!$N$38))</f>
        <v>0</v>
      </c>
      <c r="EE55" s="121">
        <f>IF(EE$10="",0,IF(EE$9&lt;главная!$N$19,0,EE$52*главная!$N$38))</f>
        <v>0</v>
      </c>
      <c r="EF55" s="121">
        <f>IF(EF$10="",0,IF(EF$9&lt;главная!$N$19,0,EF$52*главная!$N$38))</f>
        <v>0</v>
      </c>
      <c r="EG55" s="121">
        <f>IF(EG$10="",0,IF(EG$9&lt;главная!$N$19,0,EG$52*главная!$N$38))</f>
        <v>0</v>
      </c>
      <c r="EH55" s="121">
        <f>IF(EH$10="",0,IF(EH$9&lt;главная!$N$19,0,EH$52*главная!$N$38))</f>
        <v>0</v>
      </c>
      <c r="EI55" s="121">
        <f>IF(EI$10="",0,IF(EI$9&lt;главная!$N$19,0,EI$52*главная!$N$38))</f>
        <v>0</v>
      </c>
      <c r="EJ55" s="121">
        <f>IF(EJ$10="",0,IF(EJ$9&lt;главная!$N$19,0,EJ$52*главная!$N$38))</f>
        <v>0</v>
      </c>
      <c r="EK55" s="121">
        <f>IF(EK$10="",0,IF(EK$9&lt;главная!$N$19,0,EK$52*главная!$N$38))</f>
        <v>0</v>
      </c>
      <c r="EL55" s="121">
        <f>IF(EL$10="",0,IF(EL$9&lt;главная!$N$19,0,EL$52*главная!$N$38))</f>
        <v>0</v>
      </c>
      <c r="EM55" s="121">
        <f>IF(EM$10="",0,IF(EM$9&lt;главная!$N$19,0,EM$52*главная!$N$38))</f>
        <v>0</v>
      </c>
      <c r="EN55" s="121">
        <f>IF(EN$10="",0,IF(EN$9&lt;главная!$N$19,0,EN$52*главная!$N$38))</f>
        <v>0</v>
      </c>
      <c r="EO55" s="121">
        <f>IF(EO$10="",0,IF(EO$9&lt;главная!$N$19,0,EO$52*главная!$N$38))</f>
        <v>0</v>
      </c>
      <c r="EP55" s="121">
        <f>IF(EP$10="",0,IF(EP$9&lt;главная!$N$19,0,EP$52*главная!$N$38))</f>
        <v>0</v>
      </c>
      <c r="EQ55" s="121">
        <f>IF(EQ$10="",0,IF(EQ$9&lt;главная!$N$19,0,EQ$52*главная!$N$38))</f>
        <v>0</v>
      </c>
      <c r="ER55" s="121">
        <f>IF(ER$10="",0,IF(ER$9&lt;главная!$N$19,0,ER$52*главная!$N$38))</f>
        <v>0</v>
      </c>
      <c r="ES55" s="121">
        <f>IF(ES$10="",0,IF(ES$9&lt;главная!$N$19,0,ES$52*главная!$N$38))</f>
        <v>0</v>
      </c>
      <c r="ET55" s="121">
        <f>IF(ET$10="",0,IF(ET$9&lt;главная!$N$19,0,ET$52*главная!$N$38))</f>
        <v>0</v>
      </c>
      <c r="EU55" s="121">
        <f>IF(EU$10="",0,IF(EU$9&lt;главная!$N$19,0,EU$52*главная!$N$38))</f>
        <v>0</v>
      </c>
      <c r="EV55" s="121">
        <f>IF(EV$10="",0,IF(EV$9&lt;главная!$N$19,0,EV$52*главная!$N$38))</f>
        <v>0</v>
      </c>
      <c r="EW55" s="121">
        <f>IF(EW$10="",0,IF(EW$9&lt;главная!$N$19,0,EW$52*главная!$N$38))</f>
        <v>0</v>
      </c>
      <c r="EX55" s="121">
        <f>IF(EX$10="",0,IF(EX$9&lt;главная!$N$19,0,EX$52*главная!$N$38))</f>
        <v>0</v>
      </c>
      <c r="EY55" s="121">
        <f>IF(EY$10="",0,IF(EY$9&lt;главная!$N$19,0,EY$52*главная!$N$38))</f>
        <v>0</v>
      </c>
      <c r="EZ55" s="121">
        <f>IF(EZ$10="",0,IF(EZ$9&lt;главная!$N$19,0,EZ$52*главная!$N$38))</f>
        <v>0</v>
      </c>
      <c r="FA55" s="121">
        <f>IF(FA$10="",0,IF(FA$9&lt;главная!$N$19,0,FA$52*главная!$N$38))</f>
        <v>0</v>
      </c>
      <c r="FB55" s="121">
        <f>IF(FB$10="",0,IF(FB$9&lt;главная!$N$19,0,FB$52*главная!$N$38))</f>
        <v>0</v>
      </c>
      <c r="FC55" s="121">
        <f>IF(FC$10="",0,IF(FC$9&lt;главная!$N$19,0,FC$52*главная!$N$38))</f>
        <v>0</v>
      </c>
      <c r="FD55" s="121">
        <f>IF(FD$10="",0,IF(FD$9&lt;главная!$N$19,0,FD$52*главная!$N$38))</f>
        <v>0</v>
      </c>
      <c r="FE55" s="121">
        <f>IF(FE$10="",0,IF(FE$9&lt;главная!$N$19,0,FE$52*главная!$N$38))</f>
        <v>0</v>
      </c>
      <c r="FF55" s="121">
        <f>IF(FF$10="",0,IF(FF$9&lt;главная!$N$19,0,FF$52*главная!$N$38))</f>
        <v>0</v>
      </c>
      <c r="FG55" s="121">
        <f>IF(FG$10="",0,IF(FG$9&lt;главная!$N$19,0,FG$52*главная!$N$38))</f>
        <v>0</v>
      </c>
      <c r="FH55" s="121">
        <f>IF(FH$10="",0,IF(FH$9&lt;главная!$N$19,0,FH$52*главная!$N$38))</f>
        <v>0</v>
      </c>
      <c r="FI55" s="121">
        <f>IF(FI$10="",0,IF(FI$9&lt;главная!$N$19,0,FI$52*главная!$N$38))</f>
        <v>0</v>
      </c>
      <c r="FJ55" s="121">
        <f>IF(FJ$10="",0,IF(FJ$9&lt;главная!$N$19,0,FJ$52*главная!$N$38))</f>
        <v>0</v>
      </c>
      <c r="FK55" s="121">
        <f>IF(FK$10="",0,IF(FK$9&lt;главная!$N$19,0,FK$52*главная!$N$38))</f>
        <v>0</v>
      </c>
      <c r="FL55" s="121">
        <f>IF(FL$10="",0,IF(FL$9&lt;главная!$N$19,0,FL$52*главная!$N$38))</f>
        <v>0</v>
      </c>
      <c r="FM55" s="121">
        <f>IF(FM$10="",0,IF(FM$9&lt;главная!$N$19,0,FM$52*главная!$N$38))</f>
        <v>0</v>
      </c>
      <c r="FN55" s="121">
        <f>IF(FN$10="",0,IF(FN$9&lt;главная!$N$19,0,FN$52*главная!$N$38))</f>
        <v>0</v>
      </c>
      <c r="FO55" s="121">
        <f>IF(FO$10="",0,IF(FO$9&lt;главная!$N$19,0,FO$52*главная!$N$38))</f>
        <v>0</v>
      </c>
      <c r="FP55" s="121">
        <f>IF(FP$10="",0,IF(FP$9&lt;главная!$N$19,0,FP$52*главная!$N$38))</f>
        <v>0</v>
      </c>
      <c r="FQ55" s="121">
        <f>IF(FQ$10="",0,IF(FQ$9&lt;главная!$N$19,0,FQ$52*главная!$N$38))</f>
        <v>0</v>
      </c>
      <c r="FR55" s="121">
        <f>IF(FR$10="",0,IF(FR$9&lt;главная!$N$19,0,FR$52*главная!$N$38))</f>
        <v>0</v>
      </c>
      <c r="FS55" s="121">
        <f>IF(FS$10="",0,IF(FS$9&lt;главная!$N$19,0,FS$52*главная!$N$38))</f>
        <v>0</v>
      </c>
      <c r="FT55" s="121">
        <f>IF(FT$10="",0,IF(FT$9&lt;главная!$N$19,0,FT$52*главная!$N$38))</f>
        <v>0</v>
      </c>
      <c r="FU55" s="121">
        <f>IF(FU$10="",0,IF(FU$9&lt;главная!$N$19,0,FU$52*главная!$N$38))</f>
        <v>0</v>
      </c>
      <c r="FV55" s="121">
        <f>IF(FV$10="",0,IF(FV$9&lt;главная!$N$19,0,FV$52*главная!$N$38))</f>
        <v>0</v>
      </c>
      <c r="FW55" s="121">
        <f>IF(FW$10="",0,IF(FW$9&lt;главная!$N$19,0,FW$52*главная!$N$38))</f>
        <v>0</v>
      </c>
      <c r="FX55" s="121">
        <f>IF(FX$10="",0,IF(FX$9&lt;главная!$N$19,0,FX$52*главная!$N$38))</f>
        <v>0</v>
      </c>
      <c r="FY55" s="121">
        <f>IF(FY$10="",0,IF(FY$9&lt;главная!$N$19,0,FY$52*главная!$N$38))</f>
        <v>0</v>
      </c>
      <c r="FZ55" s="121">
        <f>IF(FZ$10="",0,IF(FZ$9&lt;главная!$N$19,0,FZ$52*главная!$N$38))</f>
        <v>0</v>
      </c>
      <c r="GA55" s="121">
        <f>IF(GA$10="",0,IF(GA$9&lt;главная!$N$19,0,GA$52*главная!$N$38))</f>
        <v>0</v>
      </c>
      <c r="GB55" s="121">
        <f>IF(GB$10="",0,IF(GB$9&lt;главная!$N$19,0,GB$52*главная!$N$38))</f>
        <v>0</v>
      </c>
      <c r="GC55" s="121">
        <f>IF(GC$10="",0,IF(GC$9&lt;главная!$N$19,0,GC$52*главная!$N$38))</f>
        <v>0</v>
      </c>
      <c r="GD55" s="121">
        <f>IF(GD$10="",0,IF(GD$9&lt;главная!$N$19,0,GD$52*главная!$N$38))</f>
        <v>0</v>
      </c>
      <c r="GE55" s="121">
        <f>IF(GE$10="",0,IF(GE$9&lt;главная!$N$19,0,GE$52*главная!$N$38))</f>
        <v>0</v>
      </c>
      <c r="GF55" s="121">
        <f>IF(GF$10="",0,IF(GF$9&lt;главная!$N$19,0,GF$52*главная!$N$38))</f>
        <v>0</v>
      </c>
      <c r="GG55" s="121">
        <f>IF(GG$10="",0,IF(GG$9&lt;главная!$N$19,0,GG$52*главная!$N$38))</f>
        <v>0</v>
      </c>
      <c r="GH55" s="121">
        <f>IF(GH$10="",0,IF(GH$9&lt;главная!$N$19,0,GH$52*главная!$N$38))</f>
        <v>0</v>
      </c>
      <c r="GI55" s="121">
        <f>IF(GI$10="",0,IF(GI$9&lt;главная!$N$19,0,GI$52*главная!$N$38))</f>
        <v>0</v>
      </c>
      <c r="GJ55" s="121">
        <f>IF(GJ$10="",0,IF(GJ$9&lt;главная!$N$19,0,GJ$52*главная!$N$38))</f>
        <v>0</v>
      </c>
      <c r="GK55" s="121">
        <f>IF(GK$10="",0,IF(GK$9&lt;главная!$N$19,0,GK$52*главная!$N$38))</f>
        <v>0</v>
      </c>
      <c r="GL55" s="121">
        <f>IF(GL$10="",0,IF(GL$9&lt;главная!$N$19,0,GL$52*главная!$N$38))</f>
        <v>0</v>
      </c>
      <c r="GM55" s="121">
        <f>IF(GM$10="",0,IF(GM$9&lt;главная!$N$19,0,GM$52*главная!$N$38))</f>
        <v>0</v>
      </c>
      <c r="GN55" s="121">
        <f>IF(GN$10="",0,IF(GN$9&lt;главная!$N$19,0,GN$52*главная!$N$38))</f>
        <v>0</v>
      </c>
      <c r="GO55" s="121">
        <f>IF(GO$10="",0,IF(GO$9&lt;главная!$N$19,0,GO$52*главная!$N$38))</f>
        <v>0</v>
      </c>
      <c r="GP55" s="121">
        <f>IF(GP$10="",0,IF(GP$9&lt;главная!$N$19,0,GP$52*главная!$N$38))</f>
        <v>0</v>
      </c>
      <c r="GQ55" s="121">
        <f>IF(GQ$10="",0,IF(GQ$9&lt;главная!$N$19,0,GQ$52*главная!$N$38))</f>
        <v>0</v>
      </c>
      <c r="GR55" s="121">
        <f>IF(GR$10="",0,IF(GR$9&lt;главная!$N$19,0,GR$52*главная!$N$38))</f>
        <v>0</v>
      </c>
      <c r="GS55" s="121">
        <f>IF(GS$10="",0,IF(GS$9&lt;главная!$N$19,0,GS$52*главная!$N$38))</f>
        <v>0</v>
      </c>
      <c r="GT55" s="121">
        <f>IF(GT$10="",0,IF(GT$9&lt;главная!$N$19,0,GT$52*главная!$N$38))</f>
        <v>0</v>
      </c>
      <c r="GU55" s="121">
        <f>IF(GU$10="",0,IF(GU$9&lt;главная!$N$19,0,GU$52*главная!$N$38))</f>
        <v>0</v>
      </c>
      <c r="GV55" s="121">
        <f>IF(GV$10="",0,IF(GV$9&lt;главная!$N$19,0,GV$52*главная!$N$38))</f>
        <v>0</v>
      </c>
      <c r="GW55" s="121">
        <f>IF(GW$10="",0,IF(GW$9&lt;главная!$N$19,0,GW$52*главная!$N$38))</f>
        <v>0</v>
      </c>
      <c r="GX55" s="121">
        <f>IF(GX$10="",0,IF(GX$9&lt;главная!$N$19,0,GX$52*главная!$N$38))</f>
        <v>0</v>
      </c>
      <c r="GY55" s="121">
        <f>IF(GY$10="",0,IF(GY$9&lt;главная!$N$19,0,GY$52*главная!$N$38))</f>
        <v>0</v>
      </c>
      <c r="GZ55" s="121">
        <f>IF(GZ$10="",0,IF(GZ$9&lt;главная!$N$19,0,GZ$52*главная!$N$38))</f>
        <v>0</v>
      </c>
      <c r="HA55" s="121">
        <f>IF(HA$10="",0,IF(HA$9&lt;главная!$N$19,0,HA$52*главная!$N$38))</f>
        <v>0</v>
      </c>
      <c r="HB55" s="121">
        <f>IF(HB$10="",0,IF(HB$9&lt;главная!$N$19,0,HB$52*главная!$N$38))</f>
        <v>0</v>
      </c>
      <c r="HC55" s="121">
        <f>IF(HC$10="",0,IF(HC$9&lt;главная!$N$19,0,HC$52*главная!$N$38))</f>
        <v>0</v>
      </c>
      <c r="HD55" s="121">
        <f>IF(HD$10="",0,IF(HD$9&lt;главная!$N$19,0,HD$52*главная!$N$38))</f>
        <v>0</v>
      </c>
      <c r="HE55" s="121">
        <f>IF(HE$10="",0,IF(HE$9&lt;главная!$N$19,0,HE$52*главная!$N$38))</f>
        <v>0</v>
      </c>
      <c r="HF55" s="121">
        <f>IF(HF$10="",0,IF(HF$9&lt;главная!$N$19,0,HF$52*главная!$N$38))</f>
        <v>0</v>
      </c>
      <c r="HG55" s="121">
        <f>IF(HG$10="",0,IF(HG$9&lt;главная!$N$19,0,HG$52*главная!$N$38))</f>
        <v>0</v>
      </c>
      <c r="HH55" s="121">
        <f>IF(HH$10="",0,IF(HH$9&lt;главная!$N$19,0,HH$52*главная!$N$38))</f>
        <v>0</v>
      </c>
      <c r="HI55" s="121">
        <f>IF(HI$10="",0,IF(HI$9&lt;главная!$N$19,0,HI$52*главная!$N$38))</f>
        <v>0</v>
      </c>
      <c r="HJ55" s="121">
        <f>IF(HJ$10="",0,IF(HJ$9&lt;главная!$N$19,0,HJ$52*главная!$N$38))</f>
        <v>0</v>
      </c>
      <c r="HK55" s="121">
        <f>IF(HK$10="",0,IF(HK$9&lt;главная!$N$19,0,HK$52*главная!$N$38))</f>
        <v>0</v>
      </c>
      <c r="HL55" s="121">
        <f>IF(HL$10="",0,IF(HL$9&lt;главная!$N$19,0,HL$52*главная!$N$38))</f>
        <v>0</v>
      </c>
      <c r="HM55" s="121">
        <f>IF(HM$10="",0,IF(HM$9&lt;главная!$N$19,0,HM$52*главная!$N$38))</f>
        <v>0</v>
      </c>
      <c r="HN55" s="121">
        <f>IF(HN$10="",0,IF(HN$9&lt;главная!$N$19,0,HN$52*главная!$N$38))</f>
        <v>0</v>
      </c>
      <c r="HO55" s="121">
        <f>IF(HO$10="",0,IF(HO$9&lt;главная!$N$19,0,HO$52*главная!$N$38))</f>
        <v>0</v>
      </c>
      <c r="HP55" s="121">
        <f>IF(HP$10="",0,IF(HP$9&lt;главная!$N$19,0,HP$52*главная!$N$38))</f>
        <v>0</v>
      </c>
      <c r="HQ55" s="121">
        <f>IF(HQ$10="",0,IF(HQ$9&lt;главная!$N$19,0,HQ$52*главная!$N$38))</f>
        <v>0</v>
      </c>
      <c r="HR55" s="121">
        <f>IF(HR$10="",0,IF(HR$9&lt;главная!$N$19,0,HR$52*главная!$N$38))</f>
        <v>0</v>
      </c>
      <c r="HS55" s="121">
        <f>IF(HS$10="",0,IF(HS$9&lt;главная!$N$19,0,HS$52*главная!$N$38))</f>
        <v>0</v>
      </c>
      <c r="HT55" s="121">
        <f>IF(HT$10="",0,IF(HT$9&lt;главная!$N$19,0,HT$52*главная!$N$38))</f>
        <v>0</v>
      </c>
      <c r="HU55" s="121">
        <f>IF(HU$10="",0,IF(HU$9&lt;главная!$N$19,0,HU$52*главная!$N$38))</f>
        <v>0</v>
      </c>
      <c r="HV55" s="121">
        <f>IF(HV$10="",0,IF(HV$9&lt;главная!$N$19,0,HV$52*главная!$N$38))</f>
        <v>0</v>
      </c>
      <c r="HW55" s="121">
        <f>IF(HW$10="",0,IF(HW$9&lt;главная!$N$19,0,HW$52*главная!$N$38))</f>
        <v>0</v>
      </c>
      <c r="HX55" s="121">
        <f>IF(HX$10="",0,IF(HX$9&lt;главная!$N$19,0,HX$52*главная!$N$38))</f>
        <v>0</v>
      </c>
      <c r="HY55" s="121">
        <f>IF(HY$10="",0,IF(HY$9&lt;главная!$N$19,0,HY$52*главная!$N$38))</f>
        <v>0</v>
      </c>
      <c r="HZ55" s="121">
        <f>IF(HZ$10="",0,IF(HZ$9&lt;главная!$N$19,0,HZ$52*главная!$N$38))</f>
        <v>0</v>
      </c>
      <c r="IA55" s="121">
        <f>IF(IA$10="",0,IF(IA$9&lt;главная!$N$19,0,IA$52*главная!$N$38))</f>
        <v>0</v>
      </c>
      <c r="IB55" s="121">
        <f>IF(IB$10="",0,IF(IB$9&lt;главная!$N$19,0,IB$52*главная!$N$38))</f>
        <v>0</v>
      </c>
      <c r="IC55" s="121">
        <f>IF(IC$10="",0,IF(IC$9&lt;главная!$N$19,0,IC$52*главная!$N$38))</f>
        <v>0</v>
      </c>
      <c r="ID55" s="121">
        <f>IF(ID$10="",0,IF(ID$9&lt;главная!$N$19,0,ID$52*главная!$N$38))</f>
        <v>0</v>
      </c>
      <c r="IE55" s="121">
        <f>IF(IE$10="",0,IF(IE$9&lt;главная!$N$19,0,IE$52*главная!$N$38))</f>
        <v>0</v>
      </c>
      <c r="IF55" s="121">
        <f>IF(IF$10="",0,IF(IF$9&lt;главная!$N$19,0,IF$52*главная!$N$38))</f>
        <v>0</v>
      </c>
      <c r="IG55" s="121">
        <f>IF(IG$10="",0,IF(IG$9&lt;главная!$N$19,0,IG$52*главная!$N$38))</f>
        <v>0</v>
      </c>
      <c r="IH55" s="121">
        <f>IF(IH$10="",0,IF(IH$9&lt;главная!$N$19,0,IH$52*главная!$N$38))</f>
        <v>0</v>
      </c>
      <c r="II55" s="121">
        <f>IF(II$10="",0,IF(II$9&lt;главная!$N$19,0,II$52*главная!$N$38))</f>
        <v>0</v>
      </c>
      <c r="IJ55" s="121">
        <f>IF(IJ$10="",0,IF(IJ$9&lt;главная!$N$19,0,IJ$52*главная!$N$38))</f>
        <v>0</v>
      </c>
      <c r="IK55" s="121">
        <f>IF(IK$10="",0,IF(IK$9&lt;главная!$N$19,0,IK$52*главная!$N$38))</f>
        <v>0</v>
      </c>
      <c r="IL55" s="121">
        <f>IF(IL$10="",0,IF(IL$9&lt;главная!$N$19,0,IL$52*главная!$N$38))</f>
        <v>0</v>
      </c>
      <c r="IM55" s="121">
        <f>IF(IM$10="",0,IF(IM$9&lt;главная!$N$19,0,IM$52*главная!$N$38))</f>
        <v>0</v>
      </c>
      <c r="IN55" s="121">
        <f>IF(IN$10="",0,IF(IN$9&lt;главная!$N$19,0,IN$52*главная!$N$38))</f>
        <v>0</v>
      </c>
      <c r="IO55" s="121">
        <f>IF(IO$10="",0,IF(IO$9&lt;главная!$N$19,0,IO$52*главная!$N$38))</f>
        <v>0</v>
      </c>
      <c r="IP55" s="121">
        <f>IF(IP$10="",0,IF(IP$9&lt;главная!$N$19,0,IP$52*главная!$N$38))</f>
        <v>0</v>
      </c>
      <c r="IQ55" s="121">
        <f>IF(IQ$10="",0,IF(IQ$9&lt;главная!$N$19,0,IQ$52*главная!$N$38))</f>
        <v>0</v>
      </c>
      <c r="IR55" s="121">
        <f>IF(IR$10="",0,IF(IR$9&lt;главная!$N$19,0,IR$52*главная!$N$38))</f>
        <v>0</v>
      </c>
      <c r="IS55" s="121">
        <f>IF(IS$10="",0,IF(IS$9&lt;главная!$N$19,0,IS$52*главная!$N$38))</f>
        <v>0</v>
      </c>
      <c r="IT55" s="121">
        <f>IF(IT$10="",0,IF(IT$9&lt;главная!$N$19,0,IT$52*главная!$N$38))</f>
        <v>0</v>
      </c>
      <c r="IU55" s="121">
        <f>IF(IU$10="",0,IF(IU$9&lt;главная!$N$19,0,IU$52*главная!$N$38))</f>
        <v>0</v>
      </c>
      <c r="IV55" s="121">
        <f>IF(IV$10="",0,IF(IV$9&lt;главная!$N$19,0,IV$52*главная!$N$38))</f>
        <v>0</v>
      </c>
      <c r="IW55" s="121">
        <f>IF(IW$10="",0,IF(IW$9&lt;главная!$N$19,0,IW$52*главная!$N$38))</f>
        <v>0</v>
      </c>
      <c r="IX55" s="121">
        <f>IF(IX$10="",0,IF(IX$9&lt;главная!$N$19,0,IX$52*главная!$N$38))</f>
        <v>0</v>
      </c>
      <c r="IY55" s="121">
        <f>IF(IY$10="",0,IF(IY$9&lt;главная!$N$19,0,IY$52*главная!$N$38))</f>
        <v>0</v>
      </c>
      <c r="IZ55" s="121">
        <f>IF(IZ$10="",0,IF(IZ$9&lt;главная!$N$19,0,IZ$52*главная!$N$38))</f>
        <v>0</v>
      </c>
      <c r="JA55" s="121">
        <f>IF(JA$10="",0,IF(JA$9&lt;главная!$N$19,0,JA$52*главная!$N$38))</f>
        <v>0</v>
      </c>
      <c r="JB55" s="121">
        <f>IF(JB$10="",0,IF(JB$9&lt;главная!$N$19,0,JB$52*главная!$N$38))</f>
        <v>0</v>
      </c>
      <c r="JC55" s="121">
        <f>IF(JC$10="",0,IF(JC$9&lt;главная!$N$19,0,JC$52*главная!$N$38))</f>
        <v>0</v>
      </c>
      <c r="JD55" s="121">
        <f>IF(JD$10="",0,IF(JD$9&lt;главная!$N$19,0,JD$52*главная!$N$38))</f>
        <v>0</v>
      </c>
      <c r="JE55" s="121">
        <f>IF(JE$10="",0,IF(JE$9&lt;главная!$N$19,0,JE$52*главная!$N$38))</f>
        <v>0</v>
      </c>
      <c r="JF55" s="121">
        <f>IF(JF$10="",0,IF(JF$9&lt;главная!$N$19,0,JF$52*главная!$N$38))</f>
        <v>0</v>
      </c>
      <c r="JG55" s="121">
        <f>IF(JG$10="",0,IF(JG$9&lt;главная!$N$19,0,JG$52*главная!$N$38))</f>
        <v>0</v>
      </c>
      <c r="JH55" s="121">
        <f>IF(JH$10="",0,IF(JH$9&lt;главная!$N$19,0,JH$52*главная!$N$38))</f>
        <v>0</v>
      </c>
      <c r="JI55" s="121">
        <f>IF(JI$10="",0,IF(JI$9&lt;главная!$N$19,0,JI$52*главная!$N$38))</f>
        <v>0</v>
      </c>
      <c r="JJ55" s="121">
        <f>IF(JJ$10="",0,IF(JJ$9&lt;главная!$N$19,0,JJ$52*главная!$N$38))</f>
        <v>0</v>
      </c>
      <c r="JK55" s="121">
        <f>IF(JK$10="",0,IF(JK$9&lt;главная!$N$19,0,JK$52*главная!$N$38))</f>
        <v>0</v>
      </c>
      <c r="JL55" s="121">
        <f>IF(JL$10="",0,IF(JL$9&lt;главная!$N$19,0,JL$52*главная!$N$38))</f>
        <v>0</v>
      </c>
      <c r="JM55" s="121">
        <f>IF(JM$10="",0,IF(JM$9&lt;главная!$N$19,0,JM$52*главная!$N$38))</f>
        <v>0</v>
      </c>
      <c r="JN55" s="121">
        <f>IF(JN$10="",0,IF(JN$9&lt;главная!$N$19,0,JN$52*главная!$N$38))</f>
        <v>0</v>
      </c>
      <c r="JO55" s="121">
        <f>IF(JO$10="",0,IF(JO$9&lt;главная!$N$19,0,JO$52*главная!$N$38))</f>
        <v>0</v>
      </c>
      <c r="JP55" s="121">
        <f>IF(JP$10="",0,IF(JP$9&lt;главная!$N$19,0,JP$52*главная!$N$38))</f>
        <v>0</v>
      </c>
      <c r="JQ55" s="121">
        <f>IF(JQ$10="",0,IF(JQ$9&lt;главная!$N$19,0,JQ$52*главная!$N$38))</f>
        <v>0</v>
      </c>
      <c r="JR55" s="121">
        <f>IF(JR$10="",0,IF(JR$9&lt;главная!$N$19,0,JR$52*главная!$N$38))</f>
        <v>0</v>
      </c>
      <c r="JS55" s="121">
        <f>IF(JS$10="",0,IF(JS$9&lt;главная!$N$19,0,JS$52*главная!$N$38))</f>
        <v>0</v>
      </c>
      <c r="JT55" s="121">
        <f>IF(JT$10="",0,IF(JT$9&lt;главная!$N$19,0,JT$52*главная!$N$38))</f>
        <v>0</v>
      </c>
      <c r="JU55" s="121">
        <f>IF(JU$10="",0,IF(JU$9&lt;главная!$N$19,0,JU$52*главная!$N$38))</f>
        <v>0</v>
      </c>
      <c r="JV55" s="121">
        <f>IF(JV$10="",0,IF(JV$9&lt;главная!$N$19,0,JV$52*главная!$N$38))</f>
        <v>0</v>
      </c>
      <c r="JW55" s="121">
        <f>IF(JW$10="",0,IF(JW$9&lt;главная!$N$19,0,JW$52*главная!$N$38))</f>
        <v>0</v>
      </c>
      <c r="JX55" s="121">
        <f>IF(JX$10="",0,IF(JX$9&lt;главная!$N$19,0,JX$52*главная!$N$38))</f>
        <v>0</v>
      </c>
      <c r="JY55" s="121">
        <f>IF(JY$10="",0,IF(JY$9&lt;главная!$N$19,0,JY$52*главная!$N$38))</f>
        <v>0</v>
      </c>
      <c r="JZ55" s="121">
        <f>IF(JZ$10="",0,IF(JZ$9&lt;главная!$N$19,0,JZ$52*главная!$N$38))</f>
        <v>0</v>
      </c>
      <c r="KA55" s="121">
        <f>IF(KA$10="",0,IF(KA$9&lt;главная!$N$19,0,KA$52*главная!$N$38))</f>
        <v>0</v>
      </c>
      <c r="KB55" s="121">
        <f>IF(KB$10="",0,IF(KB$9&lt;главная!$N$19,0,KB$52*главная!$N$38))</f>
        <v>0</v>
      </c>
      <c r="KC55" s="121">
        <f>IF(KC$10="",0,IF(KC$9&lt;главная!$N$19,0,KC$52*главная!$N$38))</f>
        <v>0</v>
      </c>
      <c r="KD55" s="121">
        <f>IF(KD$10="",0,IF(KD$9&lt;главная!$N$19,0,KD$52*главная!$N$38))</f>
        <v>0</v>
      </c>
      <c r="KE55" s="121">
        <f>IF(KE$10="",0,IF(KE$9&lt;главная!$N$19,0,KE$52*главная!$N$38))</f>
        <v>0</v>
      </c>
      <c r="KF55" s="121">
        <f>IF(KF$10="",0,IF(KF$9&lt;главная!$N$19,0,KF$52*главная!$N$38))</f>
        <v>0</v>
      </c>
      <c r="KG55" s="121">
        <f>IF(KG$10="",0,IF(KG$9&lt;главная!$N$19,0,KG$52*главная!$N$38))</f>
        <v>0</v>
      </c>
      <c r="KH55" s="121">
        <f>IF(KH$10="",0,IF(KH$9&lt;главная!$N$19,0,KH$52*главная!$N$38))</f>
        <v>0</v>
      </c>
      <c r="KI55" s="121">
        <f>IF(KI$10="",0,IF(KI$9&lt;главная!$N$19,0,KI$52*главная!$N$38))</f>
        <v>0</v>
      </c>
      <c r="KJ55" s="121">
        <f>IF(KJ$10="",0,IF(KJ$9&lt;главная!$N$19,0,KJ$52*главная!$N$38))</f>
        <v>0</v>
      </c>
      <c r="KK55" s="121">
        <f>IF(KK$10="",0,IF(KK$9&lt;главная!$N$19,0,KK$52*главная!$N$38))</f>
        <v>0</v>
      </c>
      <c r="KL55" s="121">
        <f>IF(KL$10="",0,IF(KL$9&lt;главная!$N$19,0,KL$52*главная!$N$38))</f>
        <v>0</v>
      </c>
      <c r="KM55" s="121">
        <f>IF(KM$10="",0,IF(KM$9&lt;главная!$N$19,0,KM$52*главная!$N$38))</f>
        <v>0</v>
      </c>
      <c r="KN55" s="121">
        <f>IF(KN$10="",0,IF(KN$9&lt;главная!$N$19,0,KN$52*главная!$N$38))</f>
        <v>0</v>
      </c>
      <c r="KO55" s="121">
        <f>IF(KO$10="",0,IF(KO$9&lt;главная!$N$19,0,KO$52*главная!$N$38))</f>
        <v>0</v>
      </c>
      <c r="KP55" s="121">
        <f>IF(KP$10="",0,IF(KP$9&lt;главная!$N$19,0,KP$52*главная!$N$38))</f>
        <v>0</v>
      </c>
      <c r="KQ55" s="121">
        <f>IF(KQ$10="",0,IF(KQ$9&lt;главная!$N$19,0,KQ$52*главная!$N$38))</f>
        <v>0</v>
      </c>
      <c r="KR55" s="121">
        <f>IF(KR$10="",0,IF(KR$9&lt;главная!$N$19,0,KR$52*главная!$N$38))</f>
        <v>0</v>
      </c>
      <c r="KS55" s="121">
        <f>IF(KS$10="",0,IF(KS$9&lt;главная!$N$19,0,KS$52*главная!$N$38))</f>
        <v>0</v>
      </c>
      <c r="KT55" s="121">
        <f>IF(KT$10="",0,IF(KT$9&lt;главная!$N$19,0,KT$52*главная!$N$38))</f>
        <v>0</v>
      </c>
      <c r="KU55" s="121">
        <f>IF(KU$10="",0,IF(KU$9&lt;главная!$N$19,0,KU$52*главная!$N$38))</f>
        <v>0</v>
      </c>
      <c r="KV55" s="121">
        <f>IF(KV$10="",0,IF(KV$9&lt;главная!$N$19,0,KV$52*главная!$N$38))</f>
        <v>0</v>
      </c>
      <c r="KW55" s="121">
        <f>IF(KW$10="",0,IF(KW$9&lt;главная!$N$19,0,KW$52*главная!$N$38))</f>
        <v>0</v>
      </c>
      <c r="KX55" s="121">
        <f>IF(KX$10="",0,IF(KX$9&lt;главная!$N$19,0,KX$52*главная!$N$38))</f>
        <v>0</v>
      </c>
      <c r="KY55" s="121">
        <f>IF(KY$10="",0,IF(KY$9&lt;главная!$N$19,0,KY$52*главная!$N$38))</f>
        <v>0</v>
      </c>
      <c r="KZ55" s="121">
        <f>IF(KZ$10="",0,IF(KZ$9&lt;главная!$N$19,0,KZ$52*главная!$N$38))</f>
        <v>0</v>
      </c>
      <c r="LA55" s="121">
        <f>IF(LA$10="",0,IF(LA$9&lt;главная!$N$19,0,LA$52*главная!$N$38))</f>
        <v>0</v>
      </c>
      <c r="LB55" s="121">
        <f>IF(LB$10="",0,IF(LB$9&lt;главная!$N$19,0,LB$52*главная!$N$38))</f>
        <v>0</v>
      </c>
      <c r="LC55" s="121">
        <f>IF(LC$10="",0,IF(LC$9&lt;главная!$N$19,0,LC$52*главная!$N$38))</f>
        <v>0</v>
      </c>
      <c r="LD55" s="121">
        <f>IF(LD$10="",0,IF(LD$9&lt;главная!$N$19,0,LD$52*главная!$N$38))</f>
        <v>0</v>
      </c>
      <c r="LE55" s="121">
        <f>IF(LE$10="",0,IF(LE$9&lt;главная!$N$19,0,LE$52*главная!$N$38))</f>
        <v>0</v>
      </c>
      <c r="LF55" s="121">
        <f>IF(LF$10="",0,IF(LF$9&lt;главная!$N$19,0,LF$52*главная!$N$38))</f>
        <v>0</v>
      </c>
      <c r="LG55" s="121">
        <f>IF(LG$10="",0,IF(LG$9&lt;главная!$N$19,0,LG$52*главная!$N$38))</f>
        <v>0</v>
      </c>
      <c r="LH55" s="121">
        <f>IF(LH$10="",0,IF(LH$9&lt;главная!$N$19,0,LH$52*главная!$N$38))</f>
        <v>0</v>
      </c>
      <c r="LI55" s="49">
        <f>IF(LI$10="",0,IF(LI$9&lt;главная!$N$19,0,LI53*1000*главная!$N$36))</f>
        <v>0</v>
      </c>
      <c r="LJ55" s="10"/>
    </row>
    <row r="56" spans="1:322" ht="4.05" customHeight="1" x14ac:dyDescent="0.25">
      <c r="A56" s="6"/>
      <c r="B56" s="6"/>
      <c r="C56" s="6"/>
      <c r="D56" s="6"/>
      <c r="E56" s="135"/>
      <c r="F56" s="6"/>
      <c r="G56" s="6"/>
      <c r="H56" s="6"/>
      <c r="I56" s="6"/>
      <c r="J56" s="6"/>
      <c r="K56" s="31"/>
      <c r="L56" s="6"/>
      <c r="M56" s="13"/>
      <c r="N56" s="6"/>
      <c r="O56" s="20"/>
      <c r="P56" s="6"/>
      <c r="Q56" s="6"/>
      <c r="R56" s="135"/>
      <c r="S56" s="6"/>
      <c r="T56" s="6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  <c r="IV56" s="135"/>
      <c r="IW56" s="135"/>
      <c r="IX56" s="135"/>
      <c r="IY56" s="135"/>
      <c r="IZ56" s="135"/>
      <c r="JA56" s="135"/>
      <c r="JB56" s="135"/>
      <c r="JC56" s="135"/>
      <c r="JD56" s="135"/>
      <c r="JE56" s="135"/>
      <c r="JF56" s="135"/>
      <c r="JG56" s="135"/>
      <c r="JH56" s="135"/>
      <c r="JI56" s="135"/>
      <c r="JJ56" s="135"/>
      <c r="JK56" s="135"/>
      <c r="JL56" s="135"/>
      <c r="JM56" s="135"/>
      <c r="JN56" s="135"/>
      <c r="JO56" s="135"/>
      <c r="JP56" s="135"/>
      <c r="JQ56" s="135"/>
      <c r="JR56" s="135"/>
      <c r="JS56" s="135"/>
      <c r="JT56" s="135"/>
      <c r="JU56" s="135"/>
      <c r="JV56" s="135"/>
      <c r="JW56" s="135"/>
      <c r="JX56" s="135"/>
      <c r="JY56" s="135"/>
      <c r="JZ56" s="135"/>
      <c r="KA56" s="135"/>
      <c r="KB56" s="135"/>
      <c r="KC56" s="135"/>
      <c r="KD56" s="135"/>
      <c r="KE56" s="135"/>
      <c r="KF56" s="135"/>
      <c r="KG56" s="135"/>
      <c r="KH56" s="135"/>
      <c r="KI56" s="135"/>
      <c r="KJ56" s="135"/>
      <c r="KK56" s="135"/>
      <c r="KL56" s="135"/>
      <c r="KM56" s="135"/>
      <c r="KN56" s="135"/>
      <c r="KO56" s="135"/>
      <c r="KP56" s="135"/>
      <c r="KQ56" s="135"/>
      <c r="KR56" s="135"/>
      <c r="KS56" s="135"/>
      <c r="KT56" s="135"/>
      <c r="KU56" s="135"/>
      <c r="KV56" s="135"/>
      <c r="KW56" s="135"/>
      <c r="KX56" s="135"/>
      <c r="KY56" s="135"/>
      <c r="KZ56" s="135"/>
      <c r="LA56" s="135"/>
      <c r="LB56" s="135"/>
      <c r="LC56" s="135"/>
      <c r="LD56" s="135"/>
      <c r="LE56" s="135"/>
      <c r="LF56" s="135"/>
      <c r="LG56" s="135"/>
      <c r="LH56" s="135"/>
      <c r="LI56" s="6"/>
      <c r="LJ56" s="6"/>
    </row>
    <row r="57" spans="1:322" ht="7.0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31"/>
      <c r="L57" s="6"/>
      <c r="M57" s="13"/>
      <c r="N57" s="6"/>
      <c r="O57" s="20"/>
      <c r="P57" s="6"/>
      <c r="Q57" s="6"/>
      <c r="R57" s="65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</row>
    <row r="58" spans="1:322" s="11" customFormat="1" x14ac:dyDescent="0.25">
      <c r="A58" s="10"/>
      <c r="B58" s="10"/>
      <c r="C58" s="10"/>
      <c r="D58" s="10"/>
      <c r="E58" s="141" t="str">
        <f>kpi!$E$42</f>
        <v>доход итого</v>
      </c>
      <c r="F58" s="10"/>
      <c r="G58" s="10"/>
      <c r="H58" s="30"/>
      <c r="I58" s="10"/>
      <c r="J58" s="10"/>
      <c r="K58" s="79" t="str">
        <f>IF($E58="","",INDEX(kpi!$H:$H,SUMIFS(kpi!$B:$B,kpi!$E:$E,$E58)))</f>
        <v>долл.</v>
      </c>
      <c r="L58" s="10"/>
      <c r="M58" s="13"/>
      <c r="N58" s="10"/>
      <c r="O58" s="20"/>
      <c r="P58" s="10"/>
      <c r="Q58" s="10"/>
      <c r="R58" s="142">
        <f>SUMIFS($T58:$LI58,$T$1:$LI$1,"&lt;="&amp;MAX($1:$1),$T$1:$LI$1,"&gt;="&amp;1)</f>
        <v>0</v>
      </c>
      <c r="S58" s="10"/>
      <c r="T58" s="10"/>
      <c r="U58" s="143">
        <f>IF(U$10="",0,IF(U$9&lt;главная!$N$19,0,U30+U43+U46+U49+U55))</f>
        <v>0</v>
      </c>
      <c r="V58" s="143">
        <f>IF(V$10="",0,IF(V$9&lt;главная!$N$19,0,V30+V43+V46+V49+V55))</f>
        <v>0</v>
      </c>
      <c r="W58" s="143">
        <f>IF(W$10="",0,IF(W$9&lt;главная!$N$19,0,W30+W43+W46+W49+W55))</f>
        <v>0</v>
      </c>
      <c r="X58" s="143">
        <f>IF(X$10="",0,IF(X$9&lt;главная!$N$19,0,X30+X43+X46+X49+X55))</f>
        <v>0</v>
      </c>
      <c r="Y58" s="143">
        <f>IF(Y$10="",0,IF(Y$9&lt;главная!$N$19,0,Y30+Y43+Y46+Y49+Y55))</f>
        <v>0</v>
      </c>
      <c r="Z58" s="143">
        <f>IF(Z$10="",0,IF(Z$9&lt;главная!$N$19,0,Z30+Z43+Z46+Z49+Z55))</f>
        <v>0</v>
      </c>
      <c r="AA58" s="143">
        <f>IF(AA$10="",0,IF(AA$9&lt;главная!$N$19,0,AA30+AA43+AA46+AA49+AA55))</f>
        <v>0</v>
      </c>
      <c r="AB58" s="143">
        <f>IF(AB$10="",0,IF(AB$9&lt;главная!$N$19,0,AB30+AB43+AB46+AB49+AB55))</f>
        <v>0</v>
      </c>
      <c r="AC58" s="143">
        <f>IF(AC$10="",0,IF(AC$9&lt;главная!$N$19,0,AC30+AC43+AC46+AC49+AC55))</f>
        <v>0</v>
      </c>
      <c r="AD58" s="143">
        <f>IF(AD$10="",0,IF(AD$9&lt;главная!$N$19,0,AD30+AD43+AD46+AD49+AD55))</f>
        <v>0</v>
      </c>
      <c r="AE58" s="143">
        <f>IF(AE$10="",0,IF(AE$9&lt;главная!$N$19,0,AE30+AE43+AE46+AE49+AE55))</f>
        <v>0</v>
      </c>
      <c r="AF58" s="143">
        <f>IF(AF$10="",0,IF(AF$9&lt;главная!$N$19,0,AF30+AF43+AF46+AF49+AF55))</f>
        <v>0</v>
      </c>
      <c r="AG58" s="143">
        <f>IF(AG$10="",0,IF(AG$9&lt;главная!$N$19,0,AG30+AG43+AG46+AG49+AG55))</f>
        <v>0</v>
      </c>
      <c r="AH58" s="143">
        <f>IF(AH$10="",0,IF(AH$9&lt;главная!$N$19,0,AH30+AH43+AH46+AH49+AH55))</f>
        <v>0</v>
      </c>
      <c r="AI58" s="143">
        <f>IF(AI$10="",0,IF(AI$9&lt;главная!$N$19,0,AI30+AI43+AI46+AI49+AI55))</f>
        <v>0</v>
      </c>
      <c r="AJ58" s="143">
        <f>IF(AJ$10="",0,IF(AJ$9&lt;главная!$N$19,0,AJ30+AJ43+AJ46+AJ49+AJ55))</f>
        <v>0</v>
      </c>
      <c r="AK58" s="143">
        <f>IF(AK$10="",0,IF(AK$9&lt;главная!$N$19,0,AK30+AK43+AK46+AK49+AK55))</f>
        <v>0</v>
      </c>
      <c r="AL58" s="143">
        <f>IF(AL$10="",0,IF(AL$9&lt;главная!$N$19,0,AL30+AL43+AL46+AL49+AL55))</f>
        <v>0</v>
      </c>
      <c r="AM58" s="143">
        <f>IF(AM$10="",0,IF(AM$9&lt;главная!$N$19,0,AM30+AM43+AM46+AM49+AM55))</f>
        <v>0</v>
      </c>
      <c r="AN58" s="143">
        <f>IF(AN$10="",0,IF(AN$9&lt;главная!$N$19,0,AN30+AN43+AN46+AN49+AN55))</f>
        <v>0</v>
      </c>
      <c r="AO58" s="143">
        <f>IF(AO$10="",0,IF(AO$9&lt;главная!$N$19,0,AO30+AO43+AO46+AO49+AO55))</f>
        <v>0</v>
      </c>
      <c r="AP58" s="143">
        <f>IF(AP$10="",0,IF(AP$9&lt;главная!$N$19,0,AP30+AP43+AP46+AP49+AP55))</f>
        <v>0</v>
      </c>
      <c r="AQ58" s="143">
        <f>IF(AQ$10="",0,IF(AQ$9&lt;главная!$N$19,0,AQ30+AQ43+AQ46+AQ49+AQ55))</f>
        <v>0</v>
      </c>
      <c r="AR58" s="143">
        <f>IF(AR$10="",0,IF(AR$9&lt;главная!$N$19,0,AR30+AR43+AR46+AR49+AR55))</f>
        <v>0</v>
      </c>
      <c r="AS58" s="143">
        <f>IF(AS$10="",0,IF(AS$9&lt;главная!$N$19,0,AS30+AS43+AS46+AS49+AS55))</f>
        <v>0</v>
      </c>
      <c r="AT58" s="143">
        <f>IF(AT$10="",0,IF(AT$9&lt;главная!$N$19,0,AT30+AT43+AT46+AT49+AT55))</f>
        <v>0</v>
      </c>
      <c r="AU58" s="143">
        <f>IF(AU$10="",0,IF(AU$9&lt;главная!$N$19,0,AU30+AU43+AU46+AU49+AU55))</f>
        <v>0</v>
      </c>
      <c r="AV58" s="143">
        <f>IF(AV$10="",0,IF(AV$9&lt;главная!$N$19,0,AV30+AV43+AV46+AV49+AV55))</f>
        <v>0</v>
      </c>
      <c r="AW58" s="143">
        <f>IF(AW$10="",0,IF(AW$9&lt;главная!$N$19,0,AW30+AW43+AW46+AW49+AW55))</f>
        <v>0</v>
      </c>
      <c r="AX58" s="143">
        <f>IF(AX$10="",0,IF(AX$9&lt;главная!$N$19,0,AX30+AX43+AX46+AX49+AX55))</f>
        <v>0</v>
      </c>
      <c r="AY58" s="143">
        <f>IF(AY$10="",0,IF(AY$9&lt;главная!$N$19,0,AY30+AY43+AY46+AY49+AY55))</f>
        <v>0</v>
      </c>
      <c r="AZ58" s="143">
        <f>IF(AZ$10="",0,IF(AZ$9&lt;главная!$N$19,0,AZ30+AZ43+AZ46+AZ49+AZ55))</f>
        <v>0</v>
      </c>
      <c r="BA58" s="143">
        <f>IF(BA$10="",0,IF(BA$9&lt;главная!$N$19,0,BA30+BA43+BA46+BA49+BA55))</f>
        <v>0</v>
      </c>
      <c r="BB58" s="143">
        <f>IF(BB$10="",0,IF(BB$9&lt;главная!$N$19,0,BB30+BB43+BB46+BB49+BB55))</f>
        <v>0</v>
      </c>
      <c r="BC58" s="143">
        <f>IF(BC$10="",0,IF(BC$9&lt;главная!$N$19,0,BC30+BC43+BC46+BC49+BC55))</f>
        <v>0</v>
      </c>
      <c r="BD58" s="143">
        <f>IF(BD$10="",0,IF(BD$9&lt;главная!$N$19,0,BD30+BD43+BD46+BD49+BD55))</f>
        <v>0</v>
      </c>
      <c r="BE58" s="143">
        <f>IF(BE$10="",0,IF(BE$9&lt;главная!$N$19,0,BE30+BE43+BE46+BE49+BE55))</f>
        <v>0</v>
      </c>
      <c r="BF58" s="143">
        <f>IF(BF$10="",0,IF(BF$9&lt;главная!$N$19,0,BF30+BF43+BF46+BF49+BF55))</f>
        <v>0</v>
      </c>
      <c r="BG58" s="143">
        <f>IF(BG$10="",0,IF(BG$9&lt;главная!$N$19,0,BG30+BG43+BG46+BG49+BG55))</f>
        <v>0</v>
      </c>
      <c r="BH58" s="143">
        <f>IF(BH$10="",0,IF(BH$9&lt;главная!$N$19,0,BH30+BH43+BH46+BH49+BH55))</f>
        <v>0</v>
      </c>
      <c r="BI58" s="143">
        <f>IF(BI$10="",0,IF(BI$9&lt;главная!$N$19,0,BI30+BI43+BI46+BI49+BI55))</f>
        <v>0</v>
      </c>
      <c r="BJ58" s="143">
        <f>IF(BJ$10="",0,IF(BJ$9&lt;главная!$N$19,0,BJ30+BJ43+BJ46+BJ49+BJ55))</f>
        <v>0</v>
      </c>
      <c r="BK58" s="143">
        <f>IF(BK$10="",0,IF(BK$9&lt;главная!$N$19,0,BK30+BK43+BK46+BK49+BK55))</f>
        <v>0</v>
      </c>
      <c r="BL58" s="143">
        <f>IF(BL$10="",0,IF(BL$9&lt;главная!$N$19,0,BL30+BL43+BL46+BL49+BL55))</f>
        <v>0</v>
      </c>
      <c r="BM58" s="143">
        <f>IF(BM$10="",0,IF(BM$9&lt;главная!$N$19,0,BM30+BM43+BM46+BM49+BM55))</f>
        <v>0</v>
      </c>
      <c r="BN58" s="143">
        <f>IF(BN$10="",0,IF(BN$9&lt;главная!$N$19,0,BN30+BN43+BN46+BN49+BN55))</f>
        <v>0</v>
      </c>
      <c r="BO58" s="143">
        <f>IF(BO$10="",0,IF(BO$9&lt;главная!$N$19,0,BO30+BO43+BO46+BO49+BO55))</f>
        <v>0</v>
      </c>
      <c r="BP58" s="143">
        <f>IF(BP$10="",0,IF(BP$9&lt;главная!$N$19,0,BP30+BP43+BP46+BP49+BP55))</f>
        <v>0</v>
      </c>
      <c r="BQ58" s="143">
        <f>IF(BQ$10="",0,IF(BQ$9&lt;главная!$N$19,0,BQ30+BQ43+BQ46+BQ49+BQ55))</f>
        <v>0</v>
      </c>
      <c r="BR58" s="143">
        <f>IF(BR$10="",0,IF(BR$9&lt;главная!$N$19,0,BR30+BR43+BR46+BR49+BR55))</f>
        <v>0</v>
      </c>
      <c r="BS58" s="143">
        <f>IF(BS$10="",0,IF(BS$9&lt;главная!$N$19,0,BS30+BS43+BS46+BS49+BS55))</f>
        <v>0</v>
      </c>
      <c r="BT58" s="143">
        <f>IF(BT$10="",0,IF(BT$9&lt;главная!$N$19,0,BT30+BT43+BT46+BT49+BT55))</f>
        <v>0</v>
      </c>
      <c r="BU58" s="143">
        <f>IF(BU$10="",0,IF(BU$9&lt;главная!$N$19,0,BU30+BU43+BU46+BU49+BU55))</f>
        <v>0</v>
      </c>
      <c r="BV58" s="143">
        <f>IF(BV$10="",0,IF(BV$9&lt;главная!$N$19,0,BV30+BV43+BV46+BV49+BV55))</f>
        <v>0</v>
      </c>
      <c r="BW58" s="143">
        <f>IF(BW$10="",0,IF(BW$9&lt;главная!$N$19,0,BW30+BW43+BW46+BW49+BW55))</f>
        <v>0</v>
      </c>
      <c r="BX58" s="143">
        <f>IF(BX$10="",0,IF(BX$9&lt;главная!$N$19,0,BX30+BX43+BX46+BX49+BX55))</f>
        <v>0</v>
      </c>
      <c r="BY58" s="143">
        <f>IF(BY$10="",0,IF(BY$9&lt;главная!$N$19,0,BY30+BY43+BY46+BY49+BY55))</f>
        <v>0</v>
      </c>
      <c r="BZ58" s="143">
        <f>IF(BZ$10="",0,IF(BZ$9&lt;главная!$N$19,0,BZ30+BZ43+BZ46+BZ49+BZ55))</f>
        <v>0</v>
      </c>
      <c r="CA58" s="143">
        <f>IF(CA$10="",0,IF(CA$9&lt;главная!$N$19,0,CA30+CA43+CA46+CA49+CA55))</f>
        <v>0</v>
      </c>
      <c r="CB58" s="143">
        <f>IF(CB$10="",0,IF(CB$9&lt;главная!$N$19,0,CB30+CB43+CB46+CB49+CB55))</f>
        <v>0</v>
      </c>
      <c r="CC58" s="143">
        <f>IF(CC$10="",0,IF(CC$9&lt;главная!$N$19,0,CC30+CC43+CC46+CC49+CC55))</f>
        <v>0</v>
      </c>
      <c r="CD58" s="143">
        <f>IF(CD$10="",0,IF(CD$9&lt;главная!$N$19,0,CD30+CD43+CD46+CD49+CD55))</f>
        <v>0</v>
      </c>
      <c r="CE58" s="143">
        <f>IF(CE$10="",0,IF(CE$9&lt;главная!$N$19,0,CE30+CE43+CE46+CE49+CE55))</f>
        <v>0</v>
      </c>
      <c r="CF58" s="143">
        <f>IF(CF$10="",0,IF(CF$9&lt;главная!$N$19,0,CF30+CF43+CF46+CF49+CF55))</f>
        <v>0</v>
      </c>
      <c r="CG58" s="143">
        <f>IF(CG$10="",0,IF(CG$9&lt;главная!$N$19,0,CG30+CG43+CG46+CG49+CG55))</f>
        <v>0</v>
      </c>
      <c r="CH58" s="143">
        <f>IF(CH$10="",0,IF(CH$9&lt;главная!$N$19,0,CH30+CH43+CH46+CH49+CH55))</f>
        <v>0</v>
      </c>
      <c r="CI58" s="143">
        <f>IF(CI$10="",0,IF(CI$9&lt;главная!$N$19,0,CI30+CI43+CI46+CI49+CI55))</f>
        <v>0</v>
      </c>
      <c r="CJ58" s="143">
        <f>IF(CJ$10="",0,IF(CJ$9&lt;главная!$N$19,0,CJ30+CJ43+CJ46+CJ49+CJ55))</f>
        <v>0</v>
      </c>
      <c r="CK58" s="143">
        <f>IF(CK$10="",0,IF(CK$9&lt;главная!$N$19,0,CK30+CK43+CK46+CK49+CK55))</f>
        <v>0</v>
      </c>
      <c r="CL58" s="143">
        <f>IF(CL$10="",0,IF(CL$9&lt;главная!$N$19,0,CL30+CL43+CL46+CL49+CL55))</f>
        <v>0</v>
      </c>
      <c r="CM58" s="143">
        <f>IF(CM$10="",0,IF(CM$9&lt;главная!$N$19,0,CM30+CM43+CM46+CM49+CM55))</f>
        <v>0</v>
      </c>
      <c r="CN58" s="143">
        <f>IF(CN$10="",0,IF(CN$9&lt;главная!$N$19,0,CN30+CN43+CN46+CN49+CN55))</f>
        <v>0</v>
      </c>
      <c r="CO58" s="143">
        <f>IF(CO$10="",0,IF(CO$9&lt;главная!$N$19,0,CO30+CO43+CO46+CO49+CO55))</f>
        <v>0</v>
      </c>
      <c r="CP58" s="143">
        <f>IF(CP$10="",0,IF(CP$9&lt;главная!$N$19,0,CP30+CP43+CP46+CP49+CP55))</f>
        <v>0</v>
      </c>
      <c r="CQ58" s="143">
        <f>IF(CQ$10="",0,IF(CQ$9&lt;главная!$N$19,0,CQ30+CQ43+CQ46+CQ49+CQ55))</f>
        <v>0</v>
      </c>
      <c r="CR58" s="143">
        <f>IF(CR$10="",0,IF(CR$9&lt;главная!$N$19,0,CR30+CR43+CR46+CR49+CR55))</f>
        <v>0</v>
      </c>
      <c r="CS58" s="143">
        <f>IF(CS$10="",0,IF(CS$9&lt;главная!$N$19,0,CS30+CS43+CS46+CS49+CS55))</f>
        <v>0</v>
      </c>
      <c r="CT58" s="143">
        <f>IF(CT$10="",0,IF(CT$9&lt;главная!$N$19,0,CT30+CT43+CT46+CT49+CT55))</f>
        <v>0</v>
      </c>
      <c r="CU58" s="143">
        <f>IF(CU$10="",0,IF(CU$9&lt;главная!$N$19,0,CU30+CU43+CU46+CU49+CU55))</f>
        <v>0</v>
      </c>
      <c r="CV58" s="143">
        <f>IF(CV$10="",0,IF(CV$9&lt;главная!$N$19,0,CV30+CV43+CV46+CV49+CV55))</f>
        <v>0</v>
      </c>
      <c r="CW58" s="143">
        <f>IF(CW$10="",0,IF(CW$9&lt;главная!$N$19,0,CW30+CW43+CW46+CW49+CW55))</f>
        <v>0</v>
      </c>
      <c r="CX58" s="143">
        <f>IF(CX$10="",0,IF(CX$9&lt;главная!$N$19,0,CX30+CX43+CX46+CX49+CX55))</f>
        <v>0</v>
      </c>
      <c r="CY58" s="143">
        <f>IF(CY$10="",0,IF(CY$9&lt;главная!$N$19,0,CY30+CY43+CY46+CY49+CY55))</f>
        <v>0</v>
      </c>
      <c r="CZ58" s="143">
        <f>IF(CZ$10="",0,IF(CZ$9&lt;главная!$N$19,0,CZ30+CZ43+CZ46+CZ49+CZ55))</f>
        <v>0</v>
      </c>
      <c r="DA58" s="143">
        <f>IF(DA$10="",0,IF(DA$9&lt;главная!$N$19,0,DA30+DA43+DA46+DA49+DA55))</f>
        <v>0</v>
      </c>
      <c r="DB58" s="143">
        <f>IF(DB$10="",0,IF(DB$9&lt;главная!$N$19,0,DB30+DB43+DB46+DB49+DB55))</f>
        <v>0</v>
      </c>
      <c r="DC58" s="143">
        <f>IF(DC$10="",0,IF(DC$9&lt;главная!$N$19,0,DC30+DC43+DC46+DC49+DC55))</f>
        <v>0</v>
      </c>
      <c r="DD58" s="143">
        <f>IF(DD$10="",0,IF(DD$9&lt;главная!$N$19,0,DD30+DD43+DD46+DD49+DD55))</f>
        <v>0</v>
      </c>
      <c r="DE58" s="143">
        <f>IF(DE$10="",0,IF(DE$9&lt;главная!$N$19,0,DE30+DE43+DE46+DE49+DE55))</f>
        <v>0</v>
      </c>
      <c r="DF58" s="143">
        <f>IF(DF$10="",0,IF(DF$9&lt;главная!$N$19,0,DF30+DF43+DF46+DF49+DF55))</f>
        <v>0</v>
      </c>
      <c r="DG58" s="143">
        <f>IF(DG$10="",0,IF(DG$9&lt;главная!$N$19,0,DG30+DG43+DG46+DG49+DG55))</f>
        <v>0</v>
      </c>
      <c r="DH58" s="143">
        <f>IF(DH$10="",0,IF(DH$9&lt;главная!$N$19,0,DH30+DH43+DH46+DH49+DH55))</f>
        <v>0</v>
      </c>
      <c r="DI58" s="143">
        <f>IF(DI$10="",0,IF(DI$9&lt;главная!$N$19,0,DI30+DI43+DI46+DI49+DI55))</f>
        <v>0</v>
      </c>
      <c r="DJ58" s="143">
        <f>IF(DJ$10="",0,IF(DJ$9&lt;главная!$N$19,0,DJ30+DJ43+DJ46+DJ49+DJ55))</f>
        <v>0</v>
      </c>
      <c r="DK58" s="143">
        <f>IF(DK$10="",0,IF(DK$9&lt;главная!$N$19,0,DK30+DK43+DK46+DK49+DK55))</f>
        <v>0</v>
      </c>
      <c r="DL58" s="143">
        <f>IF(DL$10="",0,IF(DL$9&lt;главная!$N$19,0,DL30+DL43+DL46+DL49+DL55))</f>
        <v>0</v>
      </c>
      <c r="DM58" s="143">
        <f>IF(DM$10="",0,IF(DM$9&lt;главная!$N$19,0,DM30+DM43+DM46+DM49+DM55))</f>
        <v>0</v>
      </c>
      <c r="DN58" s="143">
        <f>IF(DN$10="",0,IF(DN$9&lt;главная!$N$19,0,DN30+DN43+DN46+DN49+DN55))</f>
        <v>0</v>
      </c>
      <c r="DO58" s="143">
        <f>IF(DO$10="",0,IF(DO$9&lt;главная!$N$19,0,DO30+DO43+DO46+DO49+DO55))</f>
        <v>0</v>
      </c>
      <c r="DP58" s="143">
        <f>IF(DP$10="",0,IF(DP$9&lt;главная!$N$19,0,DP30+DP43+DP46+DP49+DP55))</f>
        <v>0</v>
      </c>
      <c r="DQ58" s="143">
        <f>IF(DQ$10="",0,IF(DQ$9&lt;главная!$N$19,0,DQ30+DQ43+DQ46+DQ49+DQ55))</f>
        <v>0</v>
      </c>
      <c r="DR58" s="143">
        <f>IF(DR$10="",0,IF(DR$9&lt;главная!$N$19,0,DR30+DR43+DR46+DR49+DR55))</f>
        <v>0</v>
      </c>
      <c r="DS58" s="143">
        <f>IF(DS$10="",0,IF(DS$9&lt;главная!$N$19,0,DS30+DS43+DS46+DS49+DS55))</f>
        <v>0</v>
      </c>
      <c r="DT58" s="143">
        <f>IF(DT$10="",0,IF(DT$9&lt;главная!$N$19,0,DT30+DT43+DT46+DT49+DT55))</f>
        <v>0</v>
      </c>
      <c r="DU58" s="143">
        <f>IF(DU$10="",0,IF(DU$9&lt;главная!$N$19,0,DU30+DU43+DU46+DU49+DU55))</f>
        <v>0</v>
      </c>
      <c r="DV58" s="143">
        <f>IF(DV$10="",0,IF(DV$9&lt;главная!$N$19,0,DV30+DV43+DV46+DV49+DV55))</f>
        <v>0</v>
      </c>
      <c r="DW58" s="143">
        <f>IF(DW$10="",0,IF(DW$9&lt;главная!$N$19,0,DW30+DW43+DW46+DW49+DW55))</f>
        <v>0</v>
      </c>
      <c r="DX58" s="143">
        <f>IF(DX$10="",0,IF(DX$9&lt;главная!$N$19,0,DX30+DX43+DX46+DX49+DX55))</f>
        <v>0</v>
      </c>
      <c r="DY58" s="143">
        <f>IF(DY$10="",0,IF(DY$9&lt;главная!$N$19,0,DY30+DY43+DY46+DY49+DY55))</f>
        <v>0</v>
      </c>
      <c r="DZ58" s="143">
        <f>IF(DZ$10="",0,IF(DZ$9&lt;главная!$N$19,0,DZ30+DZ43+DZ46+DZ49+DZ55))</f>
        <v>0</v>
      </c>
      <c r="EA58" s="143">
        <f>IF(EA$10="",0,IF(EA$9&lt;главная!$N$19,0,EA30+EA43+EA46+EA49+EA55))</f>
        <v>0</v>
      </c>
      <c r="EB58" s="143">
        <f>IF(EB$10="",0,IF(EB$9&lt;главная!$N$19,0,EB30+EB43+EB46+EB49+EB55))</f>
        <v>0</v>
      </c>
      <c r="EC58" s="143">
        <f>IF(EC$10="",0,IF(EC$9&lt;главная!$N$19,0,EC30+EC43+EC46+EC49+EC55))</f>
        <v>0</v>
      </c>
      <c r="ED58" s="143">
        <f>IF(ED$10="",0,IF(ED$9&lt;главная!$N$19,0,ED30+ED43+ED46+ED49+ED55))</f>
        <v>0</v>
      </c>
      <c r="EE58" s="143">
        <f>IF(EE$10="",0,IF(EE$9&lt;главная!$N$19,0,EE30+EE43+EE46+EE49+EE55))</f>
        <v>0</v>
      </c>
      <c r="EF58" s="143">
        <f>IF(EF$10="",0,IF(EF$9&lt;главная!$N$19,0,EF30+EF43+EF46+EF49+EF55))</f>
        <v>0</v>
      </c>
      <c r="EG58" s="143">
        <f>IF(EG$10="",0,IF(EG$9&lt;главная!$N$19,0,EG30+EG43+EG46+EG49+EG55))</f>
        <v>0</v>
      </c>
      <c r="EH58" s="143">
        <f>IF(EH$10="",0,IF(EH$9&lt;главная!$N$19,0,EH30+EH43+EH46+EH49+EH55))</f>
        <v>0</v>
      </c>
      <c r="EI58" s="143">
        <f>IF(EI$10="",0,IF(EI$9&lt;главная!$N$19,0,EI30+EI43+EI46+EI49+EI55))</f>
        <v>0</v>
      </c>
      <c r="EJ58" s="143">
        <f>IF(EJ$10="",0,IF(EJ$9&lt;главная!$N$19,0,EJ30+EJ43+EJ46+EJ49+EJ55))</f>
        <v>0</v>
      </c>
      <c r="EK58" s="143">
        <f>IF(EK$10="",0,IF(EK$9&lt;главная!$N$19,0,EK30+EK43+EK46+EK49+EK55))</f>
        <v>0</v>
      </c>
      <c r="EL58" s="143">
        <f>IF(EL$10="",0,IF(EL$9&lt;главная!$N$19,0,EL30+EL43+EL46+EL49+EL55))</f>
        <v>0</v>
      </c>
      <c r="EM58" s="143">
        <f>IF(EM$10="",0,IF(EM$9&lt;главная!$N$19,0,EM30+EM43+EM46+EM49+EM55))</f>
        <v>0</v>
      </c>
      <c r="EN58" s="143">
        <f>IF(EN$10="",0,IF(EN$9&lt;главная!$N$19,0,EN30+EN43+EN46+EN49+EN55))</f>
        <v>0</v>
      </c>
      <c r="EO58" s="143">
        <f>IF(EO$10="",0,IF(EO$9&lt;главная!$N$19,0,EO30+EO43+EO46+EO49+EO55))</f>
        <v>0</v>
      </c>
      <c r="EP58" s="143">
        <f>IF(EP$10="",0,IF(EP$9&lt;главная!$N$19,0,EP30+EP43+EP46+EP49+EP55))</f>
        <v>0</v>
      </c>
      <c r="EQ58" s="143">
        <f>IF(EQ$10="",0,IF(EQ$9&lt;главная!$N$19,0,EQ30+EQ43+EQ46+EQ49+EQ55))</f>
        <v>0</v>
      </c>
      <c r="ER58" s="143">
        <f>IF(ER$10="",0,IF(ER$9&lt;главная!$N$19,0,ER30+ER43+ER46+ER49+ER55))</f>
        <v>0</v>
      </c>
      <c r="ES58" s="143">
        <f>IF(ES$10="",0,IF(ES$9&lt;главная!$N$19,0,ES30+ES43+ES46+ES49+ES55))</f>
        <v>0</v>
      </c>
      <c r="ET58" s="143">
        <f>IF(ET$10="",0,IF(ET$9&lt;главная!$N$19,0,ET30+ET43+ET46+ET49+ET55))</f>
        <v>0</v>
      </c>
      <c r="EU58" s="143">
        <f>IF(EU$10="",0,IF(EU$9&lt;главная!$N$19,0,EU30+EU43+EU46+EU49+EU55))</f>
        <v>0</v>
      </c>
      <c r="EV58" s="143">
        <f>IF(EV$10="",0,IF(EV$9&lt;главная!$N$19,0,EV30+EV43+EV46+EV49+EV55))</f>
        <v>0</v>
      </c>
      <c r="EW58" s="143">
        <f>IF(EW$10="",0,IF(EW$9&lt;главная!$N$19,0,EW30+EW43+EW46+EW49+EW55))</f>
        <v>0</v>
      </c>
      <c r="EX58" s="143">
        <f>IF(EX$10="",0,IF(EX$9&lt;главная!$N$19,0,EX30+EX43+EX46+EX49+EX55))</f>
        <v>0</v>
      </c>
      <c r="EY58" s="143">
        <f>IF(EY$10="",0,IF(EY$9&lt;главная!$N$19,0,EY30+EY43+EY46+EY49+EY55))</f>
        <v>0</v>
      </c>
      <c r="EZ58" s="143">
        <f>IF(EZ$10="",0,IF(EZ$9&lt;главная!$N$19,0,EZ30+EZ43+EZ46+EZ49+EZ55))</f>
        <v>0</v>
      </c>
      <c r="FA58" s="143">
        <f>IF(FA$10="",0,IF(FA$9&lt;главная!$N$19,0,FA30+FA43+FA46+FA49+FA55))</f>
        <v>0</v>
      </c>
      <c r="FB58" s="143">
        <f>IF(FB$10="",0,IF(FB$9&lt;главная!$N$19,0,FB30+FB43+FB46+FB49+FB55))</f>
        <v>0</v>
      </c>
      <c r="FC58" s="143">
        <f>IF(FC$10="",0,IF(FC$9&lt;главная!$N$19,0,FC30+FC43+FC46+FC49+FC55))</f>
        <v>0</v>
      </c>
      <c r="FD58" s="143">
        <f>IF(FD$10="",0,IF(FD$9&lt;главная!$N$19,0,FD30+FD43+FD46+FD49+FD55))</f>
        <v>0</v>
      </c>
      <c r="FE58" s="143">
        <f>IF(FE$10="",0,IF(FE$9&lt;главная!$N$19,0,FE30+FE43+FE46+FE49+FE55))</f>
        <v>0</v>
      </c>
      <c r="FF58" s="143">
        <f>IF(FF$10="",0,IF(FF$9&lt;главная!$N$19,0,FF30+FF43+FF46+FF49+FF55))</f>
        <v>0</v>
      </c>
      <c r="FG58" s="143">
        <f>IF(FG$10="",0,IF(FG$9&lt;главная!$N$19,0,FG30+FG43+FG46+FG49+FG55))</f>
        <v>0</v>
      </c>
      <c r="FH58" s="143">
        <f>IF(FH$10="",0,IF(FH$9&lt;главная!$N$19,0,FH30+FH43+FH46+FH49+FH55))</f>
        <v>0</v>
      </c>
      <c r="FI58" s="143">
        <f>IF(FI$10="",0,IF(FI$9&lt;главная!$N$19,0,FI30+FI43+FI46+FI49+FI55))</f>
        <v>0</v>
      </c>
      <c r="FJ58" s="143">
        <f>IF(FJ$10="",0,IF(FJ$9&lt;главная!$N$19,0,FJ30+FJ43+FJ46+FJ49+FJ55))</f>
        <v>0</v>
      </c>
      <c r="FK58" s="143">
        <f>IF(FK$10="",0,IF(FK$9&lt;главная!$N$19,0,FK30+FK43+FK46+FK49+FK55))</f>
        <v>0</v>
      </c>
      <c r="FL58" s="143">
        <f>IF(FL$10="",0,IF(FL$9&lt;главная!$N$19,0,FL30+FL43+FL46+FL49+FL55))</f>
        <v>0</v>
      </c>
      <c r="FM58" s="143">
        <f>IF(FM$10="",0,IF(FM$9&lt;главная!$N$19,0,FM30+FM43+FM46+FM49+FM55))</f>
        <v>0</v>
      </c>
      <c r="FN58" s="143">
        <f>IF(FN$10="",0,IF(FN$9&lt;главная!$N$19,0,FN30+FN43+FN46+FN49+FN55))</f>
        <v>0</v>
      </c>
      <c r="FO58" s="143">
        <f>IF(FO$10="",0,IF(FO$9&lt;главная!$N$19,0,FO30+FO43+FO46+FO49+FO55))</f>
        <v>0</v>
      </c>
      <c r="FP58" s="143">
        <f>IF(FP$10="",0,IF(FP$9&lt;главная!$N$19,0,FP30+FP43+FP46+FP49+FP55))</f>
        <v>0</v>
      </c>
      <c r="FQ58" s="143">
        <f>IF(FQ$10="",0,IF(FQ$9&lt;главная!$N$19,0,FQ30+FQ43+FQ46+FQ49+FQ55))</f>
        <v>0</v>
      </c>
      <c r="FR58" s="143">
        <f>IF(FR$10="",0,IF(FR$9&lt;главная!$N$19,0,FR30+FR43+FR46+FR49+FR55))</f>
        <v>0</v>
      </c>
      <c r="FS58" s="143">
        <f>IF(FS$10="",0,IF(FS$9&lt;главная!$N$19,0,FS30+FS43+FS46+FS49+FS55))</f>
        <v>0</v>
      </c>
      <c r="FT58" s="143">
        <f>IF(FT$10="",0,IF(FT$9&lt;главная!$N$19,0,FT30+FT43+FT46+FT49+FT55))</f>
        <v>0</v>
      </c>
      <c r="FU58" s="143">
        <f>IF(FU$10="",0,IF(FU$9&lt;главная!$N$19,0,FU30+FU43+FU46+FU49+FU55))</f>
        <v>0</v>
      </c>
      <c r="FV58" s="143">
        <f>IF(FV$10="",0,IF(FV$9&lt;главная!$N$19,0,FV30+FV43+FV46+FV49+FV55))</f>
        <v>0</v>
      </c>
      <c r="FW58" s="143">
        <f>IF(FW$10="",0,IF(FW$9&lt;главная!$N$19,0,FW30+FW43+FW46+FW49+FW55))</f>
        <v>0</v>
      </c>
      <c r="FX58" s="143">
        <f>IF(FX$10="",0,IF(FX$9&lt;главная!$N$19,0,FX30+FX43+FX46+FX49+FX55))</f>
        <v>0</v>
      </c>
      <c r="FY58" s="143">
        <f>IF(FY$10="",0,IF(FY$9&lt;главная!$N$19,0,FY30+FY43+FY46+FY49+FY55))</f>
        <v>0</v>
      </c>
      <c r="FZ58" s="143">
        <f>IF(FZ$10="",0,IF(FZ$9&lt;главная!$N$19,0,FZ30+FZ43+FZ46+FZ49+FZ55))</f>
        <v>0</v>
      </c>
      <c r="GA58" s="143">
        <f>IF(GA$10="",0,IF(GA$9&lt;главная!$N$19,0,GA30+GA43+GA46+GA49+GA55))</f>
        <v>0</v>
      </c>
      <c r="GB58" s="143">
        <f>IF(GB$10="",0,IF(GB$9&lt;главная!$N$19,0,GB30+GB43+GB46+GB49+GB55))</f>
        <v>0</v>
      </c>
      <c r="GC58" s="143">
        <f>IF(GC$10="",0,IF(GC$9&lt;главная!$N$19,0,GC30+GC43+GC46+GC49+GC55))</f>
        <v>0</v>
      </c>
      <c r="GD58" s="143">
        <f>IF(GD$10="",0,IF(GD$9&lt;главная!$N$19,0,GD30+GD43+GD46+GD49+GD55))</f>
        <v>0</v>
      </c>
      <c r="GE58" s="143">
        <f>IF(GE$10="",0,IF(GE$9&lt;главная!$N$19,0,GE30+GE43+GE46+GE49+GE55))</f>
        <v>0</v>
      </c>
      <c r="GF58" s="143">
        <f>IF(GF$10="",0,IF(GF$9&lt;главная!$N$19,0,GF30+GF43+GF46+GF49+GF55))</f>
        <v>0</v>
      </c>
      <c r="GG58" s="143">
        <f>IF(GG$10="",0,IF(GG$9&lt;главная!$N$19,0,GG30+GG43+GG46+GG49+GG55))</f>
        <v>0</v>
      </c>
      <c r="GH58" s="143">
        <f>IF(GH$10="",0,IF(GH$9&lt;главная!$N$19,0,GH30+GH43+GH46+GH49+GH55))</f>
        <v>0</v>
      </c>
      <c r="GI58" s="143">
        <f>IF(GI$10="",0,IF(GI$9&lt;главная!$N$19,0,GI30+GI43+GI46+GI49+GI55))</f>
        <v>0</v>
      </c>
      <c r="GJ58" s="143">
        <f>IF(GJ$10="",0,IF(GJ$9&lt;главная!$N$19,0,GJ30+GJ43+GJ46+GJ49+GJ55))</f>
        <v>0</v>
      </c>
      <c r="GK58" s="143">
        <f>IF(GK$10="",0,IF(GK$9&lt;главная!$N$19,0,GK30+GK43+GK46+GK49+GK55))</f>
        <v>0</v>
      </c>
      <c r="GL58" s="143">
        <f>IF(GL$10="",0,IF(GL$9&lt;главная!$N$19,0,GL30+GL43+GL46+GL49+GL55))</f>
        <v>0</v>
      </c>
      <c r="GM58" s="143">
        <f>IF(GM$10="",0,IF(GM$9&lt;главная!$N$19,0,GM30+GM43+GM46+GM49+GM55))</f>
        <v>0</v>
      </c>
      <c r="GN58" s="143">
        <f>IF(GN$10="",0,IF(GN$9&lt;главная!$N$19,0,GN30+GN43+GN46+GN49+GN55))</f>
        <v>0</v>
      </c>
      <c r="GO58" s="143">
        <f>IF(GO$10="",0,IF(GO$9&lt;главная!$N$19,0,GO30+GO43+GO46+GO49+GO55))</f>
        <v>0</v>
      </c>
      <c r="GP58" s="143">
        <f>IF(GP$10="",0,IF(GP$9&lt;главная!$N$19,0,GP30+GP43+GP46+GP49+GP55))</f>
        <v>0</v>
      </c>
      <c r="GQ58" s="143">
        <f>IF(GQ$10="",0,IF(GQ$9&lt;главная!$N$19,0,GQ30+GQ43+GQ46+GQ49+GQ55))</f>
        <v>0</v>
      </c>
      <c r="GR58" s="143">
        <f>IF(GR$10="",0,IF(GR$9&lt;главная!$N$19,0,GR30+GR43+GR46+GR49+GR55))</f>
        <v>0</v>
      </c>
      <c r="GS58" s="143">
        <f>IF(GS$10="",0,IF(GS$9&lt;главная!$N$19,0,GS30+GS43+GS46+GS49+GS55))</f>
        <v>0</v>
      </c>
      <c r="GT58" s="143">
        <f>IF(GT$10="",0,IF(GT$9&lt;главная!$N$19,0,GT30+GT43+GT46+GT49+GT55))</f>
        <v>0</v>
      </c>
      <c r="GU58" s="143">
        <f>IF(GU$10="",0,IF(GU$9&lt;главная!$N$19,0,GU30+GU43+GU46+GU49+GU55))</f>
        <v>0</v>
      </c>
      <c r="GV58" s="143">
        <f>IF(GV$10="",0,IF(GV$9&lt;главная!$N$19,0,GV30+GV43+GV46+GV49+GV55))</f>
        <v>0</v>
      </c>
      <c r="GW58" s="143">
        <f>IF(GW$10="",0,IF(GW$9&lt;главная!$N$19,0,GW30+GW43+GW46+GW49+GW55))</f>
        <v>0</v>
      </c>
      <c r="GX58" s="143">
        <f>IF(GX$10="",0,IF(GX$9&lt;главная!$N$19,0,GX30+GX43+GX46+GX49+GX55))</f>
        <v>0</v>
      </c>
      <c r="GY58" s="143">
        <f>IF(GY$10="",0,IF(GY$9&lt;главная!$N$19,0,GY30+GY43+GY46+GY49+GY55))</f>
        <v>0</v>
      </c>
      <c r="GZ58" s="143">
        <f>IF(GZ$10="",0,IF(GZ$9&lt;главная!$N$19,0,GZ30+GZ43+GZ46+GZ49+GZ55))</f>
        <v>0</v>
      </c>
      <c r="HA58" s="143">
        <f>IF(HA$10="",0,IF(HA$9&lt;главная!$N$19,0,HA30+HA43+HA46+HA49+HA55))</f>
        <v>0</v>
      </c>
      <c r="HB58" s="143">
        <f>IF(HB$10="",0,IF(HB$9&lt;главная!$N$19,0,HB30+HB43+HB46+HB49+HB55))</f>
        <v>0</v>
      </c>
      <c r="HC58" s="143">
        <f>IF(HC$10="",0,IF(HC$9&lt;главная!$N$19,0,HC30+HC43+HC46+HC49+HC55))</f>
        <v>0</v>
      </c>
      <c r="HD58" s="143">
        <f>IF(HD$10="",0,IF(HD$9&lt;главная!$N$19,0,HD30+HD43+HD46+HD49+HD55))</f>
        <v>0</v>
      </c>
      <c r="HE58" s="143">
        <f>IF(HE$10="",0,IF(HE$9&lt;главная!$N$19,0,HE30+HE43+HE46+HE49+HE55))</f>
        <v>0</v>
      </c>
      <c r="HF58" s="143">
        <f>IF(HF$10="",0,IF(HF$9&lt;главная!$N$19,0,HF30+HF43+HF46+HF49+HF55))</f>
        <v>0</v>
      </c>
      <c r="HG58" s="143">
        <f>IF(HG$10="",0,IF(HG$9&lt;главная!$N$19,0,HG30+HG43+HG46+HG49+HG55))</f>
        <v>0</v>
      </c>
      <c r="HH58" s="143">
        <f>IF(HH$10="",0,IF(HH$9&lt;главная!$N$19,0,HH30+HH43+HH46+HH49+HH55))</f>
        <v>0</v>
      </c>
      <c r="HI58" s="143">
        <f>IF(HI$10="",0,IF(HI$9&lt;главная!$N$19,0,HI30+HI43+HI46+HI49+HI55))</f>
        <v>0</v>
      </c>
      <c r="HJ58" s="143">
        <f>IF(HJ$10="",0,IF(HJ$9&lt;главная!$N$19,0,HJ30+HJ43+HJ46+HJ49+HJ55))</f>
        <v>0</v>
      </c>
      <c r="HK58" s="143">
        <f>IF(HK$10="",0,IF(HK$9&lt;главная!$N$19,0,HK30+HK43+HK46+HK49+HK55))</f>
        <v>0</v>
      </c>
      <c r="HL58" s="143">
        <f>IF(HL$10="",0,IF(HL$9&lt;главная!$N$19,0,HL30+HL43+HL46+HL49+HL55))</f>
        <v>0</v>
      </c>
      <c r="HM58" s="143">
        <f>IF(HM$10="",0,IF(HM$9&lt;главная!$N$19,0,HM30+HM43+HM46+HM49+HM55))</f>
        <v>0</v>
      </c>
      <c r="HN58" s="143">
        <f>IF(HN$10="",0,IF(HN$9&lt;главная!$N$19,0,HN30+HN43+HN46+HN49+HN55))</f>
        <v>0</v>
      </c>
      <c r="HO58" s="143">
        <f>IF(HO$10="",0,IF(HO$9&lt;главная!$N$19,0,HO30+HO43+HO46+HO49+HO55))</f>
        <v>0</v>
      </c>
      <c r="HP58" s="143">
        <f>IF(HP$10="",0,IF(HP$9&lt;главная!$N$19,0,HP30+HP43+HP46+HP49+HP55))</f>
        <v>0</v>
      </c>
      <c r="HQ58" s="143">
        <f>IF(HQ$10="",0,IF(HQ$9&lt;главная!$N$19,0,HQ30+HQ43+HQ46+HQ49+HQ55))</f>
        <v>0</v>
      </c>
      <c r="HR58" s="143">
        <f>IF(HR$10="",0,IF(HR$9&lt;главная!$N$19,0,HR30+HR43+HR46+HR49+HR55))</f>
        <v>0</v>
      </c>
      <c r="HS58" s="143">
        <f>IF(HS$10="",0,IF(HS$9&lt;главная!$N$19,0,HS30+HS43+HS46+HS49+HS55))</f>
        <v>0</v>
      </c>
      <c r="HT58" s="143">
        <f>IF(HT$10="",0,IF(HT$9&lt;главная!$N$19,0,HT30+HT43+HT46+HT49+HT55))</f>
        <v>0</v>
      </c>
      <c r="HU58" s="143">
        <f>IF(HU$10="",0,IF(HU$9&lt;главная!$N$19,0,HU30+HU43+HU46+HU49+HU55))</f>
        <v>0</v>
      </c>
      <c r="HV58" s="143">
        <f>IF(HV$10="",0,IF(HV$9&lt;главная!$N$19,0,HV30+HV43+HV46+HV49+HV55))</f>
        <v>0</v>
      </c>
      <c r="HW58" s="143">
        <f>IF(HW$10="",0,IF(HW$9&lt;главная!$N$19,0,HW30+HW43+HW46+HW49+HW55))</f>
        <v>0</v>
      </c>
      <c r="HX58" s="143">
        <f>IF(HX$10="",0,IF(HX$9&lt;главная!$N$19,0,HX30+HX43+HX46+HX49+HX55))</f>
        <v>0</v>
      </c>
      <c r="HY58" s="143">
        <f>IF(HY$10="",0,IF(HY$9&lt;главная!$N$19,0,HY30+HY43+HY46+HY49+HY55))</f>
        <v>0</v>
      </c>
      <c r="HZ58" s="143">
        <f>IF(HZ$10="",0,IF(HZ$9&lt;главная!$N$19,0,HZ30+HZ43+HZ46+HZ49+HZ55))</f>
        <v>0</v>
      </c>
      <c r="IA58" s="143">
        <f>IF(IA$10="",0,IF(IA$9&lt;главная!$N$19,0,IA30+IA43+IA46+IA49+IA55))</f>
        <v>0</v>
      </c>
      <c r="IB58" s="143">
        <f>IF(IB$10="",0,IF(IB$9&lt;главная!$N$19,0,IB30+IB43+IB46+IB49+IB55))</f>
        <v>0</v>
      </c>
      <c r="IC58" s="143">
        <f>IF(IC$10="",0,IF(IC$9&lt;главная!$N$19,0,IC30+IC43+IC46+IC49+IC55))</f>
        <v>0</v>
      </c>
      <c r="ID58" s="143">
        <f>IF(ID$10="",0,IF(ID$9&lt;главная!$N$19,0,ID30+ID43+ID46+ID49+ID55))</f>
        <v>0</v>
      </c>
      <c r="IE58" s="143">
        <f>IF(IE$10="",0,IF(IE$9&lt;главная!$N$19,0,IE30+IE43+IE46+IE49+IE55))</f>
        <v>0</v>
      </c>
      <c r="IF58" s="143">
        <f>IF(IF$10="",0,IF(IF$9&lt;главная!$N$19,0,IF30+IF43+IF46+IF49+IF55))</f>
        <v>0</v>
      </c>
      <c r="IG58" s="143">
        <f>IF(IG$10="",0,IF(IG$9&lt;главная!$N$19,0,IG30+IG43+IG46+IG49+IG55))</f>
        <v>0</v>
      </c>
      <c r="IH58" s="143">
        <f>IF(IH$10="",0,IF(IH$9&lt;главная!$N$19,0,IH30+IH43+IH46+IH49+IH55))</f>
        <v>0</v>
      </c>
      <c r="II58" s="143">
        <f>IF(II$10="",0,IF(II$9&lt;главная!$N$19,0,II30+II43+II46+II49+II55))</f>
        <v>0</v>
      </c>
      <c r="IJ58" s="143">
        <f>IF(IJ$10="",0,IF(IJ$9&lt;главная!$N$19,0,IJ30+IJ43+IJ46+IJ49+IJ55))</f>
        <v>0</v>
      </c>
      <c r="IK58" s="143">
        <f>IF(IK$10="",0,IF(IK$9&lt;главная!$N$19,0,IK30+IK43+IK46+IK49+IK55))</f>
        <v>0</v>
      </c>
      <c r="IL58" s="143">
        <f>IF(IL$10="",0,IF(IL$9&lt;главная!$N$19,0,IL30+IL43+IL46+IL49+IL55))</f>
        <v>0</v>
      </c>
      <c r="IM58" s="143">
        <f>IF(IM$10="",0,IF(IM$9&lt;главная!$N$19,0,IM30+IM43+IM46+IM49+IM55))</f>
        <v>0</v>
      </c>
      <c r="IN58" s="143">
        <f>IF(IN$10="",0,IF(IN$9&lt;главная!$N$19,0,IN30+IN43+IN46+IN49+IN55))</f>
        <v>0</v>
      </c>
      <c r="IO58" s="143">
        <f>IF(IO$10="",0,IF(IO$9&lt;главная!$N$19,0,IO30+IO43+IO46+IO49+IO55))</f>
        <v>0</v>
      </c>
      <c r="IP58" s="143">
        <f>IF(IP$10="",0,IF(IP$9&lt;главная!$N$19,0,IP30+IP43+IP46+IP49+IP55))</f>
        <v>0</v>
      </c>
      <c r="IQ58" s="143">
        <f>IF(IQ$10="",0,IF(IQ$9&lt;главная!$N$19,0,IQ30+IQ43+IQ46+IQ49+IQ55))</f>
        <v>0</v>
      </c>
      <c r="IR58" s="143">
        <f>IF(IR$10="",0,IF(IR$9&lt;главная!$N$19,0,IR30+IR43+IR46+IR49+IR55))</f>
        <v>0</v>
      </c>
      <c r="IS58" s="143">
        <f>IF(IS$10="",0,IF(IS$9&lt;главная!$N$19,0,IS30+IS43+IS46+IS49+IS55))</f>
        <v>0</v>
      </c>
      <c r="IT58" s="143">
        <f>IF(IT$10="",0,IF(IT$9&lt;главная!$N$19,0,IT30+IT43+IT46+IT49+IT55))</f>
        <v>0</v>
      </c>
      <c r="IU58" s="143">
        <f>IF(IU$10="",0,IF(IU$9&lt;главная!$N$19,0,IU30+IU43+IU46+IU49+IU55))</f>
        <v>0</v>
      </c>
      <c r="IV58" s="143">
        <f>IF(IV$10="",0,IF(IV$9&lt;главная!$N$19,0,IV30+IV43+IV46+IV49+IV55))</f>
        <v>0</v>
      </c>
      <c r="IW58" s="143">
        <f>IF(IW$10="",0,IF(IW$9&lt;главная!$N$19,0,IW30+IW43+IW46+IW49+IW55))</f>
        <v>0</v>
      </c>
      <c r="IX58" s="143">
        <f>IF(IX$10="",0,IF(IX$9&lt;главная!$N$19,0,IX30+IX43+IX46+IX49+IX55))</f>
        <v>0</v>
      </c>
      <c r="IY58" s="143">
        <f>IF(IY$10="",0,IF(IY$9&lt;главная!$N$19,0,IY30+IY43+IY46+IY49+IY55))</f>
        <v>0</v>
      </c>
      <c r="IZ58" s="143">
        <f>IF(IZ$10="",0,IF(IZ$9&lt;главная!$N$19,0,IZ30+IZ43+IZ46+IZ49+IZ55))</f>
        <v>0</v>
      </c>
      <c r="JA58" s="143">
        <f>IF(JA$10="",0,IF(JA$9&lt;главная!$N$19,0,JA30+JA43+JA46+JA49+JA55))</f>
        <v>0</v>
      </c>
      <c r="JB58" s="143">
        <f>IF(JB$10="",0,IF(JB$9&lt;главная!$N$19,0,JB30+JB43+JB46+JB49+JB55))</f>
        <v>0</v>
      </c>
      <c r="JC58" s="143">
        <f>IF(JC$10="",0,IF(JC$9&lt;главная!$N$19,0,JC30+JC43+JC46+JC49+JC55))</f>
        <v>0</v>
      </c>
      <c r="JD58" s="143">
        <f>IF(JD$10="",0,IF(JD$9&lt;главная!$N$19,0,JD30+JD43+JD46+JD49+JD55))</f>
        <v>0</v>
      </c>
      <c r="JE58" s="143">
        <f>IF(JE$10="",0,IF(JE$9&lt;главная!$N$19,0,JE30+JE43+JE46+JE49+JE55))</f>
        <v>0</v>
      </c>
      <c r="JF58" s="143">
        <f>IF(JF$10="",0,IF(JF$9&lt;главная!$N$19,0,JF30+JF43+JF46+JF49+JF55))</f>
        <v>0</v>
      </c>
      <c r="JG58" s="143">
        <f>IF(JG$10="",0,IF(JG$9&lt;главная!$N$19,0,JG30+JG43+JG46+JG49+JG55))</f>
        <v>0</v>
      </c>
      <c r="JH58" s="143">
        <f>IF(JH$10="",0,IF(JH$9&lt;главная!$N$19,0,JH30+JH43+JH46+JH49+JH55))</f>
        <v>0</v>
      </c>
      <c r="JI58" s="143">
        <f>IF(JI$10="",0,IF(JI$9&lt;главная!$N$19,0,JI30+JI43+JI46+JI49+JI55))</f>
        <v>0</v>
      </c>
      <c r="JJ58" s="143">
        <f>IF(JJ$10="",0,IF(JJ$9&lt;главная!$N$19,0,JJ30+JJ43+JJ46+JJ49+JJ55))</f>
        <v>0</v>
      </c>
      <c r="JK58" s="143">
        <f>IF(JK$10="",0,IF(JK$9&lt;главная!$N$19,0,JK30+JK43+JK46+JK49+JK55))</f>
        <v>0</v>
      </c>
      <c r="JL58" s="143">
        <f>IF(JL$10="",0,IF(JL$9&lt;главная!$N$19,0,JL30+JL43+JL46+JL49+JL55))</f>
        <v>0</v>
      </c>
      <c r="JM58" s="143">
        <f>IF(JM$10="",0,IF(JM$9&lt;главная!$N$19,0,JM30+JM43+JM46+JM49+JM55))</f>
        <v>0</v>
      </c>
      <c r="JN58" s="143">
        <f>IF(JN$10="",0,IF(JN$9&lt;главная!$N$19,0,JN30+JN43+JN46+JN49+JN55))</f>
        <v>0</v>
      </c>
      <c r="JO58" s="143">
        <f>IF(JO$10="",0,IF(JO$9&lt;главная!$N$19,0,JO30+JO43+JO46+JO49+JO55))</f>
        <v>0</v>
      </c>
      <c r="JP58" s="143">
        <f>IF(JP$10="",0,IF(JP$9&lt;главная!$N$19,0,JP30+JP43+JP46+JP49+JP55))</f>
        <v>0</v>
      </c>
      <c r="JQ58" s="143">
        <f>IF(JQ$10="",0,IF(JQ$9&lt;главная!$N$19,0,JQ30+JQ43+JQ46+JQ49+JQ55))</f>
        <v>0</v>
      </c>
      <c r="JR58" s="143">
        <f>IF(JR$10="",0,IF(JR$9&lt;главная!$N$19,0,JR30+JR43+JR46+JR49+JR55))</f>
        <v>0</v>
      </c>
      <c r="JS58" s="143">
        <f>IF(JS$10="",0,IF(JS$9&lt;главная!$N$19,0,JS30+JS43+JS46+JS49+JS55))</f>
        <v>0</v>
      </c>
      <c r="JT58" s="143">
        <f>IF(JT$10="",0,IF(JT$9&lt;главная!$N$19,0,JT30+JT43+JT46+JT49+JT55))</f>
        <v>0</v>
      </c>
      <c r="JU58" s="143">
        <f>IF(JU$10="",0,IF(JU$9&lt;главная!$N$19,0,JU30+JU43+JU46+JU49+JU55))</f>
        <v>0</v>
      </c>
      <c r="JV58" s="143">
        <f>IF(JV$10="",0,IF(JV$9&lt;главная!$N$19,0,JV30+JV43+JV46+JV49+JV55))</f>
        <v>0</v>
      </c>
      <c r="JW58" s="143">
        <f>IF(JW$10="",0,IF(JW$9&lt;главная!$N$19,0,JW30+JW43+JW46+JW49+JW55))</f>
        <v>0</v>
      </c>
      <c r="JX58" s="143">
        <f>IF(JX$10="",0,IF(JX$9&lt;главная!$N$19,0,JX30+JX43+JX46+JX49+JX55))</f>
        <v>0</v>
      </c>
      <c r="JY58" s="143">
        <f>IF(JY$10="",0,IF(JY$9&lt;главная!$N$19,0,JY30+JY43+JY46+JY49+JY55))</f>
        <v>0</v>
      </c>
      <c r="JZ58" s="143">
        <f>IF(JZ$10="",0,IF(JZ$9&lt;главная!$N$19,0,JZ30+JZ43+JZ46+JZ49+JZ55))</f>
        <v>0</v>
      </c>
      <c r="KA58" s="143">
        <f>IF(KA$10="",0,IF(KA$9&lt;главная!$N$19,0,KA30+KA43+KA46+KA49+KA55))</f>
        <v>0</v>
      </c>
      <c r="KB58" s="143">
        <f>IF(KB$10="",0,IF(KB$9&lt;главная!$N$19,0,KB30+KB43+KB46+KB49+KB55))</f>
        <v>0</v>
      </c>
      <c r="KC58" s="143">
        <f>IF(KC$10="",0,IF(KC$9&lt;главная!$N$19,0,KC30+KC43+KC46+KC49+KC55))</f>
        <v>0</v>
      </c>
      <c r="KD58" s="143">
        <f>IF(KD$10="",0,IF(KD$9&lt;главная!$N$19,0,KD30+KD43+KD46+KD49+KD55))</f>
        <v>0</v>
      </c>
      <c r="KE58" s="143">
        <f>IF(KE$10="",0,IF(KE$9&lt;главная!$N$19,0,KE30+KE43+KE46+KE49+KE55))</f>
        <v>0</v>
      </c>
      <c r="KF58" s="143">
        <f>IF(KF$10="",0,IF(KF$9&lt;главная!$N$19,0,KF30+KF43+KF46+KF49+KF55))</f>
        <v>0</v>
      </c>
      <c r="KG58" s="143">
        <f>IF(KG$10="",0,IF(KG$9&lt;главная!$N$19,0,KG30+KG43+KG46+KG49+KG55))</f>
        <v>0</v>
      </c>
      <c r="KH58" s="143">
        <f>IF(KH$10="",0,IF(KH$9&lt;главная!$N$19,0,KH30+KH43+KH46+KH49+KH55))</f>
        <v>0</v>
      </c>
      <c r="KI58" s="143">
        <f>IF(KI$10="",0,IF(KI$9&lt;главная!$N$19,0,KI30+KI43+KI46+KI49+KI55))</f>
        <v>0</v>
      </c>
      <c r="KJ58" s="143">
        <f>IF(KJ$10="",0,IF(KJ$9&lt;главная!$N$19,0,KJ30+KJ43+KJ46+KJ49+KJ55))</f>
        <v>0</v>
      </c>
      <c r="KK58" s="143">
        <f>IF(KK$10="",0,IF(KK$9&lt;главная!$N$19,0,KK30+KK43+KK46+KK49+KK55))</f>
        <v>0</v>
      </c>
      <c r="KL58" s="143">
        <f>IF(KL$10="",0,IF(KL$9&lt;главная!$N$19,0,KL30+KL43+KL46+KL49+KL55))</f>
        <v>0</v>
      </c>
      <c r="KM58" s="143">
        <f>IF(KM$10="",0,IF(KM$9&lt;главная!$N$19,0,KM30+KM43+KM46+KM49+KM55))</f>
        <v>0</v>
      </c>
      <c r="KN58" s="143">
        <f>IF(KN$10="",0,IF(KN$9&lt;главная!$N$19,0,KN30+KN43+KN46+KN49+KN55))</f>
        <v>0</v>
      </c>
      <c r="KO58" s="143">
        <f>IF(KO$10="",0,IF(KO$9&lt;главная!$N$19,0,KO30+KO43+KO46+KO49+KO55))</f>
        <v>0</v>
      </c>
      <c r="KP58" s="143">
        <f>IF(KP$10="",0,IF(KP$9&lt;главная!$N$19,0,KP30+KP43+KP46+KP49+KP55))</f>
        <v>0</v>
      </c>
      <c r="KQ58" s="143">
        <f>IF(KQ$10="",0,IF(KQ$9&lt;главная!$N$19,0,KQ30+KQ43+KQ46+KQ49+KQ55))</f>
        <v>0</v>
      </c>
      <c r="KR58" s="143">
        <f>IF(KR$10="",0,IF(KR$9&lt;главная!$N$19,0,KR30+KR43+KR46+KR49+KR55))</f>
        <v>0</v>
      </c>
      <c r="KS58" s="143">
        <f>IF(KS$10="",0,IF(KS$9&lt;главная!$N$19,0,KS30+KS43+KS46+KS49+KS55))</f>
        <v>0</v>
      </c>
      <c r="KT58" s="143">
        <f>IF(KT$10="",0,IF(KT$9&lt;главная!$N$19,0,KT30+KT43+KT46+KT49+KT55))</f>
        <v>0</v>
      </c>
      <c r="KU58" s="143">
        <f>IF(KU$10="",0,IF(KU$9&lt;главная!$N$19,0,KU30+KU43+KU46+KU49+KU55))</f>
        <v>0</v>
      </c>
      <c r="KV58" s="143">
        <f>IF(KV$10="",0,IF(KV$9&lt;главная!$N$19,0,KV30+KV43+KV46+KV49+KV55))</f>
        <v>0</v>
      </c>
      <c r="KW58" s="143">
        <f>IF(KW$10="",0,IF(KW$9&lt;главная!$N$19,0,KW30+KW43+KW46+KW49+KW55))</f>
        <v>0</v>
      </c>
      <c r="KX58" s="143">
        <f>IF(KX$10="",0,IF(KX$9&lt;главная!$N$19,0,KX30+KX43+KX46+KX49+KX55))</f>
        <v>0</v>
      </c>
      <c r="KY58" s="143">
        <f>IF(KY$10="",0,IF(KY$9&lt;главная!$N$19,0,KY30+KY43+KY46+KY49+KY55))</f>
        <v>0</v>
      </c>
      <c r="KZ58" s="143">
        <f>IF(KZ$10="",0,IF(KZ$9&lt;главная!$N$19,0,KZ30+KZ43+KZ46+KZ49+KZ55))</f>
        <v>0</v>
      </c>
      <c r="LA58" s="143">
        <f>IF(LA$10="",0,IF(LA$9&lt;главная!$N$19,0,LA30+LA43+LA46+LA49+LA55))</f>
        <v>0</v>
      </c>
      <c r="LB58" s="143">
        <f>IF(LB$10="",0,IF(LB$9&lt;главная!$N$19,0,LB30+LB43+LB46+LB49+LB55))</f>
        <v>0</v>
      </c>
      <c r="LC58" s="143">
        <f>IF(LC$10="",0,IF(LC$9&lt;главная!$N$19,0,LC30+LC43+LC46+LC49+LC55))</f>
        <v>0</v>
      </c>
      <c r="LD58" s="143">
        <f>IF(LD$10="",0,IF(LD$9&lt;главная!$N$19,0,LD30+LD43+LD46+LD49+LD55))</f>
        <v>0</v>
      </c>
      <c r="LE58" s="143">
        <f>IF(LE$10="",0,IF(LE$9&lt;главная!$N$19,0,LE30+LE43+LE46+LE49+LE55))</f>
        <v>0</v>
      </c>
      <c r="LF58" s="143">
        <f>IF(LF$10="",0,IF(LF$9&lt;главная!$N$19,0,LF30+LF43+LF46+LF49+LF55))</f>
        <v>0</v>
      </c>
      <c r="LG58" s="143">
        <f>IF(LG$10="",0,IF(LG$9&lt;главная!$N$19,0,LG30+LG43+LG46+LG49+LG55))</f>
        <v>0</v>
      </c>
      <c r="LH58" s="143">
        <f>IF(LH$10="",0,IF(LH$9&lt;главная!$N$19,0,LH30+LH43+LH46+LH49+LH55))</f>
        <v>0</v>
      </c>
      <c r="LI58" s="10"/>
      <c r="LJ58" s="10"/>
    </row>
    <row r="59" spans="1:322" ht="4.05" customHeight="1" x14ac:dyDescent="0.25">
      <c r="A59" s="6"/>
      <c r="B59" s="6"/>
      <c r="C59" s="6"/>
      <c r="D59" s="6"/>
      <c r="E59" s="144"/>
      <c r="F59" s="6"/>
      <c r="G59" s="6"/>
      <c r="H59" s="6"/>
      <c r="I59" s="6"/>
      <c r="J59" s="6"/>
      <c r="K59" s="31"/>
      <c r="L59" s="6"/>
      <c r="M59" s="13"/>
      <c r="N59" s="6"/>
      <c r="O59" s="20"/>
      <c r="P59" s="6"/>
      <c r="Q59" s="6"/>
      <c r="R59" s="144"/>
      <c r="S59" s="6"/>
      <c r="T59" s="6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  <c r="GD59" s="144"/>
      <c r="GE59" s="144"/>
      <c r="GF59" s="144"/>
      <c r="GG59" s="144"/>
      <c r="GH59" s="144"/>
      <c r="GI59" s="144"/>
      <c r="GJ59" s="144"/>
      <c r="GK59" s="144"/>
      <c r="GL59" s="144"/>
      <c r="GM59" s="144"/>
      <c r="GN59" s="144"/>
      <c r="GO59" s="144"/>
      <c r="GP59" s="144"/>
      <c r="GQ59" s="144"/>
      <c r="GR59" s="144"/>
      <c r="GS59" s="144"/>
      <c r="GT59" s="144"/>
      <c r="GU59" s="144"/>
      <c r="GV59" s="144"/>
      <c r="GW59" s="144"/>
      <c r="GX59" s="144"/>
      <c r="GY59" s="144"/>
      <c r="GZ59" s="144"/>
      <c r="HA59" s="144"/>
      <c r="HB59" s="144"/>
      <c r="HC59" s="144"/>
      <c r="HD59" s="144"/>
      <c r="HE59" s="144"/>
      <c r="HF59" s="144"/>
      <c r="HG59" s="144"/>
      <c r="HH59" s="144"/>
      <c r="HI59" s="144"/>
      <c r="HJ59" s="144"/>
      <c r="HK59" s="144"/>
      <c r="HL59" s="144"/>
      <c r="HM59" s="144"/>
      <c r="HN59" s="144"/>
      <c r="HO59" s="144"/>
      <c r="HP59" s="144"/>
      <c r="HQ59" s="144"/>
      <c r="HR59" s="144"/>
      <c r="HS59" s="144"/>
      <c r="HT59" s="144"/>
      <c r="HU59" s="144"/>
      <c r="HV59" s="144"/>
      <c r="HW59" s="144"/>
      <c r="HX59" s="144"/>
      <c r="HY59" s="144"/>
      <c r="HZ59" s="144"/>
      <c r="IA59" s="144"/>
      <c r="IB59" s="144"/>
      <c r="IC59" s="144"/>
      <c r="ID59" s="144"/>
      <c r="IE59" s="144"/>
      <c r="IF59" s="144"/>
      <c r="IG59" s="144"/>
      <c r="IH59" s="144"/>
      <c r="II59" s="144"/>
      <c r="IJ59" s="144"/>
      <c r="IK59" s="144"/>
      <c r="IL59" s="144"/>
      <c r="IM59" s="144"/>
      <c r="IN59" s="144"/>
      <c r="IO59" s="144"/>
      <c r="IP59" s="144"/>
      <c r="IQ59" s="144"/>
      <c r="IR59" s="144"/>
      <c r="IS59" s="144"/>
      <c r="IT59" s="144"/>
      <c r="IU59" s="144"/>
      <c r="IV59" s="144"/>
      <c r="IW59" s="144"/>
      <c r="IX59" s="144"/>
      <c r="IY59" s="144"/>
      <c r="IZ59" s="144"/>
      <c r="JA59" s="144"/>
      <c r="JB59" s="144"/>
      <c r="JC59" s="144"/>
      <c r="JD59" s="144"/>
      <c r="JE59" s="144"/>
      <c r="JF59" s="144"/>
      <c r="JG59" s="144"/>
      <c r="JH59" s="144"/>
      <c r="JI59" s="144"/>
      <c r="JJ59" s="144"/>
      <c r="JK59" s="144"/>
      <c r="JL59" s="144"/>
      <c r="JM59" s="144"/>
      <c r="JN59" s="144"/>
      <c r="JO59" s="144"/>
      <c r="JP59" s="144"/>
      <c r="JQ59" s="144"/>
      <c r="JR59" s="144"/>
      <c r="JS59" s="144"/>
      <c r="JT59" s="144"/>
      <c r="JU59" s="144"/>
      <c r="JV59" s="144"/>
      <c r="JW59" s="144"/>
      <c r="JX59" s="144"/>
      <c r="JY59" s="144"/>
      <c r="JZ59" s="144"/>
      <c r="KA59" s="144"/>
      <c r="KB59" s="144"/>
      <c r="KC59" s="144"/>
      <c r="KD59" s="144"/>
      <c r="KE59" s="144"/>
      <c r="KF59" s="144"/>
      <c r="KG59" s="144"/>
      <c r="KH59" s="144"/>
      <c r="KI59" s="144"/>
      <c r="KJ59" s="144"/>
      <c r="KK59" s="144"/>
      <c r="KL59" s="144"/>
      <c r="KM59" s="144"/>
      <c r="KN59" s="144"/>
      <c r="KO59" s="144"/>
      <c r="KP59" s="144"/>
      <c r="KQ59" s="144"/>
      <c r="KR59" s="144"/>
      <c r="KS59" s="144"/>
      <c r="KT59" s="144"/>
      <c r="KU59" s="144"/>
      <c r="KV59" s="144"/>
      <c r="KW59" s="144"/>
      <c r="KX59" s="144"/>
      <c r="KY59" s="144"/>
      <c r="KZ59" s="144"/>
      <c r="LA59" s="144"/>
      <c r="LB59" s="144"/>
      <c r="LC59" s="144"/>
      <c r="LD59" s="144"/>
      <c r="LE59" s="144"/>
      <c r="LF59" s="144"/>
      <c r="LG59" s="144"/>
      <c r="LH59" s="144"/>
      <c r="LI59" s="6"/>
      <c r="LJ59" s="6"/>
    </row>
    <row r="60" spans="1:322" ht="7.0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31"/>
      <c r="L60" s="6"/>
      <c r="M60" s="13"/>
      <c r="N60" s="6"/>
      <c r="O60" s="20"/>
      <c r="P60" s="6"/>
      <c r="Q60" s="6"/>
      <c r="R60" s="65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</row>
    <row r="61" spans="1:322" s="3" customFormat="1" ht="10.199999999999999" x14ac:dyDescent="0.2">
      <c r="A61" s="5"/>
      <c r="B61" s="5"/>
      <c r="C61" s="5"/>
      <c r="D61" s="5"/>
      <c r="E61" s="145" t="s">
        <v>145</v>
      </c>
      <c r="F61" s="5"/>
      <c r="G61" s="5"/>
      <c r="H61" s="145"/>
      <c r="I61" s="5"/>
      <c r="J61" s="5"/>
      <c r="K61" s="50" t="s">
        <v>82</v>
      </c>
      <c r="L61" s="5"/>
      <c r="M61" s="12"/>
      <c r="N61" s="5"/>
      <c r="O61" s="19"/>
      <c r="P61" s="5"/>
      <c r="Q61" s="5"/>
      <c r="R61" s="69"/>
      <c r="S61" s="5"/>
      <c r="T61" s="5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5"/>
      <c r="LJ61" s="5"/>
    </row>
    <row r="62" spans="1:322" s="60" customFormat="1" ht="10.199999999999999" x14ac:dyDescent="0.2">
      <c r="A62" s="52"/>
      <c r="B62" s="52"/>
      <c r="C62" s="52"/>
      <c r="D62" s="52"/>
      <c r="E62" s="101" t="s">
        <v>146</v>
      </c>
      <c r="F62" s="52"/>
      <c r="G62" s="52"/>
      <c r="H62" s="101"/>
      <c r="I62" s="52"/>
      <c r="J62" s="52"/>
      <c r="K62" s="56" t="str">
        <f>$K$61</f>
        <v>кол-во</v>
      </c>
      <c r="L62" s="52"/>
      <c r="M62" s="59"/>
      <c r="N62" s="52"/>
      <c r="O62" s="62"/>
      <c r="P62" s="52"/>
      <c r="Q62" s="52"/>
      <c r="R62" s="102"/>
      <c r="S62" s="52"/>
      <c r="T62" s="12" t="s">
        <v>6</v>
      </c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  <c r="IJ62" s="115"/>
      <c r="IK62" s="115"/>
      <c r="IL62" s="115"/>
      <c r="IM62" s="115"/>
      <c r="IN62" s="115"/>
      <c r="IO62" s="115"/>
      <c r="IP62" s="115"/>
      <c r="IQ62" s="115"/>
      <c r="IR62" s="115"/>
      <c r="IS62" s="115"/>
      <c r="IT62" s="115"/>
      <c r="IU62" s="115"/>
      <c r="IV62" s="115"/>
      <c r="IW62" s="115"/>
      <c r="IX62" s="115"/>
      <c r="IY62" s="115"/>
      <c r="IZ62" s="115"/>
      <c r="JA62" s="115"/>
      <c r="JB62" s="115"/>
      <c r="JC62" s="115"/>
      <c r="JD62" s="115"/>
      <c r="JE62" s="115"/>
      <c r="JF62" s="115"/>
      <c r="JG62" s="115"/>
      <c r="JH62" s="115"/>
      <c r="JI62" s="115"/>
      <c r="JJ62" s="115"/>
      <c r="JK62" s="115"/>
      <c r="JL62" s="115"/>
      <c r="JM62" s="115"/>
      <c r="JN62" s="115"/>
      <c r="JO62" s="115"/>
      <c r="JP62" s="115"/>
      <c r="JQ62" s="115"/>
      <c r="JR62" s="115"/>
      <c r="JS62" s="115"/>
      <c r="JT62" s="115"/>
      <c r="JU62" s="115"/>
      <c r="JV62" s="115"/>
      <c r="JW62" s="115"/>
      <c r="JX62" s="115"/>
      <c r="JY62" s="115"/>
      <c r="JZ62" s="115"/>
      <c r="KA62" s="115"/>
      <c r="KB62" s="115"/>
      <c r="KC62" s="115"/>
      <c r="KD62" s="115"/>
      <c r="KE62" s="115"/>
      <c r="KF62" s="115"/>
      <c r="KG62" s="115"/>
      <c r="KH62" s="115"/>
      <c r="KI62" s="115"/>
      <c r="KJ62" s="115"/>
      <c r="KK62" s="115"/>
      <c r="KL62" s="115"/>
      <c r="KM62" s="115"/>
      <c r="KN62" s="115"/>
      <c r="KO62" s="115"/>
      <c r="KP62" s="115"/>
      <c r="KQ62" s="115"/>
      <c r="KR62" s="115"/>
      <c r="KS62" s="115"/>
      <c r="KT62" s="115"/>
      <c r="KU62" s="115"/>
      <c r="KV62" s="115"/>
      <c r="KW62" s="115"/>
      <c r="KX62" s="115"/>
      <c r="KY62" s="115"/>
      <c r="KZ62" s="115"/>
      <c r="LA62" s="115"/>
      <c r="LB62" s="115"/>
      <c r="LC62" s="115"/>
      <c r="LD62" s="115"/>
      <c r="LE62" s="115"/>
      <c r="LF62" s="115"/>
      <c r="LG62" s="115"/>
      <c r="LH62" s="115"/>
      <c r="LI62" s="52"/>
      <c r="LJ62" s="52"/>
    </row>
    <row r="63" spans="1:322" s="60" customFormat="1" ht="10.199999999999999" x14ac:dyDescent="0.2">
      <c r="A63" s="52"/>
      <c r="B63" s="52"/>
      <c r="C63" s="52"/>
      <c r="D63" s="52"/>
      <c r="E63" s="101" t="s">
        <v>147</v>
      </c>
      <c r="F63" s="52"/>
      <c r="G63" s="52"/>
      <c r="H63" s="101"/>
      <c r="I63" s="52"/>
      <c r="J63" s="52"/>
      <c r="K63" s="56" t="str">
        <f t="shared" ref="K63:K94" si="376">$K$61</f>
        <v>кол-во</v>
      </c>
      <c r="L63" s="52"/>
      <c r="M63" s="59"/>
      <c r="N63" s="52"/>
      <c r="O63" s="62"/>
      <c r="P63" s="52"/>
      <c r="Q63" s="52"/>
      <c r="R63" s="102"/>
      <c r="S63" s="52"/>
      <c r="T63" s="12" t="s">
        <v>6</v>
      </c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  <c r="IG63" s="115"/>
      <c r="IH63" s="115"/>
      <c r="II63" s="115"/>
      <c r="IJ63" s="115"/>
      <c r="IK63" s="115"/>
      <c r="IL63" s="115"/>
      <c r="IM63" s="115"/>
      <c r="IN63" s="115"/>
      <c r="IO63" s="115"/>
      <c r="IP63" s="115"/>
      <c r="IQ63" s="115"/>
      <c r="IR63" s="115"/>
      <c r="IS63" s="115"/>
      <c r="IT63" s="115"/>
      <c r="IU63" s="115"/>
      <c r="IV63" s="115"/>
      <c r="IW63" s="115"/>
      <c r="IX63" s="115"/>
      <c r="IY63" s="115"/>
      <c r="IZ63" s="115"/>
      <c r="JA63" s="115"/>
      <c r="JB63" s="115"/>
      <c r="JC63" s="115"/>
      <c r="JD63" s="115"/>
      <c r="JE63" s="115"/>
      <c r="JF63" s="115"/>
      <c r="JG63" s="115"/>
      <c r="JH63" s="115"/>
      <c r="JI63" s="115"/>
      <c r="JJ63" s="115"/>
      <c r="JK63" s="115"/>
      <c r="JL63" s="115"/>
      <c r="JM63" s="115"/>
      <c r="JN63" s="115"/>
      <c r="JO63" s="115"/>
      <c r="JP63" s="115"/>
      <c r="JQ63" s="115"/>
      <c r="JR63" s="115"/>
      <c r="JS63" s="115"/>
      <c r="JT63" s="115"/>
      <c r="JU63" s="115"/>
      <c r="JV63" s="115"/>
      <c r="JW63" s="115"/>
      <c r="JX63" s="115"/>
      <c r="JY63" s="115"/>
      <c r="JZ63" s="115"/>
      <c r="KA63" s="115"/>
      <c r="KB63" s="115"/>
      <c r="KC63" s="115"/>
      <c r="KD63" s="115"/>
      <c r="KE63" s="115"/>
      <c r="KF63" s="115"/>
      <c r="KG63" s="115"/>
      <c r="KH63" s="115"/>
      <c r="KI63" s="115"/>
      <c r="KJ63" s="115"/>
      <c r="KK63" s="115"/>
      <c r="KL63" s="115"/>
      <c r="KM63" s="115"/>
      <c r="KN63" s="115"/>
      <c r="KO63" s="115"/>
      <c r="KP63" s="115"/>
      <c r="KQ63" s="115"/>
      <c r="KR63" s="115"/>
      <c r="KS63" s="115"/>
      <c r="KT63" s="115"/>
      <c r="KU63" s="115"/>
      <c r="KV63" s="115"/>
      <c r="KW63" s="115"/>
      <c r="KX63" s="115"/>
      <c r="KY63" s="115"/>
      <c r="KZ63" s="115"/>
      <c r="LA63" s="115"/>
      <c r="LB63" s="115"/>
      <c r="LC63" s="115"/>
      <c r="LD63" s="115"/>
      <c r="LE63" s="115"/>
      <c r="LF63" s="115"/>
      <c r="LG63" s="115"/>
      <c r="LH63" s="115"/>
      <c r="LI63" s="52"/>
      <c r="LJ63" s="52"/>
    </row>
    <row r="64" spans="1:322" s="60" customFormat="1" ht="10.199999999999999" x14ac:dyDescent="0.2">
      <c r="A64" s="52"/>
      <c r="B64" s="52"/>
      <c r="C64" s="52"/>
      <c r="D64" s="52"/>
      <c r="E64" s="101" t="s">
        <v>148</v>
      </c>
      <c r="F64" s="52"/>
      <c r="G64" s="52"/>
      <c r="H64" s="101"/>
      <c r="I64" s="52"/>
      <c r="J64" s="52"/>
      <c r="K64" s="56" t="str">
        <f t="shared" si="376"/>
        <v>кол-во</v>
      </c>
      <c r="L64" s="52"/>
      <c r="M64" s="59"/>
      <c r="N64" s="52"/>
      <c r="O64" s="62"/>
      <c r="P64" s="52"/>
      <c r="Q64" s="52"/>
      <c r="R64" s="102"/>
      <c r="S64" s="52"/>
      <c r="T64" s="12" t="s">
        <v>6</v>
      </c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  <c r="GY64" s="115"/>
      <c r="GZ64" s="115"/>
      <c r="HA64" s="115"/>
      <c r="HB64" s="115"/>
      <c r="HC64" s="115"/>
      <c r="HD64" s="115"/>
      <c r="HE64" s="115"/>
      <c r="HF64" s="115"/>
      <c r="HG64" s="115"/>
      <c r="HH64" s="115"/>
      <c r="HI64" s="115"/>
      <c r="HJ64" s="115"/>
      <c r="HK64" s="115"/>
      <c r="HL64" s="115"/>
      <c r="HM64" s="115"/>
      <c r="HN64" s="115"/>
      <c r="HO64" s="115"/>
      <c r="HP64" s="115"/>
      <c r="HQ64" s="115"/>
      <c r="HR64" s="115"/>
      <c r="HS64" s="115"/>
      <c r="HT64" s="115"/>
      <c r="HU64" s="115"/>
      <c r="HV64" s="115"/>
      <c r="HW64" s="115"/>
      <c r="HX64" s="115"/>
      <c r="HY64" s="115"/>
      <c r="HZ64" s="115"/>
      <c r="IA64" s="115"/>
      <c r="IB64" s="115"/>
      <c r="IC64" s="115"/>
      <c r="ID64" s="115"/>
      <c r="IE64" s="115"/>
      <c r="IF64" s="115"/>
      <c r="IG64" s="115"/>
      <c r="IH64" s="115"/>
      <c r="II64" s="115"/>
      <c r="IJ64" s="115"/>
      <c r="IK64" s="115"/>
      <c r="IL64" s="115"/>
      <c r="IM64" s="115"/>
      <c r="IN64" s="115"/>
      <c r="IO64" s="115"/>
      <c r="IP64" s="115"/>
      <c r="IQ64" s="115"/>
      <c r="IR64" s="115"/>
      <c r="IS64" s="115"/>
      <c r="IT64" s="115"/>
      <c r="IU64" s="115"/>
      <c r="IV64" s="115"/>
      <c r="IW64" s="115"/>
      <c r="IX64" s="115"/>
      <c r="IY64" s="115"/>
      <c r="IZ64" s="115"/>
      <c r="JA64" s="115"/>
      <c r="JB64" s="115"/>
      <c r="JC64" s="115"/>
      <c r="JD64" s="115"/>
      <c r="JE64" s="115"/>
      <c r="JF64" s="115"/>
      <c r="JG64" s="115"/>
      <c r="JH64" s="115"/>
      <c r="JI64" s="115"/>
      <c r="JJ64" s="115"/>
      <c r="JK64" s="115"/>
      <c r="JL64" s="115"/>
      <c r="JM64" s="115"/>
      <c r="JN64" s="115"/>
      <c r="JO64" s="115"/>
      <c r="JP64" s="115"/>
      <c r="JQ64" s="115"/>
      <c r="JR64" s="115"/>
      <c r="JS64" s="115"/>
      <c r="JT64" s="115"/>
      <c r="JU64" s="115"/>
      <c r="JV64" s="115"/>
      <c r="JW64" s="115"/>
      <c r="JX64" s="115"/>
      <c r="JY64" s="115"/>
      <c r="JZ64" s="115"/>
      <c r="KA64" s="115"/>
      <c r="KB64" s="115"/>
      <c r="KC64" s="115"/>
      <c r="KD64" s="115"/>
      <c r="KE64" s="115"/>
      <c r="KF64" s="115"/>
      <c r="KG64" s="115"/>
      <c r="KH64" s="115"/>
      <c r="KI64" s="115"/>
      <c r="KJ64" s="115"/>
      <c r="KK64" s="115"/>
      <c r="KL64" s="115"/>
      <c r="KM64" s="115"/>
      <c r="KN64" s="115"/>
      <c r="KO64" s="115"/>
      <c r="KP64" s="115"/>
      <c r="KQ64" s="115"/>
      <c r="KR64" s="115"/>
      <c r="KS64" s="115"/>
      <c r="KT64" s="115"/>
      <c r="KU64" s="115"/>
      <c r="KV64" s="115"/>
      <c r="KW64" s="115"/>
      <c r="KX64" s="115"/>
      <c r="KY64" s="115"/>
      <c r="KZ64" s="115"/>
      <c r="LA64" s="115"/>
      <c r="LB64" s="115"/>
      <c r="LC64" s="115"/>
      <c r="LD64" s="115"/>
      <c r="LE64" s="115"/>
      <c r="LF64" s="115"/>
      <c r="LG64" s="115"/>
      <c r="LH64" s="115"/>
      <c r="LI64" s="52"/>
      <c r="LJ64" s="52"/>
    </row>
    <row r="65" spans="1:322" s="60" customFormat="1" ht="10.199999999999999" x14ac:dyDescent="0.2">
      <c r="A65" s="52"/>
      <c r="B65" s="52"/>
      <c r="C65" s="52"/>
      <c r="D65" s="52"/>
      <c r="E65" s="101" t="s">
        <v>149</v>
      </c>
      <c r="F65" s="52"/>
      <c r="G65" s="52"/>
      <c r="H65" s="101"/>
      <c r="I65" s="52"/>
      <c r="J65" s="52"/>
      <c r="K65" s="56" t="str">
        <f t="shared" si="376"/>
        <v>кол-во</v>
      </c>
      <c r="L65" s="52"/>
      <c r="M65" s="59"/>
      <c r="N65" s="52"/>
      <c r="O65" s="62"/>
      <c r="P65" s="52"/>
      <c r="Q65" s="52"/>
      <c r="R65" s="102"/>
      <c r="S65" s="52"/>
      <c r="T65" s="12" t="s">
        <v>6</v>
      </c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  <c r="GE65" s="115"/>
      <c r="GF65" s="115"/>
      <c r="GG65" s="115"/>
      <c r="GH65" s="115"/>
      <c r="GI65" s="115"/>
      <c r="GJ65" s="115"/>
      <c r="GK65" s="115"/>
      <c r="GL65" s="115"/>
      <c r="GM65" s="115"/>
      <c r="GN65" s="115"/>
      <c r="GO65" s="115"/>
      <c r="GP65" s="115"/>
      <c r="GQ65" s="115"/>
      <c r="GR65" s="115"/>
      <c r="GS65" s="115"/>
      <c r="GT65" s="115"/>
      <c r="GU65" s="115"/>
      <c r="GV65" s="115"/>
      <c r="GW65" s="115"/>
      <c r="GX65" s="115"/>
      <c r="GY65" s="115"/>
      <c r="GZ65" s="115"/>
      <c r="HA65" s="115"/>
      <c r="HB65" s="115"/>
      <c r="HC65" s="115"/>
      <c r="HD65" s="115"/>
      <c r="HE65" s="115"/>
      <c r="HF65" s="115"/>
      <c r="HG65" s="115"/>
      <c r="HH65" s="115"/>
      <c r="HI65" s="115"/>
      <c r="HJ65" s="115"/>
      <c r="HK65" s="115"/>
      <c r="HL65" s="115"/>
      <c r="HM65" s="115"/>
      <c r="HN65" s="115"/>
      <c r="HO65" s="115"/>
      <c r="HP65" s="115"/>
      <c r="HQ65" s="115"/>
      <c r="HR65" s="115"/>
      <c r="HS65" s="115"/>
      <c r="HT65" s="115"/>
      <c r="HU65" s="115"/>
      <c r="HV65" s="115"/>
      <c r="HW65" s="115"/>
      <c r="HX65" s="115"/>
      <c r="HY65" s="115"/>
      <c r="HZ65" s="115"/>
      <c r="IA65" s="115"/>
      <c r="IB65" s="115"/>
      <c r="IC65" s="115"/>
      <c r="ID65" s="115"/>
      <c r="IE65" s="115"/>
      <c r="IF65" s="115"/>
      <c r="IG65" s="115"/>
      <c r="IH65" s="115"/>
      <c r="II65" s="115"/>
      <c r="IJ65" s="115"/>
      <c r="IK65" s="115"/>
      <c r="IL65" s="115"/>
      <c r="IM65" s="115"/>
      <c r="IN65" s="115"/>
      <c r="IO65" s="115"/>
      <c r="IP65" s="115"/>
      <c r="IQ65" s="115"/>
      <c r="IR65" s="115"/>
      <c r="IS65" s="115"/>
      <c r="IT65" s="115"/>
      <c r="IU65" s="115"/>
      <c r="IV65" s="115"/>
      <c r="IW65" s="115"/>
      <c r="IX65" s="115"/>
      <c r="IY65" s="115"/>
      <c r="IZ65" s="115"/>
      <c r="JA65" s="115"/>
      <c r="JB65" s="115"/>
      <c r="JC65" s="115"/>
      <c r="JD65" s="115"/>
      <c r="JE65" s="115"/>
      <c r="JF65" s="115"/>
      <c r="JG65" s="115"/>
      <c r="JH65" s="115"/>
      <c r="JI65" s="115"/>
      <c r="JJ65" s="115"/>
      <c r="JK65" s="115"/>
      <c r="JL65" s="115"/>
      <c r="JM65" s="115"/>
      <c r="JN65" s="115"/>
      <c r="JO65" s="115"/>
      <c r="JP65" s="115"/>
      <c r="JQ65" s="115"/>
      <c r="JR65" s="115"/>
      <c r="JS65" s="115"/>
      <c r="JT65" s="115"/>
      <c r="JU65" s="115"/>
      <c r="JV65" s="115"/>
      <c r="JW65" s="115"/>
      <c r="JX65" s="115"/>
      <c r="JY65" s="115"/>
      <c r="JZ65" s="115"/>
      <c r="KA65" s="115"/>
      <c r="KB65" s="115"/>
      <c r="KC65" s="115"/>
      <c r="KD65" s="115"/>
      <c r="KE65" s="115"/>
      <c r="KF65" s="115"/>
      <c r="KG65" s="115"/>
      <c r="KH65" s="115"/>
      <c r="KI65" s="115"/>
      <c r="KJ65" s="115"/>
      <c r="KK65" s="115"/>
      <c r="KL65" s="115"/>
      <c r="KM65" s="115"/>
      <c r="KN65" s="115"/>
      <c r="KO65" s="115"/>
      <c r="KP65" s="115"/>
      <c r="KQ65" s="115"/>
      <c r="KR65" s="115"/>
      <c r="KS65" s="115"/>
      <c r="KT65" s="115"/>
      <c r="KU65" s="115"/>
      <c r="KV65" s="115"/>
      <c r="KW65" s="115"/>
      <c r="KX65" s="115"/>
      <c r="KY65" s="115"/>
      <c r="KZ65" s="115"/>
      <c r="LA65" s="115"/>
      <c r="LB65" s="115"/>
      <c r="LC65" s="115"/>
      <c r="LD65" s="115"/>
      <c r="LE65" s="115"/>
      <c r="LF65" s="115"/>
      <c r="LG65" s="115"/>
      <c r="LH65" s="115"/>
      <c r="LI65" s="52"/>
      <c r="LJ65" s="52"/>
    </row>
    <row r="66" spans="1:322" s="3" customFormat="1" ht="10.199999999999999" x14ac:dyDescent="0.2">
      <c r="A66" s="5"/>
      <c r="B66" s="5"/>
      <c r="C66" s="5"/>
      <c r="D66" s="5"/>
      <c r="E66" s="145" t="s">
        <v>150</v>
      </c>
      <c r="F66" s="5"/>
      <c r="G66" s="5"/>
      <c r="H66" s="145"/>
      <c r="I66" s="5"/>
      <c r="J66" s="5"/>
      <c r="K66" s="50" t="s">
        <v>82</v>
      </c>
      <c r="L66" s="5"/>
      <c r="M66" s="12"/>
      <c r="N66" s="5"/>
      <c r="O66" s="19"/>
      <c r="P66" s="5"/>
      <c r="Q66" s="5"/>
      <c r="R66" s="69"/>
      <c r="S66" s="5"/>
      <c r="T66" s="5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  <c r="JE66" s="47"/>
      <c r="JF66" s="47"/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  <c r="JU66" s="47"/>
      <c r="JV66" s="47"/>
      <c r="JW66" s="47"/>
      <c r="JX66" s="47"/>
      <c r="JY66" s="47"/>
      <c r="JZ66" s="47"/>
      <c r="KA66" s="47"/>
      <c r="KB66" s="47"/>
      <c r="KC66" s="47"/>
      <c r="KD66" s="47"/>
      <c r="KE66" s="47"/>
      <c r="KF66" s="47"/>
      <c r="KG66" s="47"/>
      <c r="KH66" s="47"/>
      <c r="KI66" s="47"/>
      <c r="KJ66" s="47"/>
      <c r="KK66" s="47"/>
      <c r="KL66" s="47"/>
      <c r="KM66" s="47"/>
      <c r="KN66" s="47"/>
      <c r="KO66" s="47"/>
      <c r="KP66" s="47"/>
      <c r="KQ66" s="47"/>
      <c r="KR66" s="47"/>
      <c r="KS66" s="47"/>
      <c r="KT66" s="47"/>
      <c r="KU66" s="47"/>
      <c r="KV66" s="47"/>
      <c r="KW66" s="47"/>
      <c r="KX66" s="47"/>
      <c r="KY66" s="47"/>
      <c r="KZ66" s="47"/>
      <c r="LA66" s="47"/>
      <c r="LB66" s="47"/>
      <c r="LC66" s="47"/>
      <c r="LD66" s="47"/>
      <c r="LE66" s="47"/>
      <c r="LF66" s="47"/>
      <c r="LG66" s="47"/>
      <c r="LH66" s="47"/>
      <c r="LI66" s="5"/>
      <c r="LJ66" s="5"/>
    </row>
    <row r="67" spans="1:322" s="60" customFormat="1" ht="10.199999999999999" x14ac:dyDescent="0.2">
      <c r="A67" s="52"/>
      <c r="B67" s="52"/>
      <c r="C67" s="52"/>
      <c r="D67" s="52"/>
      <c r="E67" s="101" t="s">
        <v>152</v>
      </c>
      <c r="F67" s="52"/>
      <c r="G67" s="52"/>
      <c r="H67" s="101"/>
      <c r="I67" s="52"/>
      <c r="J67" s="52"/>
      <c r="K67" s="56" t="str">
        <f>$K$61</f>
        <v>кол-во</v>
      </c>
      <c r="L67" s="52"/>
      <c r="M67" s="59"/>
      <c r="N67" s="52"/>
      <c r="O67" s="62"/>
      <c r="P67" s="52"/>
      <c r="Q67" s="52"/>
      <c r="R67" s="102"/>
      <c r="S67" s="52"/>
      <c r="T67" s="12" t="s">
        <v>6</v>
      </c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  <c r="IJ67" s="115"/>
      <c r="IK67" s="115"/>
      <c r="IL67" s="115"/>
      <c r="IM67" s="115"/>
      <c r="IN67" s="115"/>
      <c r="IO67" s="115"/>
      <c r="IP67" s="115"/>
      <c r="IQ67" s="115"/>
      <c r="IR67" s="115"/>
      <c r="IS67" s="115"/>
      <c r="IT67" s="115"/>
      <c r="IU67" s="115"/>
      <c r="IV67" s="115"/>
      <c r="IW67" s="115"/>
      <c r="IX67" s="115"/>
      <c r="IY67" s="115"/>
      <c r="IZ67" s="115"/>
      <c r="JA67" s="115"/>
      <c r="JB67" s="115"/>
      <c r="JC67" s="115"/>
      <c r="JD67" s="115"/>
      <c r="JE67" s="115"/>
      <c r="JF67" s="115"/>
      <c r="JG67" s="115"/>
      <c r="JH67" s="115"/>
      <c r="JI67" s="115"/>
      <c r="JJ67" s="115"/>
      <c r="JK67" s="115"/>
      <c r="JL67" s="115"/>
      <c r="JM67" s="115"/>
      <c r="JN67" s="115"/>
      <c r="JO67" s="115"/>
      <c r="JP67" s="115"/>
      <c r="JQ67" s="115"/>
      <c r="JR67" s="115"/>
      <c r="JS67" s="115"/>
      <c r="JT67" s="115"/>
      <c r="JU67" s="115"/>
      <c r="JV67" s="115"/>
      <c r="JW67" s="115"/>
      <c r="JX67" s="115"/>
      <c r="JY67" s="115"/>
      <c r="JZ67" s="115"/>
      <c r="KA67" s="115"/>
      <c r="KB67" s="115"/>
      <c r="KC67" s="115"/>
      <c r="KD67" s="115"/>
      <c r="KE67" s="115"/>
      <c r="KF67" s="115"/>
      <c r="KG67" s="115"/>
      <c r="KH67" s="115"/>
      <c r="KI67" s="115"/>
      <c r="KJ67" s="115"/>
      <c r="KK67" s="115"/>
      <c r="KL67" s="115"/>
      <c r="KM67" s="115"/>
      <c r="KN67" s="115"/>
      <c r="KO67" s="115"/>
      <c r="KP67" s="115"/>
      <c r="KQ67" s="115"/>
      <c r="KR67" s="115"/>
      <c r="KS67" s="115"/>
      <c r="KT67" s="115"/>
      <c r="KU67" s="115"/>
      <c r="KV67" s="115"/>
      <c r="KW67" s="115"/>
      <c r="KX67" s="115"/>
      <c r="KY67" s="115"/>
      <c r="KZ67" s="115"/>
      <c r="LA67" s="115"/>
      <c r="LB67" s="115"/>
      <c r="LC67" s="115"/>
      <c r="LD67" s="115"/>
      <c r="LE67" s="115"/>
      <c r="LF67" s="115"/>
      <c r="LG67" s="115"/>
      <c r="LH67" s="115"/>
      <c r="LI67" s="52"/>
      <c r="LJ67" s="52"/>
    </row>
    <row r="68" spans="1:322" s="60" customFormat="1" ht="10.199999999999999" x14ac:dyDescent="0.2">
      <c r="A68" s="52"/>
      <c r="B68" s="52"/>
      <c r="C68" s="52"/>
      <c r="D68" s="52"/>
      <c r="E68" s="101" t="s">
        <v>151</v>
      </c>
      <c r="F68" s="52"/>
      <c r="G68" s="52"/>
      <c r="H68" s="101"/>
      <c r="I68" s="52"/>
      <c r="J68" s="52"/>
      <c r="K68" s="56" t="str">
        <f t="shared" si="376"/>
        <v>кол-во</v>
      </c>
      <c r="L68" s="52"/>
      <c r="M68" s="59"/>
      <c r="N68" s="52"/>
      <c r="O68" s="62"/>
      <c r="P68" s="52"/>
      <c r="Q68" s="52"/>
      <c r="R68" s="102"/>
      <c r="S68" s="52"/>
      <c r="T68" s="12" t="s">
        <v>6</v>
      </c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  <c r="IU68" s="115"/>
      <c r="IV68" s="115"/>
      <c r="IW68" s="115"/>
      <c r="IX68" s="115"/>
      <c r="IY68" s="115"/>
      <c r="IZ68" s="115"/>
      <c r="JA68" s="115"/>
      <c r="JB68" s="115"/>
      <c r="JC68" s="115"/>
      <c r="JD68" s="115"/>
      <c r="JE68" s="115"/>
      <c r="JF68" s="115"/>
      <c r="JG68" s="115"/>
      <c r="JH68" s="115"/>
      <c r="JI68" s="115"/>
      <c r="JJ68" s="115"/>
      <c r="JK68" s="115"/>
      <c r="JL68" s="115"/>
      <c r="JM68" s="115"/>
      <c r="JN68" s="115"/>
      <c r="JO68" s="115"/>
      <c r="JP68" s="115"/>
      <c r="JQ68" s="115"/>
      <c r="JR68" s="115"/>
      <c r="JS68" s="115"/>
      <c r="JT68" s="115"/>
      <c r="JU68" s="115"/>
      <c r="JV68" s="115"/>
      <c r="JW68" s="115"/>
      <c r="JX68" s="115"/>
      <c r="JY68" s="115"/>
      <c r="JZ68" s="115"/>
      <c r="KA68" s="115"/>
      <c r="KB68" s="115"/>
      <c r="KC68" s="115"/>
      <c r="KD68" s="115"/>
      <c r="KE68" s="115"/>
      <c r="KF68" s="115"/>
      <c r="KG68" s="115"/>
      <c r="KH68" s="115"/>
      <c r="KI68" s="115"/>
      <c r="KJ68" s="115"/>
      <c r="KK68" s="115"/>
      <c r="KL68" s="115"/>
      <c r="KM68" s="115"/>
      <c r="KN68" s="115"/>
      <c r="KO68" s="115"/>
      <c r="KP68" s="115"/>
      <c r="KQ68" s="115"/>
      <c r="KR68" s="115"/>
      <c r="KS68" s="115"/>
      <c r="KT68" s="115"/>
      <c r="KU68" s="115"/>
      <c r="KV68" s="115"/>
      <c r="KW68" s="115"/>
      <c r="KX68" s="115"/>
      <c r="KY68" s="115"/>
      <c r="KZ68" s="115"/>
      <c r="LA68" s="115"/>
      <c r="LB68" s="115"/>
      <c r="LC68" s="115"/>
      <c r="LD68" s="115"/>
      <c r="LE68" s="115"/>
      <c r="LF68" s="115"/>
      <c r="LG68" s="115"/>
      <c r="LH68" s="115"/>
      <c r="LI68" s="52"/>
      <c r="LJ68" s="52"/>
    </row>
    <row r="69" spans="1:322" s="60" customFormat="1" ht="10.199999999999999" x14ac:dyDescent="0.2">
      <c r="A69" s="52"/>
      <c r="B69" s="52"/>
      <c r="C69" s="52"/>
      <c r="D69" s="52"/>
      <c r="E69" s="101" t="s">
        <v>153</v>
      </c>
      <c r="F69" s="52"/>
      <c r="G69" s="52"/>
      <c r="H69" s="101"/>
      <c r="I69" s="52"/>
      <c r="J69" s="52"/>
      <c r="K69" s="56" t="str">
        <f t="shared" si="376"/>
        <v>кол-во</v>
      </c>
      <c r="L69" s="52"/>
      <c r="M69" s="59"/>
      <c r="N69" s="52"/>
      <c r="O69" s="62"/>
      <c r="P69" s="52"/>
      <c r="Q69" s="52"/>
      <c r="R69" s="102"/>
      <c r="S69" s="52"/>
      <c r="T69" s="12" t="s">
        <v>6</v>
      </c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  <c r="IU69" s="115"/>
      <c r="IV69" s="115"/>
      <c r="IW69" s="115"/>
      <c r="IX69" s="115"/>
      <c r="IY69" s="115"/>
      <c r="IZ69" s="115"/>
      <c r="JA69" s="115"/>
      <c r="JB69" s="115"/>
      <c r="JC69" s="115"/>
      <c r="JD69" s="115"/>
      <c r="JE69" s="115"/>
      <c r="JF69" s="115"/>
      <c r="JG69" s="115"/>
      <c r="JH69" s="115"/>
      <c r="JI69" s="115"/>
      <c r="JJ69" s="115"/>
      <c r="JK69" s="115"/>
      <c r="JL69" s="115"/>
      <c r="JM69" s="115"/>
      <c r="JN69" s="115"/>
      <c r="JO69" s="115"/>
      <c r="JP69" s="115"/>
      <c r="JQ69" s="115"/>
      <c r="JR69" s="115"/>
      <c r="JS69" s="115"/>
      <c r="JT69" s="115"/>
      <c r="JU69" s="115"/>
      <c r="JV69" s="115"/>
      <c r="JW69" s="115"/>
      <c r="JX69" s="115"/>
      <c r="JY69" s="115"/>
      <c r="JZ69" s="115"/>
      <c r="KA69" s="115"/>
      <c r="KB69" s="115"/>
      <c r="KC69" s="115"/>
      <c r="KD69" s="115"/>
      <c r="KE69" s="115"/>
      <c r="KF69" s="115"/>
      <c r="KG69" s="115"/>
      <c r="KH69" s="115"/>
      <c r="KI69" s="115"/>
      <c r="KJ69" s="115"/>
      <c r="KK69" s="115"/>
      <c r="KL69" s="115"/>
      <c r="KM69" s="115"/>
      <c r="KN69" s="115"/>
      <c r="KO69" s="115"/>
      <c r="KP69" s="115"/>
      <c r="KQ69" s="115"/>
      <c r="KR69" s="115"/>
      <c r="KS69" s="115"/>
      <c r="KT69" s="115"/>
      <c r="KU69" s="115"/>
      <c r="KV69" s="115"/>
      <c r="KW69" s="115"/>
      <c r="KX69" s="115"/>
      <c r="KY69" s="115"/>
      <c r="KZ69" s="115"/>
      <c r="LA69" s="115"/>
      <c r="LB69" s="115"/>
      <c r="LC69" s="115"/>
      <c r="LD69" s="115"/>
      <c r="LE69" s="115"/>
      <c r="LF69" s="115"/>
      <c r="LG69" s="115"/>
      <c r="LH69" s="115"/>
      <c r="LI69" s="52"/>
      <c r="LJ69" s="52"/>
    </row>
    <row r="70" spans="1:322" s="60" customFormat="1" ht="10.199999999999999" x14ac:dyDescent="0.2">
      <c r="A70" s="52"/>
      <c r="B70" s="52"/>
      <c r="C70" s="52"/>
      <c r="D70" s="52"/>
      <c r="E70" s="101" t="s">
        <v>154</v>
      </c>
      <c r="F70" s="52"/>
      <c r="G70" s="52"/>
      <c r="H70" s="101"/>
      <c r="I70" s="52"/>
      <c r="J70" s="52"/>
      <c r="K70" s="56" t="str">
        <f t="shared" si="376"/>
        <v>кол-во</v>
      </c>
      <c r="L70" s="52"/>
      <c r="M70" s="59"/>
      <c r="N70" s="52"/>
      <c r="O70" s="62"/>
      <c r="P70" s="52"/>
      <c r="Q70" s="52"/>
      <c r="R70" s="102"/>
      <c r="S70" s="52"/>
      <c r="T70" s="12" t="s">
        <v>6</v>
      </c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  <c r="HE70" s="115"/>
      <c r="HF70" s="115"/>
      <c r="HG70" s="115"/>
      <c r="HH70" s="115"/>
      <c r="HI70" s="115"/>
      <c r="HJ70" s="115"/>
      <c r="HK70" s="115"/>
      <c r="HL70" s="115"/>
      <c r="HM70" s="115"/>
      <c r="HN70" s="115"/>
      <c r="HO70" s="115"/>
      <c r="HP70" s="115"/>
      <c r="HQ70" s="115"/>
      <c r="HR70" s="115"/>
      <c r="HS70" s="115"/>
      <c r="HT70" s="115"/>
      <c r="HU70" s="115"/>
      <c r="HV70" s="115"/>
      <c r="HW70" s="115"/>
      <c r="HX70" s="115"/>
      <c r="HY70" s="115"/>
      <c r="HZ70" s="115"/>
      <c r="IA70" s="115"/>
      <c r="IB70" s="115"/>
      <c r="IC70" s="115"/>
      <c r="ID70" s="115"/>
      <c r="IE70" s="115"/>
      <c r="IF70" s="115"/>
      <c r="IG70" s="115"/>
      <c r="IH70" s="115"/>
      <c r="II70" s="115"/>
      <c r="IJ70" s="115"/>
      <c r="IK70" s="115"/>
      <c r="IL70" s="115"/>
      <c r="IM70" s="115"/>
      <c r="IN70" s="115"/>
      <c r="IO70" s="115"/>
      <c r="IP70" s="115"/>
      <c r="IQ70" s="115"/>
      <c r="IR70" s="115"/>
      <c r="IS70" s="115"/>
      <c r="IT70" s="115"/>
      <c r="IU70" s="115"/>
      <c r="IV70" s="115"/>
      <c r="IW70" s="115"/>
      <c r="IX70" s="115"/>
      <c r="IY70" s="115"/>
      <c r="IZ70" s="115"/>
      <c r="JA70" s="115"/>
      <c r="JB70" s="115"/>
      <c r="JC70" s="115"/>
      <c r="JD70" s="115"/>
      <c r="JE70" s="115"/>
      <c r="JF70" s="115"/>
      <c r="JG70" s="115"/>
      <c r="JH70" s="115"/>
      <c r="JI70" s="115"/>
      <c r="JJ70" s="115"/>
      <c r="JK70" s="115"/>
      <c r="JL70" s="115"/>
      <c r="JM70" s="115"/>
      <c r="JN70" s="115"/>
      <c r="JO70" s="115"/>
      <c r="JP70" s="115"/>
      <c r="JQ70" s="115"/>
      <c r="JR70" s="115"/>
      <c r="JS70" s="115"/>
      <c r="JT70" s="115"/>
      <c r="JU70" s="115"/>
      <c r="JV70" s="115"/>
      <c r="JW70" s="115"/>
      <c r="JX70" s="115"/>
      <c r="JY70" s="115"/>
      <c r="JZ70" s="115"/>
      <c r="KA70" s="115"/>
      <c r="KB70" s="115"/>
      <c r="KC70" s="115"/>
      <c r="KD70" s="115"/>
      <c r="KE70" s="115"/>
      <c r="KF70" s="115"/>
      <c r="KG70" s="115"/>
      <c r="KH70" s="115"/>
      <c r="KI70" s="115"/>
      <c r="KJ70" s="115"/>
      <c r="KK70" s="115"/>
      <c r="KL70" s="115"/>
      <c r="KM70" s="115"/>
      <c r="KN70" s="115"/>
      <c r="KO70" s="115"/>
      <c r="KP70" s="115"/>
      <c r="KQ70" s="115"/>
      <c r="KR70" s="115"/>
      <c r="KS70" s="115"/>
      <c r="KT70" s="115"/>
      <c r="KU70" s="115"/>
      <c r="KV70" s="115"/>
      <c r="KW70" s="115"/>
      <c r="KX70" s="115"/>
      <c r="KY70" s="115"/>
      <c r="KZ70" s="115"/>
      <c r="LA70" s="115"/>
      <c r="LB70" s="115"/>
      <c r="LC70" s="115"/>
      <c r="LD70" s="115"/>
      <c r="LE70" s="115"/>
      <c r="LF70" s="115"/>
      <c r="LG70" s="115"/>
      <c r="LH70" s="115"/>
      <c r="LI70" s="52"/>
      <c r="LJ70" s="52"/>
    </row>
    <row r="71" spans="1:322" s="60" customFormat="1" ht="10.199999999999999" x14ac:dyDescent="0.2">
      <c r="A71" s="52"/>
      <c r="B71" s="52"/>
      <c r="C71" s="52"/>
      <c r="D71" s="52"/>
      <c r="E71" s="101" t="s">
        <v>155</v>
      </c>
      <c r="F71" s="52"/>
      <c r="G71" s="52"/>
      <c r="H71" s="101"/>
      <c r="I71" s="52"/>
      <c r="J71" s="52"/>
      <c r="K71" s="56" t="str">
        <f>$K$61</f>
        <v>кол-во</v>
      </c>
      <c r="L71" s="52"/>
      <c r="M71" s="59"/>
      <c r="N71" s="52"/>
      <c r="O71" s="62"/>
      <c r="P71" s="52"/>
      <c r="Q71" s="52"/>
      <c r="R71" s="102"/>
      <c r="S71" s="52"/>
      <c r="T71" s="12" t="s">
        <v>6</v>
      </c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  <c r="GY71" s="115"/>
      <c r="GZ71" s="115"/>
      <c r="HA71" s="115"/>
      <c r="HB71" s="115"/>
      <c r="HC71" s="115"/>
      <c r="HD71" s="115"/>
      <c r="HE71" s="115"/>
      <c r="HF71" s="115"/>
      <c r="HG71" s="115"/>
      <c r="HH71" s="115"/>
      <c r="HI71" s="115"/>
      <c r="HJ71" s="115"/>
      <c r="HK71" s="115"/>
      <c r="HL71" s="115"/>
      <c r="HM71" s="115"/>
      <c r="HN71" s="115"/>
      <c r="HO71" s="115"/>
      <c r="HP71" s="115"/>
      <c r="HQ71" s="115"/>
      <c r="HR71" s="115"/>
      <c r="HS71" s="115"/>
      <c r="HT71" s="115"/>
      <c r="HU71" s="115"/>
      <c r="HV71" s="115"/>
      <c r="HW71" s="115"/>
      <c r="HX71" s="115"/>
      <c r="HY71" s="115"/>
      <c r="HZ71" s="115"/>
      <c r="IA71" s="115"/>
      <c r="IB71" s="115"/>
      <c r="IC71" s="115"/>
      <c r="ID71" s="115"/>
      <c r="IE71" s="115"/>
      <c r="IF71" s="115"/>
      <c r="IG71" s="115"/>
      <c r="IH71" s="115"/>
      <c r="II71" s="115"/>
      <c r="IJ71" s="115"/>
      <c r="IK71" s="115"/>
      <c r="IL71" s="115"/>
      <c r="IM71" s="115"/>
      <c r="IN71" s="115"/>
      <c r="IO71" s="115"/>
      <c r="IP71" s="115"/>
      <c r="IQ71" s="115"/>
      <c r="IR71" s="115"/>
      <c r="IS71" s="115"/>
      <c r="IT71" s="115"/>
      <c r="IU71" s="115"/>
      <c r="IV71" s="115"/>
      <c r="IW71" s="115"/>
      <c r="IX71" s="115"/>
      <c r="IY71" s="115"/>
      <c r="IZ71" s="115"/>
      <c r="JA71" s="115"/>
      <c r="JB71" s="115"/>
      <c r="JC71" s="115"/>
      <c r="JD71" s="115"/>
      <c r="JE71" s="115"/>
      <c r="JF71" s="115"/>
      <c r="JG71" s="115"/>
      <c r="JH71" s="115"/>
      <c r="JI71" s="115"/>
      <c r="JJ71" s="115"/>
      <c r="JK71" s="115"/>
      <c r="JL71" s="115"/>
      <c r="JM71" s="115"/>
      <c r="JN71" s="115"/>
      <c r="JO71" s="115"/>
      <c r="JP71" s="115"/>
      <c r="JQ71" s="115"/>
      <c r="JR71" s="115"/>
      <c r="JS71" s="115"/>
      <c r="JT71" s="115"/>
      <c r="JU71" s="115"/>
      <c r="JV71" s="115"/>
      <c r="JW71" s="115"/>
      <c r="JX71" s="115"/>
      <c r="JY71" s="115"/>
      <c r="JZ71" s="115"/>
      <c r="KA71" s="115"/>
      <c r="KB71" s="115"/>
      <c r="KC71" s="115"/>
      <c r="KD71" s="115"/>
      <c r="KE71" s="115"/>
      <c r="KF71" s="115"/>
      <c r="KG71" s="115"/>
      <c r="KH71" s="115"/>
      <c r="KI71" s="115"/>
      <c r="KJ71" s="115"/>
      <c r="KK71" s="115"/>
      <c r="KL71" s="115"/>
      <c r="KM71" s="115"/>
      <c r="KN71" s="115"/>
      <c r="KO71" s="115"/>
      <c r="KP71" s="115"/>
      <c r="KQ71" s="115"/>
      <c r="KR71" s="115"/>
      <c r="KS71" s="115"/>
      <c r="KT71" s="115"/>
      <c r="KU71" s="115"/>
      <c r="KV71" s="115"/>
      <c r="KW71" s="115"/>
      <c r="KX71" s="115"/>
      <c r="KY71" s="115"/>
      <c r="KZ71" s="115"/>
      <c r="LA71" s="115"/>
      <c r="LB71" s="115"/>
      <c r="LC71" s="115"/>
      <c r="LD71" s="115"/>
      <c r="LE71" s="115"/>
      <c r="LF71" s="115"/>
      <c r="LG71" s="115"/>
      <c r="LH71" s="115"/>
      <c r="LI71" s="52"/>
      <c r="LJ71" s="52"/>
    </row>
    <row r="72" spans="1:322" s="60" customFormat="1" ht="10.199999999999999" x14ac:dyDescent="0.2">
      <c r="A72" s="52"/>
      <c r="B72" s="52"/>
      <c r="C72" s="52"/>
      <c r="D72" s="52"/>
      <c r="E72" s="101" t="s">
        <v>156</v>
      </c>
      <c r="F72" s="52"/>
      <c r="G72" s="52"/>
      <c r="H72" s="101"/>
      <c r="I72" s="52"/>
      <c r="J72" s="52"/>
      <c r="K72" s="56" t="str">
        <f t="shared" si="376"/>
        <v>кол-во</v>
      </c>
      <c r="L72" s="52"/>
      <c r="M72" s="59"/>
      <c r="N72" s="52"/>
      <c r="O72" s="62"/>
      <c r="P72" s="52"/>
      <c r="Q72" s="52"/>
      <c r="R72" s="102"/>
      <c r="S72" s="52"/>
      <c r="T72" s="12" t="s">
        <v>6</v>
      </c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5"/>
      <c r="GP72" s="115"/>
      <c r="GQ72" s="115"/>
      <c r="GR72" s="115"/>
      <c r="GS72" s="115"/>
      <c r="GT72" s="115"/>
      <c r="GU72" s="115"/>
      <c r="GV72" s="115"/>
      <c r="GW72" s="115"/>
      <c r="GX72" s="115"/>
      <c r="GY72" s="115"/>
      <c r="GZ72" s="115"/>
      <c r="HA72" s="115"/>
      <c r="HB72" s="115"/>
      <c r="HC72" s="115"/>
      <c r="HD72" s="115"/>
      <c r="HE72" s="115"/>
      <c r="HF72" s="115"/>
      <c r="HG72" s="115"/>
      <c r="HH72" s="115"/>
      <c r="HI72" s="115"/>
      <c r="HJ72" s="115"/>
      <c r="HK72" s="115"/>
      <c r="HL72" s="115"/>
      <c r="HM72" s="115"/>
      <c r="HN72" s="115"/>
      <c r="HO72" s="115"/>
      <c r="HP72" s="115"/>
      <c r="HQ72" s="115"/>
      <c r="HR72" s="115"/>
      <c r="HS72" s="115"/>
      <c r="HT72" s="115"/>
      <c r="HU72" s="115"/>
      <c r="HV72" s="115"/>
      <c r="HW72" s="115"/>
      <c r="HX72" s="115"/>
      <c r="HY72" s="115"/>
      <c r="HZ72" s="115"/>
      <c r="IA72" s="115"/>
      <c r="IB72" s="115"/>
      <c r="IC72" s="115"/>
      <c r="ID72" s="115"/>
      <c r="IE72" s="115"/>
      <c r="IF72" s="115"/>
      <c r="IG72" s="115"/>
      <c r="IH72" s="115"/>
      <c r="II72" s="115"/>
      <c r="IJ72" s="115"/>
      <c r="IK72" s="115"/>
      <c r="IL72" s="115"/>
      <c r="IM72" s="115"/>
      <c r="IN72" s="115"/>
      <c r="IO72" s="115"/>
      <c r="IP72" s="115"/>
      <c r="IQ72" s="115"/>
      <c r="IR72" s="115"/>
      <c r="IS72" s="115"/>
      <c r="IT72" s="115"/>
      <c r="IU72" s="115"/>
      <c r="IV72" s="115"/>
      <c r="IW72" s="115"/>
      <c r="IX72" s="115"/>
      <c r="IY72" s="115"/>
      <c r="IZ72" s="115"/>
      <c r="JA72" s="115"/>
      <c r="JB72" s="115"/>
      <c r="JC72" s="115"/>
      <c r="JD72" s="115"/>
      <c r="JE72" s="115"/>
      <c r="JF72" s="115"/>
      <c r="JG72" s="115"/>
      <c r="JH72" s="115"/>
      <c r="JI72" s="115"/>
      <c r="JJ72" s="115"/>
      <c r="JK72" s="115"/>
      <c r="JL72" s="115"/>
      <c r="JM72" s="115"/>
      <c r="JN72" s="115"/>
      <c r="JO72" s="115"/>
      <c r="JP72" s="115"/>
      <c r="JQ72" s="115"/>
      <c r="JR72" s="115"/>
      <c r="JS72" s="115"/>
      <c r="JT72" s="115"/>
      <c r="JU72" s="115"/>
      <c r="JV72" s="115"/>
      <c r="JW72" s="115"/>
      <c r="JX72" s="115"/>
      <c r="JY72" s="115"/>
      <c r="JZ72" s="115"/>
      <c r="KA72" s="115"/>
      <c r="KB72" s="115"/>
      <c r="KC72" s="115"/>
      <c r="KD72" s="115"/>
      <c r="KE72" s="115"/>
      <c r="KF72" s="115"/>
      <c r="KG72" s="115"/>
      <c r="KH72" s="115"/>
      <c r="KI72" s="115"/>
      <c r="KJ72" s="115"/>
      <c r="KK72" s="115"/>
      <c r="KL72" s="115"/>
      <c r="KM72" s="115"/>
      <c r="KN72" s="115"/>
      <c r="KO72" s="115"/>
      <c r="KP72" s="115"/>
      <c r="KQ72" s="115"/>
      <c r="KR72" s="115"/>
      <c r="KS72" s="115"/>
      <c r="KT72" s="115"/>
      <c r="KU72" s="115"/>
      <c r="KV72" s="115"/>
      <c r="KW72" s="115"/>
      <c r="KX72" s="115"/>
      <c r="KY72" s="115"/>
      <c r="KZ72" s="115"/>
      <c r="LA72" s="115"/>
      <c r="LB72" s="115"/>
      <c r="LC72" s="115"/>
      <c r="LD72" s="115"/>
      <c r="LE72" s="115"/>
      <c r="LF72" s="115"/>
      <c r="LG72" s="115"/>
      <c r="LH72" s="115"/>
      <c r="LI72" s="52"/>
      <c r="LJ72" s="52"/>
    </row>
    <row r="73" spans="1:322" s="60" customFormat="1" ht="10.199999999999999" x14ac:dyDescent="0.2">
      <c r="A73" s="52"/>
      <c r="B73" s="52"/>
      <c r="C73" s="52"/>
      <c r="D73" s="52"/>
      <c r="E73" s="101" t="s">
        <v>157</v>
      </c>
      <c r="F73" s="52"/>
      <c r="G73" s="52"/>
      <c r="H73" s="101"/>
      <c r="I73" s="52"/>
      <c r="J73" s="52"/>
      <c r="K73" s="56" t="str">
        <f t="shared" si="376"/>
        <v>кол-во</v>
      </c>
      <c r="L73" s="52"/>
      <c r="M73" s="59"/>
      <c r="N73" s="52"/>
      <c r="O73" s="62"/>
      <c r="P73" s="52"/>
      <c r="Q73" s="52"/>
      <c r="R73" s="102"/>
      <c r="S73" s="52"/>
      <c r="T73" s="12" t="s">
        <v>6</v>
      </c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  <c r="HE73" s="115"/>
      <c r="HF73" s="115"/>
      <c r="HG73" s="115"/>
      <c r="HH73" s="115"/>
      <c r="HI73" s="115"/>
      <c r="HJ73" s="115"/>
      <c r="HK73" s="115"/>
      <c r="HL73" s="115"/>
      <c r="HM73" s="115"/>
      <c r="HN73" s="115"/>
      <c r="HO73" s="115"/>
      <c r="HP73" s="115"/>
      <c r="HQ73" s="115"/>
      <c r="HR73" s="115"/>
      <c r="HS73" s="115"/>
      <c r="HT73" s="115"/>
      <c r="HU73" s="115"/>
      <c r="HV73" s="115"/>
      <c r="HW73" s="115"/>
      <c r="HX73" s="115"/>
      <c r="HY73" s="115"/>
      <c r="HZ73" s="115"/>
      <c r="IA73" s="115"/>
      <c r="IB73" s="115"/>
      <c r="IC73" s="115"/>
      <c r="ID73" s="115"/>
      <c r="IE73" s="115"/>
      <c r="IF73" s="115"/>
      <c r="IG73" s="115"/>
      <c r="IH73" s="115"/>
      <c r="II73" s="115"/>
      <c r="IJ73" s="115"/>
      <c r="IK73" s="115"/>
      <c r="IL73" s="115"/>
      <c r="IM73" s="115"/>
      <c r="IN73" s="115"/>
      <c r="IO73" s="115"/>
      <c r="IP73" s="115"/>
      <c r="IQ73" s="115"/>
      <c r="IR73" s="115"/>
      <c r="IS73" s="115"/>
      <c r="IT73" s="115"/>
      <c r="IU73" s="115"/>
      <c r="IV73" s="115"/>
      <c r="IW73" s="115"/>
      <c r="IX73" s="115"/>
      <c r="IY73" s="115"/>
      <c r="IZ73" s="115"/>
      <c r="JA73" s="115"/>
      <c r="JB73" s="115"/>
      <c r="JC73" s="115"/>
      <c r="JD73" s="115"/>
      <c r="JE73" s="115"/>
      <c r="JF73" s="115"/>
      <c r="JG73" s="115"/>
      <c r="JH73" s="115"/>
      <c r="JI73" s="115"/>
      <c r="JJ73" s="115"/>
      <c r="JK73" s="115"/>
      <c r="JL73" s="115"/>
      <c r="JM73" s="115"/>
      <c r="JN73" s="115"/>
      <c r="JO73" s="115"/>
      <c r="JP73" s="115"/>
      <c r="JQ73" s="115"/>
      <c r="JR73" s="115"/>
      <c r="JS73" s="115"/>
      <c r="JT73" s="115"/>
      <c r="JU73" s="115"/>
      <c r="JV73" s="115"/>
      <c r="JW73" s="115"/>
      <c r="JX73" s="115"/>
      <c r="JY73" s="115"/>
      <c r="JZ73" s="115"/>
      <c r="KA73" s="115"/>
      <c r="KB73" s="115"/>
      <c r="KC73" s="115"/>
      <c r="KD73" s="115"/>
      <c r="KE73" s="115"/>
      <c r="KF73" s="115"/>
      <c r="KG73" s="115"/>
      <c r="KH73" s="115"/>
      <c r="KI73" s="115"/>
      <c r="KJ73" s="115"/>
      <c r="KK73" s="115"/>
      <c r="KL73" s="115"/>
      <c r="KM73" s="115"/>
      <c r="KN73" s="115"/>
      <c r="KO73" s="115"/>
      <c r="KP73" s="115"/>
      <c r="KQ73" s="115"/>
      <c r="KR73" s="115"/>
      <c r="KS73" s="115"/>
      <c r="KT73" s="115"/>
      <c r="KU73" s="115"/>
      <c r="KV73" s="115"/>
      <c r="KW73" s="115"/>
      <c r="KX73" s="115"/>
      <c r="KY73" s="115"/>
      <c r="KZ73" s="115"/>
      <c r="LA73" s="115"/>
      <c r="LB73" s="115"/>
      <c r="LC73" s="115"/>
      <c r="LD73" s="115"/>
      <c r="LE73" s="115"/>
      <c r="LF73" s="115"/>
      <c r="LG73" s="115"/>
      <c r="LH73" s="115"/>
      <c r="LI73" s="52"/>
      <c r="LJ73" s="52"/>
    </row>
    <row r="74" spans="1:322" s="60" customFormat="1" ht="10.199999999999999" x14ac:dyDescent="0.2">
      <c r="A74" s="52"/>
      <c r="B74" s="52"/>
      <c r="C74" s="52"/>
      <c r="D74" s="52"/>
      <c r="E74" s="101" t="s">
        <v>158</v>
      </c>
      <c r="F74" s="52"/>
      <c r="G74" s="52"/>
      <c r="H74" s="101"/>
      <c r="I74" s="52"/>
      <c r="J74" s="52"/>
      <c r="K74" s="56" t="str">
        <f t="shared" si="376"/>
        <v>кол-во</v>
      </c>
      <c r="L74" s="52"/>
      <c r="M74" s="59"/>
      <c r="N74" s="52"/>
      <c r="O74" s="62"/>
      <c r="P74" s="52"/>
      <c r="Q74" s="52"/>
      <c r="R74" s="102"/>
      <c r="S74" s="52"/>
      <c r="T74" s="12" t="s">
        <v>6</v>
      </c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5"/>
      <c r="IB74" s="115"/>
      <c r="IC74" s="115"/>
      <c r="ID74" s="115"/>
      <c r="IE74" s="115"/>
      <c r="IF74" s="115"/>
      <c r="IG74" s="115"/>
      <c r="IH74" s="115"/>
      <c r="II74" s="115"/>
      <c r="IJ74" s="115"/>
      <c r="IK74" s="115"/>
      <c r="IL74" s="115"/>
      <c r="IM74" s="115"/>
      <c r="IN74" s="115"/>
      <c r="IO74" s="115"/>
      <c r="IP74" s="115"/>
      <c r="IQ74" s="115"/>
      <c r="IR74" s="115"/>
      <c r="IS74" s="115"/>
      <c r="IT74" s="115"/>
      <c r="IU74" s="115"/>
      <c r="IV74" s="115"/>
      <c r="IW74" s="115"/>
      <c r="IX74" s="115"/>
      <c r="IY74" s="115"/>
      <c r="IZ74" s="115"/>
      <c r="JA74" s="115"/>
      <c r="JB74" s="115"/>
      <c r="JC74" s="115"/>
      <c r="JD74" s="115"/>
      <c r="JE74" s="115"/>
      <c r="JF74" s="115"/>
      <c r="JG74" s="115"/>
      <c r="JH74" s="115"/>
      <c r="JI74" s="115"/>
      <c r="JJ74" s="115"/>
      <c r="JK74" s="115"/>
      <c r="JL74" s="115"/>
      <c r="JM74" s="115"/>
      <c r="JN74" s="115"/>
      <c r="JO74" s="115"/>
      <c r="JP74" s="115"/>
      <c r="JQ74" s="115"/>
      <c r="JR74" s="115"/>
      <c r="JS74" s="115"/>
      <c r="JT74" s="115"/>
      <c r="JU74" s="115"/>
      <c r="JV74" s="115"/>
      <c r="JW74" s="115"/>
      <c r="JX74" s="115"/>
      <c r="JY74" s="115"/>
      <c r="JZ74" s="115"/>
      <c r="KA74" s="115"/>
      <c r="KB74" s="115"/>
      <c r="KC74" s="115"/>
      <c r="KD74" s="115"/>
      <c r="KE74" s="115"/>
      <c r="KF74" s="115"/>
      <c r="KG74" s="115"/>
      <c r="KH74" s="115"/>
      <c r="KI74" s="115"/>
      <c r="KJ74" s="115"/>
      <c r="KK74" s="115"/>
      <c r="KL74" s="115"/>
      <c r="KM74" s="115"/>
      <c r="KN74" s="115"/>
      <c r="KO74" s="115"/>
      <c r="KP74" s="115"/>
      <c r="KQ74" s="115"/>
      <c r="KR74" s="115"/>
      <c r="KS74" s="115"/>
      <c r="KT74" s="115"/>
      <c r="KU74" s="115"/>
      <c r="KV74" s="115"/>
      <c r="KW74" s="115"/>
      <c r="KX74" s="115"/>
      <c r="KY74" s="115"/>
      <c r="KZ74" s="115"/>
      <c r="LA74" s="115"/>
      <c r="LB74" s="115"/>
      <c r="LC74" s="115"/>
      <c r="LD74" s="115"/>
      <c r="LE74" s="115"/>
      <c r="LF74" s="115"/>
      <c r="LG74" s="115"/>
      <c r="LH74" s="115"/>
      <c r="LI74" s="52"/>
      <c r="LJ74" s="52"/>
    </row>
    <row r="75" spans="1:322" s="3" customFormat="1" ht="10.199999999999999" x14ac:dyDescent="0.2">
      <c r="A75" s="5"/>
      <c r="B75" s="5"/>
      <c r="C75" s="5"/>
      <c r="D75" s="5"/>
      <c r="E75" s="145" t="s">
        <v>159</v>
      </c>
      <c r="F75" s="5"/>
      <c r="G75" s="5"/>
      <c r="H75" s="145"/>
      <c r="I75" s="5"/>
      <c r="J75" s="5"/>
      <c r="K75" s="50" t="s">
        <v>82</v>
      </c>
      <c r="L75" s="5"/>
      <c r="M75" s="12"/>
      <c r="N75" s="5"/>
      <c r="O75" s="19"/>
      <c r="P75" s="5"/>
      <c r="Q75" s="5"/>
      <c r="R75" s="69"/>
      <c r="S75" s="5"/>
      <c r="T75" s="5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  <c r="IW75" s="47"/>
      <c r="IX75" s="47"/>
      <c r="IY75" s="47"/>
      <c r="IZ75" s="47"/>
      <c r="JA75" s="47"/>
      <c r="JB75" s="47"/>
      <c r="JC75" s="47"/>
      <c r="JD75" s="47"/>
      <c r="JE75" s="47"/>
      <c r="JF75" s="47"/>
      <c r="JG75" s="47"/>
      <c r="JH75" s="47"/>
      <c r="JI75" s="47"/>
      <c r="JJ75" s="47"/>
      <c r="JK75" s="47"/>
      <c r="JL75" s="47"/>
      <c r="JM75" s="47"/>
      <c r="JN75" s="47"/>
      <c r="JO75" s="47"/>
      <c r="JP75" s="47"/>
      <c r="JQ75" s="47"/>
      <c r="JR75" s="47"/>
      <c r="JS75" s="47"/>
      <c r="JT75" s="47"/>
      <c r="JU75" s="47"/>
      <c r="JV75" s="47"/>
      <c r="JW75" s="47"/>
      <c r="JX75" s="47"/>
      <c r="JY75" s="47"/>
      <c r="JZ75" s="47"/>
      <c r="KA75" s="47"/>
      <c r="KB75" s="47"/>
      <c r="KC75" s="47"/>
      <c r="KD75" s="47"/>
      <c r="KE75" s="47"/>
      <c r="KF75" s="47"/>
      <c r="KG75" s="47"/>
      <c r="KH75" s="47"/>
      <c r="KI75" s="47"/>
      <c r="KJ75" s="47"/>
      <c r="KK75" s="47"/>
      <c r="KL75" s="47"/>
      <c r="KM75" s="47"/>
      <c r="KN75" s="47"/>
      <c r="KO75" s="47"/>
      <c r="KP75" s="47"/>
      <c r="KQ75" s="47"/>
      <c r="KR75" s="47"/>
      <c r="KS75" s="47"/>
      <c r="KT75" s="47"/>
      <c r="KU75" s="47"/>
      <c r="KV75" s="47"/>
      <c r="KW75" s="47"/>
      <c r="KX75" s="47"/>
      <c r="KY75" s="47"/>
      <c r="KZ75" s="47"/>
      <c r="LA75" s="47"/>
      <c r="LB75" s="47"/>
      <c r="LC75" s="47"/>
      <c r="LD75" s="47"/>
      <c r="LE75" s="47"/>
      <c r="LF75" s="47"/>
      <c r="LG75" s="47"/>
      <c r="LH75" s="47"/>
      <c r="LI75" s="5"/>
      <c r="LJ75" s="5"/>
    </row>
    <row r="76" spans="1:322" s="60" customFormat="1" ht="10.199999999999999" x14ac:dyDescent="0.2">
      <c r="A76" s="52"/>
      <c r="B76" s="52"/>
      <c r="C76" s="52"/>
      <c r="D76" s="52"/>
      <c r="E76" s="101" t="s">
        <v>160</v>
      </c>
      <c r="F76" s="52"/>
      <c r="G76" s="52"/>
      <c r="H76" s="101"/>
      <c r="I76" s="52"/>
      <c r="J76" s="52"/>
      <c r="K76" s="56" t="str">
        <f>$K$61</f>
        <v>кол-во</v>
      </c>
      <c r="L76" s="52"/>
      <c r="M76" s="59"/>
      <c r="N76" s="52"/>
      <c r="O76" s="62"/>
      <c r="P76" s="52"/>
      <c r="Q76" s="52"/>
      <c r="R76" s="102"/>
      <c r="S76" s="52"/>
      <c r="T76" s="12" t="s">
        <v>6</v>
      </c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5"/>
      <c r="GP76" s="115"/>
      <c r="GQ76" s="115"/>
      <c r="GR76" s="115"/>
      <c r="GS76" s="115"/>
      <c r="GT76" s="115"/>
      <c r="GU76" s="115"/>
      <c r="GV76" s="115"/>
      <c r="GW76" s="115"/>
      <c r="GX76" s="115"/>
      <c r="GY76" s="115"/>
      <c r="GZ76" s="115"/>
      <c r="HA76" s="115"/>
      <c r="HB76" s="115"/>
      <c r="HC76" s="115"/>
      <c r="HD76" s="115"/>
      <c r="HE76" s="115"/>
      <c r="HF76" s="115"/>
      <c r="HG76" s="115"/>
      <c r="HH76" s="115"/>
      <c r="HI76" s="115"/>
      <c r="HJ76" s="115"/>
      <c r="HK76" s="115"/>
      <c r="HL76" s="115"/>
      <c r="HM76" s="115"/>
      <c r="HN76" s="115"/>
      <c r="HO76" s="115"/>
      <c r="HP76" s="115"/>
      <c r="HQ76" s="115"/>
      <c r="HR76" s="115"/>
      <c r="HS76" s="115"/>
      <c r="HT76" s="115"/>
      <c r="HU76" s="115"/>
      <c r="HV76" s="115"/>
      <c r="HW76" s="115"/>
      <c r="HX76" s="115"/>
      <c r="HY76" s="115"/>
      <c r="HZ76" s="115"/>
      <c r="IA76" s="115"/>
      <c r="IB76" s="115"/>
      <c r="IC76" s="115"/>
      <c r="ID76" s="115"/>
      <c r="IE76" s="115"/>
      <c r="IF76" s="115"/>
      <c r="IG76" s="115"/>
      <c r="IH76" s="115"/>
      <c r="II76" s="115"/>
      <c r="IJ76" s="115"/>
      <c r="IK76" s="115"/>
      <c r="IL76" s="115"/>
      <c r="IM76" s="115"/>
      <c r="IN76" s="115"/>
      <c r="IO76" s="115"/>
      <c r="IP76" s="115"/>
      <c r="IQ76" s="115"/>
      <c r="IR76" s="115"/>
      <c r="IS76" s="115"/>
      <c r="IT76" s="115"/>
      <c r="IU76" s="115"/>
      <c r="IV76" s="115"/>
      <c r="IW76" s="115"/>
      <c r="IX76" s="115"/>
      <c r="IY76" s="115"/>
      <c r="IZ76" s="115"/>
      <c r="JA76" s="115"/>
      <c r="JB76" s="115"/>
      <c r="JC76" s="115"/>
      <c r="JD76" s="115"/>
      <c r="JE76" s="115"/>
      <c r="JF76" s="115"/>
      <c r="JG76" s="115"/>
      <c r="JH76" s="115"/>
      <c r="JI76" s="115"/>
      <c r="JJ76" s="115"/>
      <c r="JK76" s="115"/>
      <c r="JL76" s="115"/>
      <c r="JM76" s="115"/>
      <c r="JN76" s="115"/>
      <c r="JO76" s="115"/>
      <c r="JP76" s="115"/>
      <c r="JQ76" s="115"/>
      <c r="JR76" s="115"/>
      <c r="JS76" s="115"/>
      <c r="JT76" s="115"/>
      <c r="JU76" s="115"/>
      <c r="JV76" s="115"/>
      <c r="JW76" s="115"/>
      <c r="JX76" s="115"/>
      <c r="JY76" s="115"/>
      <c r="JZ76" s="115"/>
      <c r="KA76" s="115"/>
      <c r="KB76" s="115"/>
      <c r="KC76" s="115"/>
      <c r="KD76" s="115"/>
      <c r="KE76" s="115"/>
      <c r="KF76" s="115"/>
      <c r="KG76" s="115"/>
      <c r="KH76" s="115"/>
      <c r="KI76" s="115"/>
      <c r="KJ76" s="115"/>
      <c r="KK76" s="115"/>
      <c r="KL76" s="115"/>
      <c r="KM76" s="115"/>
      <c r="KN76" s="115"/>
      <c r="KO76" s="115"/>
      <c r="KP76" s="115"/>
      <c r="KQ76" s="115"/>
      <c r="KR76" s="115"/>
      <c r="KS76" s="115"/>
      <c r="KT76" s="115"/>
      <c r="KU76" s="115"/>
      <c r="KV76" s="115"/>
      <c r="KW76" s="115"/>
      <c r="KX76" s="115"/>
      <c r="KY76" s="115"/>
      <c r="KZ76" s="115"/>
      <c r="LA76" s="115"/>
      <c r="LB76" s="115"/>
      <c r="LC76" s="115"/>
      <c r="LD76" s="115"/>
      <c r="LE76" s="115"/>
      <c r="LF76" s="115"/>
      <c r="LG76" s="115"/>
      <c r="LH76" s="115"/>
      <c r="LI76" s="52"/>
      <c r="LJ76" s="52"/>
    </row>
    <row r="77" spans="1:322" s="60" customFormat="1" ht="10.199999999999999" x14ac:dyDescent="0.2">
      <c r="A77" s="52"/>
      <c r="B77" s="52"/>
      <c r="C77" s="52"/>
      <c r="D77" s="52"/>
      <c r="E77" s="101" t="s">
        <v>161</v>
      </c>
      <c r="F77" s="52"/>
      <c r="G77" s="52"/>
      <c r="H77" s="101"/>
      <c r="I77" s="52"/>
      <c r="J77" s="52"/>
      <c r="K77" s="56" t="str">
        <f t="shared" si="376"/>
        <v>кол-во</v>
      </c>
      <c r="L77" s="52"/>
      <c r="M77" s="59"/>
      <c r="N77" s="52"/>
      <c r="O77" s="62"/>
      <c r="P77" s="52"/>
      <c r="Q77" s="52"/>
      <c r="R77" s="102"/>
      <c r="S77" s="52"/>
      <c r="T77" s="12" t="s">
        <v>6</v>
      </c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5"/>
      <c r="HA77" s="115"/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5"/>
      <c r="HP77" s="115"/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5"/>
      <c r="IE77" s="115"/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5"/>
      <c r="IT77" s="115"/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5"/>
      <c r="JI77" s="115"/>
      <c r="JJ77" s="115"/>
      <c r="JK77" s="115"/>
      <c r="JL77" s="115"/>
      <c r="JM77" s="115"/>
      <c r="JN77" s="115"/>
      <c r="JO77" s="115"/>
      <c r="JP77" s="115"/>
      <c r="JQ77" s="115"/>
      <c r="JR77" s="115"/>
      <c r="JS77" s="115"/>
      <c r="JT77" s="115"/>
      <c r="JU77" s="115"/>
      <c r="JV77" s="115"/>
      <c r="JW77" s="115"/>
      <c r="JX77" s="115"/>
      <c r="JY77" s="115"/>
      <c r="JZ77" s="115"/>
      <c r="KA77" s="115"/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5"/>
      <c r="KP77" s="115"/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5"/>
      <c r="LE77" s="115"/>
      <c r="LF77" s="115"/>
      <c r="LG77" s="115"/>
      <c r="LH77" s="115"/>
      <c r="LI77" s="52"/>
      <c r="LJ77" s="52"/>
    </row>
    <row r="78" spans="1:322" s="60" customFormat="1" ht="10.199999999999999" x14ac:dyDescent="0.2">
      <c r="A78" s="52"/>
      <c r="B78" s="52"/>
      <c r="C78" s="52"/>
      <c r="D78" s="52"/>
      <c r="E78" s="101" t="s">
        <v>162</v>
      </c>
      <c r="F78" s="52"/>
      <c r="G78" s="52"/>
      <c r="H78" s="101"/>
      <c r="I78" s="52"/>
      <c r="J78" s="52"/>
      <c r="K78" s="56" t="str">
        <f t="shared" si="376"/>
        <v>кол-во</v>
      </c>
      <c r="L78" s="52"/>
      <c r="M78" s="59"/>
      <c r="N78" s="52"/>
      <c r="O78" s="62"/>
      <c r="P78" s="52"/>
      <c r="Q78" s="52"/>
      <c r="R78" s="102"/>
      <c r="S78" s="52"/>
      <c r="T78" s="12" t="s">
        <v>6</v>
      </c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5"/>
      <c r="HA78" s="115"/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5"/>
      <c r="HP78" s="115"/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5"/>
      <c r="IE78" s="115"/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5"/>
      <c r="IT78" s="115"/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5"/>
      <c r="JI78" s="115"/>
      <c r="JJ78" s="115"/>
      <c r="JK78" s="115"/>
      <c r="JL78" s="115"/>
      <c r="JM78" s="115"/>
      <c r="JN78" s="115"/>
      <c r="JO78" s="115"/>
      <c r="JP78" s="115"/>
      <c r="JQ78" s="115"/>
      <c r="JR78" s="115"/>
      <c r="JS78" s="115"/>
      <c r="JT78" s="115"/>
      <c r="JU78" s="115"/>
      <c r="JV78" s="115"/>
      <c r="JW78" s="115"/>
      <c r="JX78" s="115"/>
      <c r="JY78" s="115"/>
      <c r="JZ78" s="115"/>
      <c r="KA78" s="115"/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5"/>
      <c r="KP78" s="115"/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5"/>
      <c r="LE78" s="115"/>
      <c r="LF78" s="115"/>
      <c r="LG78" s="115"/>
      <c r="LH78" s="115"/>
      <c r="LI78" s="52"/>
      <c r="LJ78" s="52"/>
    </row>
    <row r="79" spans="1:322" s="60" customFormat="1" ht="10.199999999999999" x14ac:dyDescent="0.2">
      <c r="A79" s="52"/>
      <c r="B79" s="52"/>
      <c r="C79" s="52"/>
      <c r="D79" s="52"/>
      <c r="E79" s="101" t="s">
        <v>163</v>
      </c>
      <c r="F79" s="52"/>
      <c r="G79" s="52"/>
      <c r="H79" s="101"/>
      <c r="I79" s="52"/>
      <c r="J79" s="52"/>
      <c r="K79" s="56" t="str">
        <f t="shared" si="376"/>
        <v>кол-во</v>
      </c>
      <c r="L79" s="52"/>
      <c r="M79" s="59"/>
      <c r="N79" s="52"/>
      <c r="O79" s="62"/>
      <c r="P79" s="52"/>
      <c r="Q79" s="52"/>
      <c r="R79" s="102"/>
      <c r="S79" s="52"/>
      <c r="T79" s="12" t="s">
        <v>6</v>
      </c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115"/>
      <c r="HP79" s="115"/>
      <c r="HQ79" s="115"/>
      <c r="HR79" s="115"/>
      <c r="HS79" s="115"/>
      <c r="HT79" s="115"/>
      <c r="HU79" s="115"/>
      <c r="HV79" s="115"/>
      <c r="HW79" s="115"/>
      <c r="HX79" s="115"/>
      <c r="HY79" s="115"/>
      <c r="HZ79" s="115"/>
      <c r="IA79" s="115"/>
      <c r="IB79" s="115"/>
      <c r="IC79" s="115"/>
      <c r="ID79" s="115"/>
      <c r="IE79" s="115"/>
      <c r="IF79" s="115"/>
      <c r="IG79" s="115"/>
      <c r="IH79" s="115"/>
      <c r="II79" s="115"/>
      <c r="IJ79" s="115"/>
      <c r="IK79" s="115"/>
      <c r="IL79" s="115"/>
      <c r="IM79" s="115"/>
      <c r="IN79" s="115"/>
      <c r="IO79" s="115"/>
      <c r="IP79" s="115"/>
      <c r="IQ79" s="115"/>
      <c r="IR79" s="115"/>
      <c r="IS79" s="115"/>
      <c r="IT79" s="115"/>
      <c r="IU79" s="115"/>
      <c r="IV79" s="115"/>
      <c r="IW79" s="115"/>
      <c r="IX79" s="115"/>
      <c r="IY79" s="115"/>
      <c r="IZ79" s="115"/>
      <c r="JA79" s="115"/>
      <c r="JB79" s="115"/>
      <c r="JC79" s="115"/>
      <c r="JD79" s="115"/>
      <c r="JE79" s="115"/>
      <c r="JF79" s="115"/>
      <c r="JG79" s="115"/>
      <c r="JH79" s="115"/>
      <c r="JI79" s="115"/>
      <c r="JJ79" s="115"/>
      <c r="JK79" s="115"/>
      <c r="JL79" s="115"/>
      <c r="JM79" s="115"/>
      <c r="JN79" s="115"/>
      <c r="JO79" s="115"/>
      <c r="JP79" s="115"/>
      <c r="JQ79" s="115"/>
      <c r="JR79" s="115"/>
      <c r="JS79" s="115"/>
      <c r="JT79" s="115"/>
      <c r="JU79" s="115"/>
      <c r="JV79" s="115"/>
      <c r="JW79" s="115"/>
      <c r="JX79" s="115"/>
      <c r="JY79" s="115"/>
      <c r="JZ79" s="115"/>
      <c r="KA79" s="115"/>
      <c r="KB79" s="115"/>
      <c r="KC79" s="115"/>
      <c r="KD79" s="115"/>
      <c r="KE79" s="115"/>
      <c r="KF79" s="115"/>
      <c r="KG79" s="115"/>
      <c r="KH79" s="115"/>
      <c r="KI79" s="115"/>
      <c r="KJ79" s="115"/>
      <c r="KK79" s="115"/>
      <c r="KL79" s="115"/>
      <c r="KM79" s="115"/>
      <c r="KN79" s="115"/>
      <c r="KO79" s="115"/>
      <c r="KP79" s="115"/>
      <c r="KQ79" s="115"/>
      <c r="KR79" s="115"/>
      <c r="KS79" s="115"/>
      <c r="KT79" s="115"/>
      <c r="KU79" s="115"/>
      <c r="KV79" s="115"/>
      <c r="KW79" s="115"/>
      <c r="KX79" s="115"/>
      <c r="KY79" s="115"/>
      <c r="KZ79" s="115"/>
      <c r="LA79" s="115"/>
      <c r="LB79" s="115"/>
      <c r="LC79" s="115"/>
      <c r="LD79" s="115"/>
      <c r="LE79" s="115"/>
      <c r="LF79" s="115"/>
      <c r="LG79" s="115"/>
      <c r="LH79" s="115"/>
      <c r="LI79" s="52"/>
      <c r="LJ79" s="52"/>
    </row>
    <row r="80" spans="1:322" s="3" customFormat="1" ht="10.199999999999999" x14ac:dyDescent="0.2">
      <c r="A80" s="5"/>
      <c r="B80" s="5"/>
      <c r="C80" s="5"/>
      <c r="D80" s="5"/>
      <c r="E80" s="145" t="s">
        <v>164</v>
      </c>
      <c r="F80" s="5"/>
      <c r="G80" s="5"/>
      <c r="H80" s="145"/>
      <c r="I80" s="5"/>
      <c r="J80" s="5"/>
      <c r="K80" s="50" t="s">
        <v>82</v>
      </c>
      <c r="L80" s="5"/>
      <c r="M80" s="12"/>
      <c r="N80" s="5"/>
      <c r="O80" s="19"/>
      <c r="P80" s="5"/>
      <c r="Q80" s="5"/>
      <c r="R80" s="69"/>
      <c r="S80" s="5"/>
      <c r="T80" s="5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  <c r="IW80" s="47"/>
      <c r="IX80" s="47"/>
      <c r="IY80" s="47"/>
      <c r="IZ80" s="47"/>
      <c r="JA80" s="47"/>
      <c r="JB80" s="47"/>
      <c r="JC80" s="47"/>
      <c r="JD80" s="47"/>
      <c r="JE80" s="47"/>
      <c r="JF80" s="47"/>
      <c r="JG80" s="47"/>
      <c r="JH80" s="47"/>
      <c r="JI80" s="47"/>
      <c r="JJ80" s="47"/>
      <c r="JK80" s="47"/>
      <c r="JL80" s="47"/>
      <c r="JM80" s="47"/>
      <c r="JN80" s="47"/>
      <c r="JO80" s="47"/>
      <c r="JP80" s="47"/>
      <c r="JQ80" s="47"/>
      <c r="JR80" s="47"/>
      <c r="JS80" s="47"/>
      <c r="JT80" s="47"/>
      <c r="JU80" s="47"/>
      <c r="JV80" s="47"/>
      <c r="JW80" s="47"/>
      <c r="JX80" s="47"/>
      <c r="JY80" s="47"/>
      <c r="JZ80" s="47"/>
      <c r="KA80" s="47"/>
      <c r="KB80" s="47"/>
      <c r="KC80" s="47"/>
      <c r="KD80" s="47"/>
      <c r="KE80" s="47"/>
      <c r="KF80" s="47"/>
      <c r="KG80" s="47"/>
      <c r="KH80" s="47"/>
      <c r="KI80" s="47"/>
      <c r="KJ80" s="47"/>
      <c r="KK80" s="47"/>
      <c r="KL80" s="47"/>
      <c r="KM80" s="47"/>
      <c r="KN80" s="47"/>
      <c r="KO80" s="47"/>
      <c r="KP80" s="47"/>
      <c r="KQ80" s="47"/>
      <c r="KR80" s="47"/>
      <c r="KS80" s="47"/>
      <c r="KT80" s="47"/>
      <c r="KU80" s="47"/>
      <c r="KV80" s="47"/>
      <c r="KW80" s="47"/>
      <c r="KX80" s="47"/>
      <c r="KY80" s="47"/>
      <c r="KZ80" s="47"/>
      <c r="LA80" s="47"/>
      <c r="LB80" s="47"/>
      <c r="LC80" s="47"/>
      <c r="LD80" s="47"/>
      <c r="LE80" s="47"/>
      <c r="LF80" s="47"/>
      <c r="LG80" s="47"/>
      <c r="LH80" s="47"/>
      <c r="LI80" s="5"/>
      <c r="LJ80" s="5"/>
    </row>
    <row r="81" spans="1:322" s="60" customFormat="1" ht="10.199999999999999" x14ac:dyDescent="0.2">
      <c r="A81" s="52"/>
      <c r="B81" s="52"/>
      <c r="C81" s="52"/>
      <c r="D81" s="52"/>
      <c r="E81" s="101" t="s">
        <v>165</v>
      </c>
      <c r="F81" s="52"/>
      <c r="G81" s="52"/>
      <c r="H81" s="101"/>
      <c r="I81" s="52"/>
      <c r="J81" s="52"/>
      <c r="K81" s="56" t="str">
        <f>$K$61</f>
        <v>кол-во</v>
      </c>
      <c r="L81" s="52"/>
      <c r="M81" s="59"/>
      <c r="N81" s="52"/>
      <c r="O81" s="62"/>
      <c r="P81" s="52"/>
      <c r="Q81" s="52"/>
      <c r="R81" s="102"/>
      <c r="S81" s="52"/>
      <c r="T81" s="12" t="s">
        <v>6</v>
      </c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  <c r="IG81" s="115"/>
      <c r="IH81" s="115"/>
      <c r="II81" s="115"/>
      <c r="IJ81" s="115"/>
      <c r="IK81" s="115"/>
      <c r="IL81" s="115"/>
      <c r="IM81" s="115"/>
      <c r="IN81" s="115"/>
      <c r="IO81" s="115"/>
      <c r="IP81" s="115"/>
      <c r="IQ81" s="115"/>
      <c r="IR81" s="115"/>
      <c r="IS81" s="115"/>
      <c r="IT81" s="115"/>
      <c r="IU81" s="115"/>
      <c r="IV81" s="115"/>
      <c r="IW81" s="115"/>
      <c r="IX81" s="115"/>
      <c r="IY81" s="115"/>
      <c r="IZ81" s="115"/>
      <c r="JA81" s="115"/>
      <c r="JB81" s="115"/>
      <c r="JC81" s="115"/>
      <c r="JD81" s="115"/>
      <c r="JE81" s="115"/>
      <c r="JF81" s="115"/>
      <c r="JG81" s="115"/>
      <c r="JH81" s="115"/>
      <c r="JI81" s="115"/>
      <c r="JJ81" s="115"/>
      <c r="JK81" s="115"/>
      <c r="JL81" s="115"/>
      <c r="JM81" s="115"/>
      <c r="JN81" s="115"/>
      <c r="JO81" s="115"/>
      <c r="JP81" s="115"/>
      <c r="JQ81" s="115"/>
      <c r="JR81" s="115"/>
      <c r="JS81" s="115"/>
      <c r="JT81" s="115"/>
      <c r="JU81" s="115"/>
      <c r="JV81" s="115"/>
      <c r="JW81" s="115"/>
      <c r="JX81" s="115"/>
      <c r="JY81" s="115"/>
      <c r="JZ81" s="115"/>
      <c r="KA81" s="115"/>
      <c r="KB81" s="115"/>
      <c r="KC81" s="115"/>
      <c r="KD81" s="115"/>
      <c r="KE81" s="115"/>
      <c r="KF81" s="115"/>
      <c r="KG81" s="115"/>
      <c r="KH81" s="115"/>
      <c r="KI81" s="115"/>
      <c r="KJ81" s="115"/>
      <c r="KK81" s="115"/>
      <c r="KL81" s="115"/>
      <c r="KM81" s="115"/>
      <c r="KN81" s="115"/>
      <c r="KO81" s="115"/>
      <c r="KP81" s="115"/>
      <c r="KQ81" s="115"/>
      <c r="KR81" s="115"/>
      <c r="KS81" s="115"/>
      <c r="KT81" s="115"/>
      <c r="KU81" s="115"/>
      <c r="KV81" s="115"/>
      <c r="KW81" s="115"/>
      <c r="KX81" s="115"/>
      <c r="KY81" s="115"/>
      <c r="KZ81" s="115"/>
      <c r="LA81" s="115"/>
      <c r="LB81" s="115"/>
      <c r="LC81" s="115"/>
      <c r="LD81" s="115"/>
      <c r="LE81" s="115"/>
      <c r="LF81" s="115"/>
      <c r="LG81" s="115"/>
      <c r="LH81" s="115"/>
      <c r="LI81" s="52"/>
      <c r="LJ81" s="52"/>
    </row>
    <row r="82" spans="1:322" s="60" customFormat="1" ht="10.199999999999999" x14ac:dyDescent="0.2">
      <c r="A82" s="52"/>
      <c r="B82" s="52"/>
      <c r="C82" s="52"/>
      <c r="D82" s="52"/>
      <c r="E82" s="101" t="s">
        <v>166</v>
      </c>
      <c r="F82" s="52"/>
      <c r="G82" s="52"/>
      <c r="H82" s="101"/>
      <c r="I82" s="52"/>
      <c r="J82" s="52"/>
      <c r="K82" s="56" t="str">
        <f t="shared" si="376"/>
        <v>кол-во</v>
      </c>
      <c r="L82" s="52"/>
      <c r="M82" s="59"/>
      <c r="N82" s="52"/>
      <c r="O82" s="62"/>
      <c r="P82" s="52"/>
      <c r="Q82" s="52"/>
      <c r="R82" s="102"/>
      <c r="S82" s="52"/>
      <c r="T82" s="12" t="s">
        <v>6</v>
      </c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  <c r="IJ82" s="115"/>
      <c r="IK82" s="115"/>
      <c r="IL82" s="115"/>
      <c r="IM82" s="115"/>
      <c r="IN82" s="115"/>
      <c r="IO82" s="115"/>
      <c r="IP82" s="115"/>
      <c r="IQ82" s="115"/>
      <c r="IR82" s="115"/>
      <c r="IS82" s="115"/>
      <c r="IT82" s="115"/>
      <c r="IU82" s="115"/>
      <c r="IV82" s="115"/>
      <c r="IW82" s="115"/>
      <c r="IX82" s="115"/>
      <c r="IY82" s="115"/>
      <c r="IZ82" s="115"/>
      <c r="JA82" s="115"/>
      <c r="JB82" s="115"/>
      <c r="JC82" s="115"/>
      <c r="JD82" s="115"/>
      <c r="JE82" s="115"/>
      <c r="JF82" s="115"/>
      <c r="JG82" s="115"/>
      <c r="JH82" s="115"/>
      <c r="JI82" s="115"/>
      <c r="JJ82" s="115"/>
      <c r="JK82" s="115"/>
      <c r="JL82" s="115"/>
      <c r="JM82" s="115"/>
      <c r="JN82" s="115"/>
      <c r="JO82" s="115"/>
      <c r="JP82" s="115"/>
      <c r="JQ82" s="115"/>
      <c r="JR82" s="115"/>
      <c r="JS82" s="115"/>
      <c r="JT82" s="115"/>
      <c r="JU82" s="115"/>
      <c r="JV82" s="115"/>
      <c r="JW82" s="115"/>
      <c r="JX82" s="115"/>
      <c r="JY82" s="115"/>
      <c r="JZ82" s="115"/>
      <c r="KA82" s="115"/>
      <c r="KB82" s="115"/>
      <c r="KC82" s="115"/>
      <c r="KD82" s="115"/>
      <c r="KE82" s="115"/>
      <c r="KF82" s="115"/>
      <c r="KG82" s="115"/>
      <c r="KH82" s="115"/>
      <c r="KI82" s="115"/>
      <c r="KJ82" s="115"/>
      <c r="KK82" s="115"/>
      <c r="KL82" s="115"/>
      <c r="KM82" s="115"/>
      <c r="KN82" s="115"/>
      <c r="KO82" s="115"/>
      <c r="KP82" s="115"/>
      <c r="KQ82" s="115"/>
      <c r="KR82" s="115"/>
      <c r="KS82" s="115"/>
      <c r="KT82" s="115"/>
      <c r="KU82" s="115"/>
      <c r="KV82" s="115"/>
      <c r="KW82" s="115"/>
      <c r="KX82" s="115"/>
      <c r="KY82" s="115"/>
      <c r="KZ82" s="115"/>
      <c r="LA82" s="115"/>
      <c r="LB82" s="115"/>
      <c r="LC82" s="115"/>
      <c r="LD82" s="115"/>
      <c r="LE82" s="115"/>
      <c r="LF82" s="115"/>
      <c r="LG82" s="115"/>
      <c r="LH82" s="115"/>
      <c r="LI82" s="52"/>
      <c r="LJ82" s="52"/>
    </row>
    <row r="83" spans="1:322" s="60" customFormat="1" ht="10.199999999999999" x14ac:dyDescent="0.2">
      <c r="A83" s="52"/>
      <c r="B83" s="52"/>
      <c r="C83" s="52"/>
      <c r="D83" s="52"/>
      <c r="E83" s="101" t="s">
        <v>167</v>
      </c>
      <c r="F83" s="52"/>
      <c r="G83" s="52"/>
      <c r="H83" s="101"/>
      <c r="I83" s="52"/>
      <c r="J83" s="52"/>
      <c r="K83" s="56" t="str">
        <f t="shared" si="376"/>
        <v>кол-во</v>
      </c>
      <c r="L83" s="52"/>
      <c r="M83" s="59"/>
      <c r="N83" s="52"/>
      <c r="O83" s="62"/>
      <c r="P83" s="52"/>
      <c r="Q83" s="52"/>
      <c r="R83" s="102"/>
      <c r="S83" s="52"/>
      <c r="T83" s="12" t="s">
        <v>6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15"/>
      <c r="GL83" s="115"/>
      <c r="GM83" s="115"/>
      <c r="GN83" s="115"/>
      <c r="GO83" s="115"/>
      <c r="GP83" s="115"/>
      <c r="GQ83" s="115"/>
      <c r="GR83" s="115"/>
      <c r="GS83" s="115"/>
      <c r="GT83" s="115"/>
      <c r="GU83" s="115"/>
      <c r="GV83" s="115"/>
      <c r="GW83" s="115"/>
      <c r="GX83" s="115"/>
      <c r="GY83" s="115"/>
      <c r="GZ83" s="115"/>
      <c r="HA83" s="115"/>
      <c r="HB83" s="115"/>
      <c r="HC83" s="115"/>
      <c r="HD83" s="115"/>
      <c r="HE83" s="115"/>
      <c r="HF83" s="115"/>
      <c r="HG83" s="115"/>
      <c r="HH83" s="115"/>
      <c r="HI83" s="115"/>
      <c r="HJ83" s="115"/>
      <c r="HK83" s="115"/>
      <c r="HL83" s="115"/>
      <c r="HM83" s="115"/>
      <c r="HN83" s="115"/>
      <c r="HO83" s="115"/>
      <c r="HP83" s="115"/>
      <c r="HQ83" s="115"/>
      <c r="HR83" s="115"/>
      <c r="HS83" s="115"/>
      <c r="HT83" s="115"/>
      <c r="HU83" s="115"/>
      <c r="HV83" s="115"/>
      <c r="HW83" s="115"/>
      <c r="HX83" s="115"/>
      <c r="HY83" s="115"/>
      <c r="HZ83" s="115"/>
      <c r="IA83" s="115"/>
      <c r="IB83" s="115"/>
      <c r="IC83" s="115"/>
      <c r="ID83" s="115"/>
      <c r="IE83" s="115"/>
      <c r="IF83" s="115"/>
      <c r="IG83" s="115"/>
      <c r="IH83" s="115"/>
      <c r="II83" s="115"/>
      <c r="IJ83" s="115"/>
      <c r="IK83" s="115"/>
      <c r="IL83" s="115"/>
      <c r="IM83" s="115"/>
      <c r="IN83" s="115"/>
      <c r="IO83" s="115"/>
      <c r="IP83" s="115"/>
      <c r="IQ83" s="115"/>
      <c r="IR83" s="115"/>
      <c r="IS83" s="115"/>
      <c r="IT83" s="115"/>
      <c r="IU83" s="115"/>
      <c r="IV83" s="115"/>
      <c r="IW83" s="115"/>
      <c r="IX83" s="115"/>
      <c r="IY83" s="115"/>
      <c r="IZ83" s="115"/>
      <c r="JA83" s="115"/>
      <c r="JB83" s="115"/>
      <c r="JC83" s="115"/>
      <c r="JD83" s="115"/>
      <c r="JE83" s="115"/>
      <c r="JF83" s="115"/>
      <c r="JG83" s="115"/>
      <c r="JH83" s="115"/>
      <c r="JI83" s="115"/>
      <c r="JJ83" s="115"/>
      <c r="JK83" s="115"/>
      <c r="JL83" s="115"/>
      <c r="JM83" s="115"/>
      <c r="JN83" s="115"/>
      <c r="JO83" s="115"/>
      <c r="JP83" s="115"/>
      <c r="JQ83" s="115"/>
      <c r="JR83" s="115"/>
      <c r="JS83" s="115"/>
      <c r="JT83" s="115"/>
      <c r="JU83" s="115"/>
      <c r="JV83" s="115"/>
      <c r="JW83" s="115"/>
      <c r="JX83" s="115"/>
      <c r="JY83" s="115"/>
      <c r="JZ83" s="115"/>
      <c r="KA83" s="115"/>
      <c r="KB83" s="115"/>
      <c r="KC83" s="115"/>
      <c r="KD83" s="115"/>
      <c r="KE83" s="115"/>
      <c r="KF83" s="115"/>
      <c r="KG83" s="115"/>
      <c r="KH83" s="115"/>
      <c r="KI83" s="115"/>
      <c r="KJ83" s="115"/>
      <c r="KK83" s="115"/>
      <c r="KL83" s="115"/>
      <c r="KM83" s="115"/>
      <c r="KN83" s="115"/>
      <c r="KO83" s="115"/>
      <c r="KP83" s="115"/>
      <c r="KQ83" s="115"/>
      <c r="KR83" s="115"/>
      <c r="KS83" s="115"/>
      <c r="KT83" s="115"/>
      <c r="KU83" s="115"/>
      <c r="KV83" s="115"/>
      <c r="KW83" s="115"/>
      <c r="KX83" s="115"/>
      <c r="KY83" s="115"/>
      <c r="KZ83" s="115"/>
      <c r="LA83" s="115"/>
      <c r="LB83" s="115"/>
      <c r="LC83" s="115"/>
      <c r="LD83" s="115"/>
      <c r="LE83" s="115"/>
      <c r="LF83" s="115"/>
      <c r="LG83" s="115"/>
      <c r="LH83" s="115"/>
      <c r="LI83" s="52"/>
      <c r="LJ83" s="52"/>
    </row>
    <row r="84" spans="1:322" s="3" customFormat="1" ht="10.199999999999999" x14ac:dyDescent="0.2">
      <c r="A84" s="5"/>
      <c r="B84" s="5"/>
      <c r="C84" s="5"/>
      <c r="D84" s="5"/>
      <c r="E84" s="145" t="s">
        <v>168</v>
      </c>
      <c r="F84" s="5"/>
      <c r="G84" s="5"/>
      <c r="H84" s="145"/>
      <c r="I84" s="5"/>
      <c r="J84" s="5"/>
      <c r="K84" s="50" t="s">
        <v>82</v>
      </c>
      <c r="L84" s="5"/>
      <c r="M84" s="12"/>
      <c r="N84" s="5"/>
      <c r="O84" s="19"/>
      <c r="P84" s="5"/>
      <c r="Q84" s="5"/>
      <c r="R84" s="69"/>
      <c r="S84" s="5"/>
      <c r="T84" s="5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  <c r="IV84" s="47"/>
      <c r="IW84" s="47"/>
      <c r="IX84" s="47"/>
      <c r="IY84" s="47"/>
      <c r="IZ84" s="47"/>
      <c r="JA84" s="47"/>
      <c r="JB84" s="47"/>
      <c r="JC84" s="47"/>
      <c r="JD84" s="47"/>
      <c r="JE84" s="47"/>
      <c r="JF84" s="47"/>
      <c r="JG84" s="47"/>
      <c r="JH84" s="47"/>
      <c r="JI84" s="47"/>
      <c r="JJ84" s="47"/>
      <c r="JK84" s="47"/>
      <c r="JL84" s="47"/>
      <c r="JM84" s="47"/>
      <c r="JN84" s="47"/>
      <c r="JO84" s="47"/>
      <c r="JP84" s="47"/>
      <c r="JQ84" s="47"/>
      <c r="JR84" s="47"/>
      <c r="JS84" s="47"/>
      <c r="JT84" s="47"/>
      <c r="JU84" s="47"/>
      <c r="JV84" s="47"/>
      <c r="JW84" s="47"/>
      <c r="JX84" s="47"/>
      <c r="JY84" s="47"/>
      <c r="JZ84" s="47"/>
      <c r="KA84" s="47"/>
      <c r="KB84" s="47"/>
      <c r="KC84" s="47"/>
      <c r="KD84" s="47"/>
      <c r="KE84" s="47"/>
      <c r="KF84" s="47"/>
      <c r="KG84" s="47"/>
      <c r="KH84" s="47"/>
      <c r="KI84" s="47"/>
      <c r="KJ84" s="47"/>
      <c r="KK84" s="47"/>
      <c r="KL84" s="47"/>
      <c r="KM84" s="47"/>
      <c r="KN84" s="47"/>
      <c r="KO84" s="47"/>
      <c r="KP84" s="47"/>
      <c r="KQ84" s="47"/>
      <c r="KR84" s="47"/>
      <c r="KS84" s="47"/>
      <c r="KT84" s="47"/>
      <c r="KU84" s="47"/>
      <c r="KV84" s="47"/>
      <c r="KW84" s="47"/>
      <c r="KX84" s="47"/>
      <c r="KY84" s="47"/>
      <c r="KZ84" s="47"/>
      <c r="LA84" s="47"/>
      <c r="LB84" s="47"/>
      <c r="LC84" s="47"/>
      <c r="LD84" s="47"/>
      <c r="LE84" s="47"/>
      <c r="LF84" s="47"/>
      <c r="LG84" s="47"/>
      <c r="LH84" s="47"/>
      <c r="LI84" s="5"/>
      <c r="LJ84" s="5"/>
    </row>
    <row r="85" spans="1:322" s="60" customFormat="1" ht="10.199999999999999" x14ac:dyDescent="0.2">
      <c r="A85" s="52"/>
      <c r="B85" s="52"/>
      <c r="C85" s="52"/>
      <c r="D85" s="52"/>
      <c r="E85" s="101" t="s">
        <v>169</v>
      </c>
      <c r="F85" s="52"/>
      <c r="G85" s="52"/>
      <c r="H85" s="101"/>
      <c r="I85" s="52"/>
      <c r="J85" s="52"/>
      <c r="K85" s="56" t="str">
        <f>$K$61</f>
        <v>кол-во</v>
      </c>
      <c r="L85" s="52"/>
      <c r="M85" s="59"/>
      <c r="N85" s="52"/>
      <c r="O85" s="62"/>
      <c r="P85" s="52"/>
      <c r="Q85" s="52"/>
      <c r="R85" s="102"/>
      <c r="S85" s="52"/>
      <c r="T85" s="12" t="s">
        <v>6</v>
      </c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5"/>
      <c r="GW85" s="115"/>
      <c r="GX85" s="115"/>
      <c r="GY85" s="115"/>
      <c r="GZ85" s="115"/>
      <c r="HA85" s="115"/>
      <c r="HB85" s="115"/>
      <c r="HC85" s="115"/>
      <c r="HD85" s="115"/>
      <c r="HE85" s="115"/>
      <c r="HF85" s="115"/>
      <c r="HG85" s="115"/>
      <c r="HH85" s="115"/>
      <c r="HI85" s="115"/>
      <c r="HJ85" s="115"/>
      <c r="HK85" s="115"/>
      <c r="HL85" s="115"/>
      <c r="HM85" s="115"/>
      <c r="HN85" s="115"/>
      <c r="HO85" s="115"/>
      <c r="HP85" s="115"/>
      <c r="HQ85" s="115"/>
      <c r="HR85" s="115"/>
      <c r="HS85" s="115"/>
      <c r="HT85" s="115"/>
      <c r="HU85" s="115"/>
      <c r="HV85" s="115"/>
      <c r="HW85" s="115"/>
      <c r="HX85" s="115"/>
      <c r="HY85" s="115"/>
      <c r="HZ85" s="115"/>
      <c r="IA85" s="115"/>
      <c r="IB85" s="115"/>
      <c r="IC85" s="115"/>
      <c r="ID85" s="115"/>
      <c r="IE85" s="115"/>
      <c r="IF85" s="115"/>
      <c r="IG85" s="115"/>
      <c r="IH85" s="115"/>
      <c r="II85" s="115"/>
      <c r="IJ85" s="115"/>
      <c r="IK85" s="115"/>
      <c r="IL85" s="115"/>
      <c r="IM85" s="115"/>
      <c r="IN85" s="115"/>
      <c r="IO85" s="115"/>
      <c r="IP85" s="115"/>
      <c r="IQ85" s="115"/>
      <c r="IR85" s="115"/>
      <c r="IS85" s="115"/>
      <c r="IT85" s="115"/>
      <c r="IU85" s="115"/>
      <c r="IV85" s="115"/>
      <c r="IW85" s="115"/>
      <c r="IX85" s="115"/>
      <c r="IY85" s="115"/>
      <c r="IZ85" s="115"/>
      <c r="JA85" s="115"/>
      <c r="JB85" s="115"/>
      <c r="JC85" s="115"/>
      <c r="JD85" s="115"/>
      <c r="JE85" s="115"/>
      <c r="JF85" s="115"/>
      <c r="JG85" s="115"/>
      <c r="JH85" s="115"/>
      <c r="JI85" s="115"/>
      <c r="JJ85" s="115"/>
      <c r="JK85" s="115"/>
      <c r="JL85" s="115"/>
      <c r="JM85" s="115"/>
      <c r="JN85" s="115"/>
      <c r="JO85" s="115"/>
      <c r="JP85" s="115"/>
      <c r="JQ85" s="115"/>
      <c r="JR85" s="115"/>
      <c r="JS85" s="115"/>
      <c r="JT85" s="115"/>
      <c r="JU85" s="115"/>
      <c r="JV85" s="115"/>
      <c r="JW85" s="115"/>
      <c r="JX85" s="115"/>
      <c r="JY85" s="115"/>
      <c r="JZ85" s="115"/>
      <c r="KA85" s="115"/>
      <c r="KB85" s="115"/>
      <c r="KC85" s="115"/>
      <c r="KD85" s="115"/>
      <c r="KE85" s="115"/>
      <c r="KF85" s="115"/>
      <c r="KG85" s="115"/>
      <c r="KH85" s="115"/>
      <c r="KI85" s="115"/>
      <c r="KJ85" s="115"/>
      <c r="KK85" s="115"/>
      <c r="KL85" s="115"/>
      <c r="KM85" s="115"/>
      <c r="KN85" s="115"/>
      <c r="KO85" s="115"/>
      <c r="KP85" s="115"/>
      <c r="KQ85" s="115"/>
      <c r="KR85" s="115"/>
      <c r="KS85" s="115"/>
      <c r="KT85" s="115"/>
      <c r="KU85" s="115"/>
      <c r="KV85" s="115"/>
      <c r="KW85" s="115"/>
      <c r="KX85" s="115"/>
      <c r="KY85" s="115"/>
      <c r="KZ85" s="115"/>
      <c r="LA85" s="115"/>
      <c r="LB85" s="115"/>
      <c r="LC85" s="115"/>
      <c r="LD85" s="115"/>
      <c r="LE85" s="115"/>
      <c r="LF85" s="115"/>
      <c r="LG85" s="115"/>
      <c r="LH85" s="115"/>
      <c r="LI85" s="52"/>
      <c r="LJ85" s="52"/>
    </row>
    <row r="86" spans="1:322" s="60" customFormat="1" ht="10.199999999999999" x14ac:dyDescent="0.2">
      <c r="A86" s="52"/>
      <c r="B86" s="52"/>
      <c r="C86" s="52"/>
      <c r="D86" s="52"/>
      <c r="E86" s="101" t="s">
        <v>170</v>
      </c>
      <c r="F86" s="52"/>
      <c r="G86" s="52"/>
      <c r="H86" s="101"/>
      <c r="I86" s="52"/>
      <c r="J86" s="52"/>
      <c r="K86" s="56" t="str">
        <f t="shared" si="376"/>
        <v>кол-во</v>
      </c>
      <c r="L86" s="52"/>
      <c r="M86" s="59"/>
      <c r="N86" s="52"/>
      <c r="O86" s="62"/>
      <c r="P86" s="52"/>
      <c r="Q86" s="52"/>
      <c r="R86" s="102"/>
      <c r="S86" s="52"/>
      <c r="T86" s="12" t="s">
        <v>6</v>
      </c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  <c r="HE86" s="115"/>
      <c r="HF86" s="115"/>
      <c r="HG86" s="115"/>
      <c r="HH86" s="115"/>
      <c r="HI86" s="115"/>
      <c r="HJ86" s="115"/>
      <c r="HK86" s="115"/>
      <c r="HL86" s="115"/>
      <c r="HM86" s="115"/>
      <c r="HN86" s="115"/>
      <c r="HO86" s="115"/>
      <c r="HP86" s="115"/>
      <c r="HQ86" s="115"/>
      <c r="HR86" s="115"/>
      <c r="HS86" s="115"/>
      <c r="HT86" s="115"/>
      <c r="HU86" s="115"/>
      <c r="HV86" s="115"/>
      <c r="HW86" s="115"/>
      <c r="HX86" s="115"/>
      <c r="HY86" s="115"/>
      <c r="HZ86" s="115"/>
      <c r="IA86" s="115"/>
      <c r="IB86" s="115"/>
      <c r="IC86" s="115"/>
      <c r="ID86" s="115"/>
      <c r="IE86" s="115"/>
      <c r="IF86" s="115"/>
      <c r="IG86" s="115"/>
      <c r="IH86" s="115"/>
      <c r="II86" s="115"/>
      <c r="IJ86" s="115"/>
      <c r="IK86" s="115"/>
      <c r="IL86" s="115"/>
      <c r="IM86" s="115"/>
      <c r="IN86" s="115"/>
      <c r="IO86" s="115"/>
      <c r="IP86" s="115"/>
      <c r="IQ86" s="115"/>
      <c r="IR86" s="115"/>
      <c r="IS86" s="115"/>
      <c r="IT86" s="115"/>
      <c r="IU86" s="115"/>
      <c r="IV86" s="115"/>
      <c r="IW86" s="115"/>
      <c r="IX86" s="115"/>
      <c r="IY86" s="115"/>
      <c r="IZ86" s="115"/>
      <c r="JA86" s="115"/>
      <c r="JB86" s="115"/>
      <c r="JC86" s="115"/>
      <c r="JD86" s="115"/>
      <c r="JE86" s="115"/>
      <c r="JF86" s="115"/>
      <c r="JG86" s="115"/>
      <c r="JH86" s="115"/>
      <c r="JI86" s="115"/>
      <c r="JJ86" s="115"/>
      <c r="JK86" s="115"/>
      <c r="JL86" s="115"/>
      <c r="JM86" s="115"/>
      <c r="JN86" s="115"/>
      <c r="JO86" s="115"/>
      <c r="JP86" s="115"/>
      <c r="JQ86" s="115"/>
      <c r="JR86" s="115"/>
      <c r="JS86" s="115"/>
      <c r="JT86" s="115"/>
      <c r="JU86" s="115"/>
      <c r="JV86" s="115"/>
      <c r="JW86" s="115"/>
      <c r="JX86" s="115"/>
      <c r="JY86" s="115"/>
      <c r="JZ86" s="115"/>
      <c r="KA86" s="115"/>
      <c r="KB86" s="115"/>
      <c r="KC86" s="115"/>
      <c r="KD86" s="115"/>
      <c r="KE86" s="115"/>
      <c r="KF86" s="115"/>
      <c r="KG86" s="115"/>
      <c r="KH86" s="115"/>
      <c r="KI86" s="115"/>
      <c r="KJ86" s="115"/>
      <c r="KK86" s="115"/>
      <c r="KL86" s="115"/>
      <c r="KM86" s="115"/>
      <c r="KN86" s="115"/>
      <c r="KO86" s="115"/>
      <c r="KP86" s="115"/>
      <c r="KQ86" s="115"/>
      <c r="KR86" s="115"/>
      <c r="KS86" s="115"/>
      <c r="KT86" s="115"/>
      <c r="KU86" s="115"/>
      <c r="KV86" s="115"/>
      <c r="KW86" s="115"/>
      <c r="KX86" s="115"/>
      <c r="KY86" s="115"/>
      <c r="KZ86" s="115"/>
      <c r="LA86" s="115"/>
      <c r="LB86" s="115"/>
      <c r="LC86" s="115"/>
      <c r="LD86" s="115"/>
      <c r="LE86" s="115"/>
      <c r="LF86" s="115"/>
      <c r="LG86" s="115"/>
      <c r="LH86" s="115"/>
      <c r="LI86" s="52"/>
      <c r="LJ86" s="52"/>
    </row>
    <row r="87" spans="1:322" s="3" customFormat="1" ht="10.199999999999999" x14ac:dyDescent="0.2">
      <c r="A87" s="5"/>
      <c r="B87" s="5"/>
      <c r="C87" s="5"/>
      <c r="D87" s="5"/>
      <c r="E87" s="145" t="s">
        <v>171</v>
      </c>
      <c r="F87" s="5"/>
      <c r="G87" s="5"/>
      <c r="H87" s="145"/>
      <c r="I87" s="5"/>
      <c r="J87" s="5"/>
      <c r="K87" s="50" t="s">
        <v>82</v>
      </c>
      <c r="L87" s="5"/>
      <c r="M87" s="12"/>
      <c r="N87" s="5"/>
      <c r="O87" s="19"/>
      <c r="P87" s="5"/>
      <c r="Q87" s="5"/>
      <c r="R87" s="69"/>
      <c r="S87" s="5"/>
      <c r="T87" s="5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5"/>
      <c r="LJ87" s="5"/>
    </row>
    <row r="88" spans="1:322" s="60" customFormat="1" ht="10.199999999999999" x14ac:dyDescent="0.2">
      <c r="A88" s="52"/>
      <c r="B88" s="52"/>
      <c r="C88" s="52"/>
      <c r="D88" s="52"/>
      <c r="E88" s="101" t="s">
        <v>172</v>
      </c>
      <c r="F88" s="52"/>
      <c r="G88" s="52"/>
      <c r="H88" s="101"/>
      <c r="I88" s="52"/>
      <c r="J88" s="52"/>
      <c r="K88" s="56" t="str">
        <f>$K$61</f>
        <v>кол-во</v>
      </c>
      <c r="L88" s="52"/>
      <c r="M88" s="59"/>
      <c r="N88" s="52"/>
      <c r="O88" s="62"/>
      <c r="P88" s="52"/>
      <c r="Q88" s="52"/>
      <c r="R88" s="102"/>
      <c r="S88" s="52"/>
      <c r="T88" s="12" t="s">
        <v>6</v>
      </c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  <c r="GO88" s="115"/>
      <c r="GP88" s="115"/>
      <c r="GQ88" s="115"/>
      <c r="GR88" s="115"/>
      <c r="GS88" s="115"/>
      <c r="GT88" s="115"/>
      <c r="GU88" s="115"/>
      <c r="GV88" s="115"/>
      <c r="GW88" s="115"/>
      <c r="GX88" s="115"/>
      <c r="GY88" s="115"/>
      <c r="GZ88" s="115"/>
      <c r="HA88" s="115"/>
      <c r="HB88" s="115"/>
      <c r="HC88" s="115"/>
      <c r="HD88" s="115"/>
      <c r="HE88" s="115"/>
      <c r="HF88" s="115"/>
      <c r="HG88" s="115"/>
      <c r="HH88" s="115"/>
      <c r="HI88" s="115"/>
      <c r="HJ88" s="115"/>
      <c r="HK88" s="115"/>
      <c r="HL88" s="115"/>
      <c r="HM88" s="115"/>
      <c r="HN88" s="115"/>
      <c r="HO88" s="115"/>
      <c r="HP88" s="115"/>
      <c r="HQ88" s="115"/>
      <c r="HR88" s="115"/>
      <c r="HS88" s="115"/>
      <c r="HT88" s="115"/>
      <c r="HU88" s="115"/>
      <c r="HV88" s="115"/>
      <c r="HW88" s="115"/>
      <c r="HX88" s="115"/>
      <c r="HY88" s="115"/>
      <c r="HZ88" s="115"/>
      <c r="IA88" s="115"/>
      <c r="IB88" s="115"/>
      <c r="IC88" s="115"/>
      <c r="ID88" s="115"/>
      <c r="IE88" s="115"/>
      <c r="IF88" s="115"/>
      <c r="IG88" s="115"/>
      <c r="IH88" s="115"/>
      <c r="II88" s="115"/>
      <c r="IJ88" s="115"/>
      <c r="IK88" s="115"/>
      <c r="IL88" s="115"/>
      <c r="IM88" s="115"/>
      <c r="IN88" s="115"/>
      <c r="IO88" s="115"/>
      <c r="IP88" s="115"/>
      <c r="IQ88" s="115"/>
      <c r="IR88" s="115"/>
      <c r="IS88" s="115"/>
      <c r="IT88" s="115"/>
      <c r="IU88" s="115"/>
      <c r="IV88" s="115"/>
      <c r="IW88" s="115"/>
      <c r="IX88" s="115"/>
      <c r="IY88" s="115"/>
      <c r="IZ88" s="115"/>
      <c r="JA88" s="115"/>
      <c r="JB88" s="115"/>
      <c r="JC88" s="115"/>
      <c r="JD88" s="115"/>
      <c r="JE88" s="115"/>
      <c r="JF88" s="115"/>
      <c r="JG88" s="115"/>
      <c r="JH88" s="115"/>
      <c r="JI88" s="115"/>
      <c r="JJ88" s="115"/>
      <c r="JK88" s="115"/>
      <c r="JL88" s="115"/>
      <c r="JM88" s="115"/>
      <c r="JN88" s="115"/>
      <c r="JO88" s="115"/>
      <c r="JP88" s="115"/>
      <c r="JQ88" s="115"/>
      <c r="JR88" s="115"/>
      <c r="JS88" s="115"/>
      <c r="JT88" s="115"/>
      <c r="JU88" s="115"/>
      <c r="JV88" s="115"/>
      <c r="JW88" s="115"/>
      <c r="JX88" s="115"/>
      <c r="JY88" s="115"/>
      <c r="JZ88" s="115"/>
      <c r="KA88" s="115"/>
      <c r="KB88" s="115"/>
      <c r="KC88" s="115"/>
      <c r="KD88" s="115"/>
      <c r="KE88" s="115"/>
      <c r="KF88" s="115"/>
      <c r="KG88" s="115"/>
      <c r="KH88" s="115"/>
      <c r="KI88" s="115"/>
      <c r="KJ88" s="115"/>
      <c r="KK88" s="115"/>
      <c r="KL88" s="115"/>
      <c r="KM88" s="115"/>
      <c r="KN88" s="115"/>
      <c r="KO88" s="115"/>
      <c r="KP88" s="115"/>
      <c r="KQ88" s="115"/>
      <c r="KR88" s="115"/>
      <c r="KS88" s="115"/>
      <c r="KT88" s="115"/>
      <c r="KU88" s="115"/>
      <c r="KV88" s="115"/>
      <c r="KW88" s="115"/>
      <c r="KX88" s="115"/>
      <c r="KY88" s="115"/>
      <c r="KZ88" s="115"/>
      <c r="LA88" s="115"/>
      <c r="LB88" s="115"/>
      <c r="LC88" s="115"/>
      <c r="LD88" s="115"/>
      <c r="LE88" s="115"/>
      <c r="LF88" s="115"/>
      <c r="LG88" s="115"/>
      <c r="LH88" s="115"/>
      <c r="LI88" s="52"/>
      <c r="LJ88" s="52"/>
    </row>
    <row r="89" spans="1:322" s="60" customFormat="1" ht="10.199999999999999" x14ac:dyDescent="0.2">
      <c r="A89" s="52"/>
      <c r="B89" s="52"/>
      <c r="C89" s="52"/>
      <c r="D89" s="52"/>
      <c r="E89" s="101" t="s">
        <v>173</v>
      </c>
      <c r="F89" s="52"/>
      <c r="G89" s="52"/>
      <c r="H89" s="101"/>
      <c r="I89" s="52"/>
      <c r="J89" s="52"/>
      <c r="K89" s="56" t="str">
        <f t="shared" si="376"/>
        <v>кол-во</v>
      </c>
      <c r="L89" s="52"/>
      <c r="M89" s="59"/>
      <c r="N89" s="52"/>
      <c r="O89" s="62"/>
      <c r="P89" s="52"/>
      <c r="Q89" s="52"/>
      <c r="R89" s="102"/>
      <c r="S89" s="52"/>
      <c r="T89" s="12" t="s">
        <v>6</v>
      </c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115"/>
      <c r="HF89" s="115"/>
      <c r="HG89" s="115"/>
      <c r="HH89" s="115"/>
      <c r="HI89" s="115"/>
      <c r="HJ89" s="115"/>
      <c r="HK89" s="115"/>
      <c r="HL89" s="115"/>
      <c r="HM89" s="115"/>
      <c r="HN89" s="115"/>
      <c r="HO89" s="115"/>
      <c r="HP89" s="115"/>
      <c r="HQ89" s="115"/>
      <c r="HR89" s="115"/>
      <c r="HS89" s="115"/>
      <c r="HT89" s="115"/>
      <c r="HU89" s="115"/>
      <c r="HV89" s="115"/>
      <c r="HW89" s="115"/>
      <c r="HX89" s="115"/>
      <c r="HY89" s="115"/>
      <c r="HZ89" s="115"/>
      <c r="IA89" s="115"/>
      <c r="IB89" s="115"/>
      <c r="IC89" s="115"/>
      <c r="ID89" s="115"/>
      <c r="IE89" s="115"/>
      <c r="IF89" s="115"/>
      <c r="IG89" s="115"/>
      <c r="IH89" s="115"/>
      <c r="II89" s="115"/>
      <c r="IJ89" s="115"/>
      <c r="IK89" s="115"/>
      <c r="IL89" s="115"/>
      <c r="IM89" s="115"/>
      <c r="IN89" s="115"/>
      <c r="IO89" s="115"/>
      <c r="IP89" s="115"/>
      <c r="IQ89" s="115"/>
      <c r="IR89" s="115"/>
      <c r="IS89" s="115"/>
      <c r="IT89" s="115"/>
      <c r="IU89" s="115"/>
      <c r="IV89" s="115"/>
      <c r="IW89" s="115"/>
      <c r="IX89" s="115"/>
      <c r="IY89" s="115"/>
      <c r="IZ89" s="115"/>
      <c r="JA89" s="115"/>
      <c r="JB89" s="115"/>
      <c r="JC89" s="115"/>
      <c r="JD89" s="115"/>
      <c r="JE89" s="115"/>
      <c r="JF89" s="115"/>
      <c r="JG89" s="115"/>
      <c r="JH89" s="115"/>
      <c r="JI89" s="115"/>
      <c r="JJ89" s="115"/>
      <c r="JK89" s="115"/>
      <c r="JL89" s="115"/>
      <c r="JM89" s="115"/>
      <c r="JN89" s="115"/>
      <c r="JO89" s="115"/>
      <c r="JP89" s="115"/>
      <c r="JQ89" s="115"/>
      <c r="JR89" s="115"/>
      <c r="JS89" s="115"/>
      <c r="JT89" s="115"/>
      <c r="JU89" s="115"/>
      <c r="JV89" s="115"/>
      <c r="JW89" s="115"/>
      <c r="JX89" s="115"/>
      <c r="JY89" s="115"/>
      <c r="JZ89" s="115"/>
      <c r="KA89" s="115"/>
      <c r="KB89" s="115"/>
      <c r="KC89" s="115"/>
      <c r="KD89" s="115"/>
      <c r="KE89" s="115"/>
      <c r="KF89" s="115"/>
      <c r="KG89" s="115"/>
      <c r="KH89" s="115"/>
      <c r="KI89" s="115"/>
      <c r="KJ89" s="115"/>
      <c r="KK89" s="115"/>
      <c r="KL89" s="115"/>
      <c r="KM89" s="115"/>
      <c r="KN89" s="115"/>
      <c r="KO89" s="115"/>
      <c r="KP89" s="115"/>
      <c r="KQ89" s="115"/>
      <c r="KR89" s="115"/>
      <c r="KS89" s="115"/>
      <c r="KT89" s="115"/>
      <c r="KU89" s="115"/>
      <c r="KV89" s="115"/>
      <c r="KW89" s="115"/>
      <c r="KX89" s="115"/>
      <c r="KY89" s="115"/>
      <c r="KZ89" s="115"/>
      <c r="LA89" s="115"/>
      <c r="LB89" s="115"/>
      <c r="LC89" s="115"/>
      <c r="LD89" s="115"/>
      <c r="LE89" s="115"/>
      <c r="LF89" s="115"/>
      <c r="LG89" s="115"/>
      <c r="LH89" s="115"/>
      <c r="LI89" s="52"/>
      <c r="LJ89" s="52"/>
    </row>
    <row r="90" spans="1:322" s="3" customFormat="1" ht="10.199999999999999" x14ac:dyDescent="0.2">
      <c r="A90" s="5"/>
      <c r="B90" s="5"/>
      <c r="C90" s="5"/>
      <c r="D90" s="5"/>
      <c r="E90" s="145" t="s">
        <v>174</v>
      </c>
      <c r="F90" s="5"/>
      <c r="G90" s="5"/>
      <c r="H90" s="145"/>
      <c r="I90" s="5"/>
      <c r="J90" s="5"/>
      <c r="K90" s="50" t="s">
        <v>82</v>
      </c>
      <c r="L90" s="5"/>
      <c r="M90" s="12"/>
      <c r="N90" s="5"/>
      <c r="O90" s="19"/>
      <c r="P90" s="5"/>
      <c r="Q90" s="5"/>
      <c r="R90" s="69"/>
      <c r="S90" s="5"/>
      <c r="T90" s="5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5"/>
      <c r="LJ90" s="5"/>
    </row>
    <row r="91" spans="1:322" s="60" customFormat="1" ht="10.199999999999999" x14ac:dyDescent="0.2">
      <c r="A91" s="52"/>
      <c r="B91" s="52"/>
      <c r="C91" s="52"/>
      <c r="D91" s="52"/>
      <c r="E91" s="101" t="s">
        <v>175</v>
      </c>
      <c r="F91" s="52"/>
      <c r="G91" s="52"/>
      <c r="H91" s="101"/>
      <c r="I91" s="52"/>
      <c r="J91" s="52"/>
      <c r="K91" s="56" t="str">
        <f>$K$61</f>
        <v>кол-во</v>
      </c>
      <c r="L91" s="52"/>
      <c r="M91" s="59"/>
      <c r="N91" s="52"/>
      <c r="O91" s="62"/>
      <c r="P91" s="52"/>
      <c r="Q91" s="52"/>
      <c r="R91" s="102"/>
      <c r="S91" s="52"/>
      <c r="T91" s="12" t="s">
        <v>6</v>
      </c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  <c r="GF91" s="115"/>
      <c r="GG91" s="115"/>
      <c r="GH91" s="115"/>
      <c r="GI91" s="115"/>
      <c r="GJ91" s="115"/>
      <c r="GK91" s="115"/>
      <c r="GL91" s="115"/>
      <c r="GM91" s="115"/>
      <c r="GN91" s="115"/>
      <c r="GO91" s="115"/>
      <c r="GP91" s="115"/>
      <c r="GQ91" s="115"/>
      <c r="GR91" s="115"/>
      <c r="GS91" s="115"/>
      <c r="GT91" s="115"/>
      <c r="GU91" s="115"/>
      <c r="GV91" s="115"/>
      <c r="GW91" s="115"/>
      <c r="GX91" s="115"/>
      <c r="GY91" s="115"/>
      <c r="GZ91" s="115"/>
      <c r="HA91" s="115"/>
      <c r="HB91" s="115"/>
      <c r="HC91" s="115"/>
      <c r="HD91" s="115"/>
      <c r="HE91" s="115"/>
      <c r="HF91" s="115"/>
      <c r="HG91" s="115"/>
      <c r="HH91" s="115"/>
      <c r="HI91" s="115"/>
      <c r="HJ91" s="115"/>
      <c r="HK91" s="115"/>
      <c r="HL91" s="115"/>
      <c r="HM91" s="115"/>
      <c r="HN91" s="115"/>
      <c r="HO91" s="115"/>
      <c r="HP91" s="115"/>
      <c r="HQ91" s="115"/>
      <c r="HR91" s="115"/>
      <c r="HS91" s="115"/>
      <c r="HT91" s="115"/>
      <c r="HU91" s="115"/>
      <c r="HV91" s="115"/>
      <c r="HW91" s="115"/>
      <c r="HX91" s="115"/>
      <c r="HY91" s="115"/>
      <c r="HZ91" s="115"/>
      <c r="IA91" s="115"/>
      <c r="IB91" s="115"/>
      <c r="IC91" s="115"/>
      <c r="ID91" s="115"/>
      <c r="IE91" s="115"/>
      <c r="IF91" s="115"/>
      <c r="IG91" s="115"/>
      <c r="IH91" s="115"/>
      <c r="II91" s="115"/>
      <c r="IJ91" s="115"/>
      <c r="IK91" s="115"/>
      <c r="IL91" s="115"/>
      <c r="IM91" s="115"/>
      <c r="IN91" s="115"/>
      <c r="IO91" s="115"/>
      <c r="IP91" s="115"/>
      <c r="IQ91" s="115"/>
      <c r="IR91" s="115"/>
      <c r="IS91" s="115"/>
      <c r="IT91" s="115"/>
      <c r="IU91" s="115"/>
      <c r="IV91" s="115"/>
      <c r="IW91" s="115"/>
      <c r="IX91" s="115"/>
      <c r="IY91" s="115"/>
      <c r="IZ91" s="115"/>
      <c r="JA91" s="115"/>
      <c r="JB91" s="115"/>
      <c r="JC91" s="115"/>
      <c r="JD91" s="115"/>
      <c r="JE91" s="115"/>
      <c r="JF91" s="115"/>
      <c r="JG91" s="115"/>
      <c r="JH91" s="115"/>
      <c r="JI91" s="115"/>
      <c r="JJ91" s="115"/>
      <c r="JK91" s="115"/>
      <c r="JL91" s="115"/>
      <c r="JM91" s="115"/>
      <c r="JN91" s="115"/>
      <c r="JO91" s="115"/>
      <c r="JP91" s="115"/>
      <c r="JQ91" s="115"/>
      <c r="JR91" s="115"/>
      <c r="JS91" s="115"/>
      <c r="JT91" s="115"/>
      <c r="JU91" s="115"/>
      <c r="JV91" s="115"/>
      <c r="JW91" s="115"/>
      <c r="JX91" s="115"/>
      <c r="JY91" s="115"/>
      <c r="JZ91" s="115"/>
      <c r="KA91" s="115"/>
      <c r="KB91" s="115"/>
      <c r="KC91" s="115"/>
      <c r="KD91" s="115"/>
      <c r="KE91" s="115"/>
      <c r="KF91" s="115"/>
      <c r="KG91" s="115"/>
      <c r="KH91" s="115"/>
      <c r="KI91" s="115"/>
      <c r="KJ91" s="115"/>
      <c r="KK91" s="115"/>
      <c r="KL91" s="115"/>
      <c r="KM91" s="115"/>
      <c r="KN91" s="115"/>
      <c r="KO91" s="115"/>
      <c r="KP91" s="115"/>
      <c r="KQ91" s="115"/>
      <c r="KR91" s="115"/>
      <c r="KS91" s="115"/>
      <c r="KT91" s="115"/>
      <c r="KU91" s="115"/>
      <c r="KV91" s="115"/>
      <c r="KW91" s="115"/>
      <c r="KX91" s="115"/>
      <c r="KY91" s="115"/>
      <c r="KZ91" s="115"/>
      <c r="LA91" s="115"/>
      <c r="LB91" s="115"/>
      <c r="LC91" s="115"/>
      <c r="LD91" s="115"/>
      <c r="LE91" s="115"/>
      <c r="LF91" s="115"/>
      <c r="LG91" s="115"/>
      <c r="LH91" s="115"/>
      <c r="LI91" s="52"/>
      <c r="LJ91" s="52"/>
    </row>
    <row r="92" spans="1:322" s="60" customFormat="1" ht="10.199999999999999" x14ac:dyDescent="0.2">
      <c r="A92" s="52"/>
      <c r="B92" s="52"/>
      <c r="C92" s="52"/>
      <c r="D92" s="52"/>
      <c r="E92" s="101" t="s">
        <v>176</v>
      </c>
      <c r="F92" s="52"/>
      <c r="G92" s="52"/>
      <c r="H92" s="101"/>
      <c r="I92" s="52"/>
      <c r="J92" s="52"/>
      <c r="K92" s="56" t="str">
        <f t="shared" si="376"/>
        <v>кол-во</v>
      </c>
      <c r="L92" s="52"/>
      <c r="M92" s="59"/>
      <c r="N92" s="52"/>
      <c r="O92" s="62"/>
      <c r="P92" s="52"/>
      <c r="Q92" s="52"/>
      <c r="R92" s="102"/>
      <c r="S92" s="52"/>
      <c r="T92" s="12" t="s">
        <v>6</v>
      </c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15"/>
      <c r="GC92" s="115"/>
      <c r="GD92" s="115"/>
      <c r="GE92" s="115"/>
      <c r="GF92" s="115"/>
      <c r="GG92" s="115"/>
      <c r="GH92" s="115"/>
      <c r="GI92" s="115"/>
      <c r="GJ92" s="115"/>
      <c r="GK92" s="115"/>
      <c r="GL92" s="115"/>
      <c r="GM92" s="115"/>
      <c r="GN92" s="115"/>
      <c r="GO92" s="115"/>
      <c r="GP92" s="115"/>
      <c r="GQ92" s="115"/>
      <c r="GR92" s="115"/>
      <c r="GS92" s="115"/>
      <c r="GT92" s="115"/>
      <c r="GU92" s="115"/>
      <c r="GV92" s="115"/>
      <c r="GW92" s="115"/>
      <c r="GX92" s="115"/>
      <c r="GY92" s="115"/>
      <c r="GZ92" s="115"/>
      <c r="HA92" s="115"/>
      <c r="HB92" s="115"/>
      <c r="HC92" s="115"/>
      <c r="HD92" s="115"/>
      <c r="HE92" s="115"/>
      <c r="HF92" s="115"/>
      <c r="HG92" s="115"/>
      <c r="HH92" s="115"/>
      <c r="HI92" s="115"/>
      <c r="HJ92" s="115"/>
      <c r="HK92" s="115"/>
      <c r="HL92" s="115"/>
      <c r="HM92" s="115"/>
      <c r="HN92" s="115"/>
      <c r="HO92" s="115"/>
      <c r="HP92" s="115"/>
      <c r="HQ92" s="115"/>
      <c r="HR92" s="115"/>
      <c r="HS92" s="115"/>
      <c r="HT92" s="115"/>
      <c r="HU92" s="115"/>
      <c r="HV92" s="115"/>
      <c r="HW92" s="115"/>
      <c r="HX92" s="115"/>
      <c r="HY92" s="115"/>
      <c r="HZ92" s="115"/>
      <c r="IA92" s="115"/>
      <c r="IB92" s="115"/>
      <c r="IC92" s="115"/>
      <c r="ID92" s="115"/>
      <c r="IE92" s="115"/>
      <c r="IF92" s="115"/>
      <c r="IG92" s="115"/>
      <c r="IH92" s="115"/>
      <c r="II92" s="115"/>
      <c r="IJ92" s="115"/>
      <c r="IK92" s="115"/>
      <c r="IL92" s="115"/>
      <c r="IM92" s="115"/>
      <c r="IN92" s="115"/>
      <c r="IO92" s="115"/>
      <c r="IP92" s="115"/>
      <c r="IQ92" s="115"/>
      <c r="IR92" s="115"/>
      <c r="IS92" s="115"/>
      <c r="IT92" s="115"/>
      <c r="IU92" s="115"/>
      <c r="IV92" s="115"/>
      <c r="IW92" s="115"/>
      <c r="IX92" s="115"/>
      <c r="IY92" s="115"/>
      <c r="IZ92" s="115"/>
      <c r="JA92" s="115"/>
      <c r="JB92" s="115"/>
      <c r="JC92" s="115"/>
      <c r="JD92" s="115"/>
      <c r="JE92" s="115"/>
      <c r="JF92" s="115"/>
      <c r="JG92" s="115"/>
      <c r="JH92" s="115"/>
      <c r="JI92" s="115"/>
      <c r="JJ92" s="115"/>
      <c r="JK92" s="115"/>
      <c r="JL92" s="115"/>
      <c r="JM92" s="115"/>
      <c r="JN92" s="115"/>
      <c r="JO92" s="115"/>
      <c r="JP92" s="115"/>
      <c r="JQ92" s="115"/>
      <c r="JR92" s="115"/>
      <c r="JS92" s="115"/>
      <c r="JT92" s="115"/>
      <c r="JU92" s="115"/>
      <c r="JV92" s="115"/>
      <c r="JW92" s="115"/>
      <c r="JX92" s="115"/>
      <c r="JY92" s="115"/>
      <c r="JZ92" s="115"/>
      <c r="KA92" s="115"/>
      <c r="KB92" s="115"/>
      <c r="KC92" s="115"/>
      <c r="KD92" s="115"/>
      <c r="KE92" s="115"/>
      <c r="KF92" s="115"/>
      <c r="KG92" s="115"/>
      <c r="KH92" s="115"/>
      <c r="KI92" s="115"/>
      <c r="KJ92" s="115"/>
      <c r="KK92" s="115"/>
      <c r="KL92" s="115"/>
      <c r="KM92" s="115"/>
      <c r="KN92" s="115"/>
      <c r="KO92" s="115"/>
      <c r="KP92" s="115"/>
      <c r="KQ92" s="115"/>
      <c r="KR92" s="115"/>
      <c r="KS92" s="115"/>
      <c r="KT92" s="115"/>
      <c r="KU92" s="115"/>
      <c r="KV92" s="115"/>
      <c r="KW92" s="115"/>
      <c r="KX92" s="115"/>
      <c r="KY92" s="115"/>
      <c r="KZ92" s="115"/>
      <c r="LA92" s="115"/>
      <c r="LB92" s="115"/>
      <c r="LC92" s="115"/>
      <c r="LD92" s="115"/>
      <c r="LE92" s="115"/>
      <c r="LF92" s="115"/>
      <c r="LG92" s="115"/>
      <c r="LH92" s="115"/>
      <c r="LI92" s="52"/>
      <c r="LJ92" s="52"/>
    </row>
    <row r="93" spans="1:322" s="60" customFormat="1" ht="10.199999999999999" x14ac:dyDescent="0.2">
      <c r="A93" s="52"/>
      <c r="B93" s="52"/>
      <c r="C93" s="52"/>
      <c r="D93" s="52"/>
      <c r="E93" s="101" t="s">
        <v>177</v>
      </c>
      <c r="F93" s="52"/>
      <c r="G93" s="52"/>
      <c r="H93" s="101"/>
      <c r="I93" s="52"/>
      <c r="J93" s="52"/>
      <c r="K93" s="56" t="str">
        <f t="shared" si="376"/>
        <v>кол-во</v>
      </c>
      <c r="L93" s="52"/>
      <c r="M93" s="59"/>
      <c r="N93" s="52"/>
      <c r="O93" s="62"/>
      <c r="P93" s="52"/>
      <c r="Q93" s="52"/>
      <c r="R93" s="102"/>
      <c r="S93" s="52"/>
      <c r="T93" s="12" t="s">
        <v>6</v>
      </c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115"/>
      <c r="GG93" s="115"/>
      <c r="GH93" s="115"/>
      <c r="GI93" s="115"/>
      <c r="GJ93" s="115"/>
      <c r="GK93" s="115"/>
      <c r="GL93" s="115"/>
      <c r="GM93" s="115"/>
      <c r="GN93" s="115"/>
      <c r="GO93" s="115"/>
      <c r="GP93" s="115"/>
      <c r="GQ93" s="115"/>
      <c r="GR93" s="115"/>
      <c r="GS93" s="115"/>
      <c r="GT93" s="115"/>
      <c r="GU93" s="115"/>
      <c r="GV93" s="115"/>
      <c r="GW93" s="115"/>
      <c r="GX93" s="115"/>
      <c r="GY93" s="115"/>
      <c r="GZ93" s="115"/>
      <c r="HA93" s="115"/>
      <c r="HB93" s="115"/>
      <c r="HC93" s="115"/>
      <c r="HD93" s="115"/>
      <c r="HE93" s="115"/>
      <c r="HF93" s="115"/>
      <c r="HG93" s="115"/>
      <c r="HH93" s="115"/>
      <c r="HI93" s="115"/>
      <c r="HJ93" s="115"/>
      <c r="HK93" s="115"/>
      <c r="HL93" s="115"/>
      <c r="HM93" s="115"/>
      <c r="HN93" s="115"/>
      <c r="HO93" s="115"/>
      <c r="HP93" s="115"/>
      <c r="HQ93" s="115"/>
      <c r="HR93" s="115"/>
      <c r="HS93" s="115"/>
      <c r="HT93" s="115"/>
      <c r="HU93" s="115"/>
      <c r="HV93" s="115"/>
      <c r="HW93" s="115"/>
      <c r="HX93" s="115"/>
      <c r="HY93" s="115"/>
      <c r="HZ93" s="115"/>
      <c r="IA93" s="115"/>
      <c r="IB93" s="115"/>
      <c r="IC93" s="115"/>
      <c r="ID93" s="115"/>
      <c r="IE93" s="115"/>
      <c r="IF93" s="115"/>
      <c r="IG93" s="115"/>
      <c r="IH93" s="115"/>
      <c r="II93" s="115"/>
      <c r="IJ93" s="115"/>
      <c r="IK93" s="115"/>
      <c r="IL93" s="115"/>
      <c r="IM93" s="115"/>
      <c r="IN93" s="115"/>
      <c r="IO93" s="115"/>
      <c r="IP93" s="115"/>
      <c r="IQ93" s="115"/>
      <c r="IR93" s="115"/>
      <c r="IS93" s="115"/>
      <c r="IT93" s="115"/>
      <c r="IU93" s="115"/>
      <c r="IV93" s="115"/>
      <c r="IW93" s="115"/>
      <c r="IX93" s="115"/>
      <c r="IY93" s="115"/>
      <c r="IZ93" s="115"/>
      <c r="JA93" s="115"/>
      <c r="JB93" s="115"/>
      <c r="JC93" s="115"/>
      <c r="JD93" s="115"/>
      <c r="JE93" s="115"/>
      <c r="JF93" s="115"/>
      <c r="JG93" s="115"/>
      <c r="JH93" s="115"/>
      <c r="JI93" s="115"/>
      <c r="JJ93" s="115"/>
      <c r="JK93" s="115"/>
      <c r="JL93" s="115"/>
      <c r="JM93" s="115"/>
      <c r="JN93" s="115"/>
      <c r="JO93" s="115"/>
      <c r="JP93" s="115"/>
      <c r="JQ93" s="115"/>
      <c r="JR93" s="115"/>
      <c r="JS93" s="115"/>
      <c r="JT93" s="115"/>
      <c r="JU93" s="115"/>
      <c r="JV93" s="115"/>
      <c r="JW93" s="115"/>
      <c r="JX93" s="115"/>
      <c r="JY93" s="115"/>
      <c r="JZ93" s="115"/>
      <c r="KA93" s="115"/>
      <c r="KB93" s="115"/>
      <c r="KC93" s="115"/>
      <c r="KD93" s="115"/>
      <c r="KE93" s="115"/>
      <c r="KF93" s="115"/>
      <c r="KG93" s="115"/>
      <c r="KH93" s="115"/>
      <c r="KI93" s="115"/>
      <c r="KJ93" s="115"/>
      <c r="KK93" s="115"/>
      <c r="KL93" s="115"/>
      <c r="KM93" s="115"/>
      <c r="KN93" s="115"/>
      <c r="KO93" s="115"/>
      <c r="KP93" s="115"/>
      <c r="KQ93" s="115"/>
      <c r="KR93" s="115"/>
      <c r="KS93" s="115"/>
      <c r="KT93" s="115"/>
      <c r="KU93" s="115"/>
      <c r="KV93" s="115"/>
      <c r="KW93" s="115"/>
      <c r="KX93" s="115"/>
      <c r="KY93" s="115"/>
      <c r="KZ93" s="115"/>
      <c r="LA93" s="115"/>
      <c r="LB93" s="115"/>
      <c r="LC93" s="115"/>
      <c r="LD93" s="115"/>
      <c r="LE93" s="115"/>
      <c r="LF93" s="115"/>
      <c r="LG93" s="115"/>
      <c r="LH93" s="115"/>
      <c r="LI93" s="52"/>
      <c r="LJ93" s="52"/>
    </row>
    <row r="94" spans="1:322" s="60" customFormat="1" ht="10.199999999999999" x14ac:dyDescent="0.2">
      <c r="A94" s="52"/>
      <c r="B94" s="52"/>
      <c r="C94" s="52"/>
      <c r="D94" s="52"/>
      <c r="E94" s="101" t="s">
        <v>178</v>
      </c>
      <c r="F94" s="52"/>
      <c r="G94" s="52"/>
      <c r="H94" s="101"/>
      <c r="I94" s="52"/>
      <c r="J94" s="52"/>
      <c r="K94" s="56" t="str">
        <f t="shared" si="376"/>
        <v>кол-во</v>
      </c>
      <c r="L94" s="52"/>
      <c r="M94" s="59"/>
      <c r="N94" s="52"/>
      <c r="O94" s="62"/>
      <c r="P94" s="52"/>
      <c r="Q94" s="52"/>
      <c r="R94" s="102"/>
      <c r="S94" s="52"/>
      <c r="T94" s="12" t="s">
        <v>6</v>
      </c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  <c r="GF94" s="115"/>
      <c r="GG94" s="115"/>
      <c r="GH94" s="115"/>
      <c r="GI94" s="115"/>
      <c r="GJ94" s="115"/>
      <c r="GK94" s="115"/>
      <c r="GL94" s="115"/>
      <c r="GM94" s="115"/>
      <c r="GN94" s="115"/>
      <c r="GO94" s="115"/>
      <c r="GP94" s="115"/>
      <c r="GQ94" s="115"/>
      <c r="GR94" s="115"/>
      <c r="GS94" s="115"/>
      <c r="GT94" s="115"/>
      <c r="GU94" s="115"/>
      <c r="GV94" s="115"/>
      <c r="GW94" s="115"/>
      <c r="GX94" s="115"/>
      <c r="GY94" s="115"/>
      <c r="GZ94" s="115"/>
      <c r="HA94" s="115"/>
      <c r="HB94" s="115"/>
      <c r="HC94" s="115"/>
      <c r="HD94" s="115"/>
      <c r="HE94" s="115"/>
      <c r="HF94" s="115"/>
      <c r="HG94" s="115"/>
      <c r="HH94" s="115"/>
      <c r="HI94" s="115"/>
      <c r="HJ94" s="115"/>
      <c r="HK94" s="115"/>
      <c r="HL94" s="115"/>
      <c r="HM94" s="115"/>
      <c r="HN94" s="115"/>
      <c r="HO94" s="115"/>
      <c r="HP94" s="115"/>
      <c r="HQ94" s="115"/>
      <c r="HR94" s="115"/>
      <c r="HS94" s="115"/>
      <c r="HT94" s="115"/>
      <c r="HU94" s="115"/>
      <c r="HV94" s="115"/>
      <c r="HW94" s="115"/>
      <c r="HX94" s="115"/>
      <c r="HY94" s="115"/>
      <c r="HZ94" s="115"/>
      <c r="IA94" s="115"/>
      <c r="IB94" s="115"/>
      <c r="IC94" s="115"/>
      <c r="ID94" s="115"/>
      <c r="IE94" s="115"/>
      <c r="IF94" s="115"/>
      <c r="IG94" s="115"/>
      <c r="IH94" s="115"/>
      <c r="II94" s="115"/>
      <c r="IJ94" s="115"/>
      <c r="IK94" s="115"/>
      <c r="IL94" s="115"/>
      <c r="IM94" s="115"/>
      <c r="IN94" s="115"/>
      <c r="IO94" s="115"/>
      <c r="IP94" s="115"/>
      <c r="IQ94" s="115"/>
      <c r="IR94" s="115"/>
      <c r="IS94" s="115"/>
      <c r="IT94" s="115"/>
      <c r="IU94" s="115"/>
      <c r="IV94" s="115"/>
      <c r="IW94" s="115"/>
      <c r="IX94" s="115"/>
      <c r="IY94" s="115"/>
      <c r="IZ94" s="115"/>
      <c r="JA94" s="115"/>
      <c r="JB94" s="115"/>
      <c r="JC94" s="115"/>
      <c r="JD94" s="115"/>
      <c r="JE94" s="115"/>
      <c r="JF94" s="115"/>
      <c r="JG94" s="115"/>
      <c r="JH94" s="115"/>
      <c r="JI94" s="115"/>
      <c r="JJ94" s="115"/>
      <c r="JK94" s="115"/>
      <c r="JL94" s="115"/>
      <c r="JM94" s="115"/>
      <c r="JN94" s="115"/>
      <c r="JO94" s="115"/>
      <c r="JP94" s="115"/>
      <c r="JQ94" s="115"/>
      <c r="JR94" s="115"/>
      <c r="JS94" s="115"/>
      <c r="JT94" s="115"/>
      <c r="JU94" s="115"/>
      <c r="JV94" s="115"/>
      <c r="JW94" s="115"/>
      <c r="JX94" s="115"/>
      <c r="JY94" s="115"/>
      <c r="JZ94" s="115"/>
      <c r="KA94" s="115"/>
      <c r="KB94" s="115"/>
      <c r="KC94" s="115"/>
      <c r="KD94" s="115"/>
      <c r="KE94" s="115"/>
      <c r="KF94" s="115"/>
      <c r="KG94" s="115"/>
      <c r="KH94" s="115"/>
      <c r="KI94" s="115"/>
      <c r="KJ94" s="115"/>
      <c r="KK94" s="115"/>
      <c r="KL94" s="115"/>
      <c r="KM94" s="115"/>
      <c r="KN94" s="115"/>
      <c r="KO94" s="115"/>
      <c r="KP94" s="115"/>
      <c r="KQ94" s="115"/>
      <c r="KR94" s="115"/>
      <c r="KS94" s="115"/>
      <c r="KT94" s="115"/>
      <c r="KU94" s="115"/>
      <c r="KV94" s="115"/>
      <c r="KW94" s="115"/>
      <c r="KX94" s="115"/>
      <c r="KY94" s="115"/>
      <c r="KZ94" s="115"/>
      <c r="LA94" s="115"/>
      <c r="LB94" s="115"/>
      <c r="LC94" s="115"/>
      <c r="LD94" s="115"/>
      <c r="LE94" s="115"/>
      <c r="LF94" s="115"/>
      <c r="LG94" s="115"/>
      <c r="LH94" s="115"/>
      <c r="LI94" s="52"/>
      <c r="LJ94" s="52"/>
    </row>
    <row r="95" spans="1:322" s="3" customFormat="1" ht="10.199999999999999" x14ac:dyDescent="0.2">
      <c r="A95" s="5"/>
      <c r="B95" s="5"/>
      <c r="C95" s="5"/>
      <c r="D95" s="5"/>
      <c r="E95" s="145" t="str">
        <f>E61</f>
        <v>Управленческие кадры</v>
      </c>
      <c r="F95" s="5"/>
      <c r="G95" s="5"/>
      <c r="H95" s="145" t="s">
        <v>179</v>
      </c>
      <c r="I95" s="5"/>
      <c r="J95" s="5"/>
      <c r="K95" s="50" t="s">
        <v>82</v>
      </c>
      <c r="L95" s="5"/>
      <c r="M95" s="12"/>
      <c r="N95" s="5"/>
      <c r="O95" s="19"/>
      <c r="P95" s="5"/>
      <c r="Q95" s="5"/>
      <c r="R95" s="69"/>
      <c r="S95" s="5"/>
      <c r="T95" s="5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5"/>
      <c r="LJ95" s="5"/>
    </row>
    <row r="96" spans="1:322" s="60" customFormat="1" ht="10.199999999999999" x14ac:dyDescent="0.2">
      <c r="A96" s="52"/>
      <c r="B96" s="52"/>
      <c r="C96" s="52"/>
      <c r="D96" s="52"/>
      <c r="E96" s="101" t="str">
        <f t="shared" ref="E96:E128" si="377">E62</f>
        <v>Генеральный директор</v>
      </c>
      <c r="F96" s="52"/>
      <c r="G96" s="52"/>
      <c r="H96" s="101" t="str">
        <f>$H$95</f>
        <v>оклад</v>
      </c>
      <c r="I96" s="52"/>
      <c r="J96" s="52"/>
      <c r="K96" s="56" t="str">
        <f>$K$61</f>
        <v>кол-во</v>
      </c>
      <c r="L96" s="52"/>
      <c r="M96" s="59"/>
      <c r="N96" s="52"/>
      <c r="O96" s="62"/>
      <c r="P96" s="52"/>
      <c r="Q96" s="52"/>
      <c r="R96" s="102"/>
      <c r="S96" s="52"/>
      <c r="T96" s="12" t="s">
        <v>6</v>
      </c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  <c r="GH96" s="115"/>
      <c r="GI96" s="115"/>
      <c r="GJ96" s="115"/>
      <c r="GK96" s="115"/>
      <c r="GL96" s="115"/>
      <c r="GM96" s="115"/>
      <c r="GN96" s="115"/>
      <c r="GO96" s="115"/>
      <c r="GP96" s="115"/>
      <c r="GQ96" s="115"/>
      <c r="GR96" s="115"/>
      <c r="GS96" s="115"/>
      <c r="GT96" s="115"/>
      <c r="GU96" s="115"/>
      <c r="GV96" s="115"/>
      <c r="GW96" s="115"/>
      <c r="GX96" s="115"/>
      <c r="GY96" s="115"/>
      <c r="GZ96" s="115"/>
      <c r="HA96" s="115"/>
      <c r="HB96" s="115"/>
      <c r="HC96" s="115"/>
      <c r="HD96" s="115"/>
      <c r="HE96" s="115"/>
      <c r="HF96" s="115"/>
      <c r="HG96" s="115"/>
      <c r="HH96" s="115"/>
      <c r="HI96" s="115"/>
      <c r="HJ96" s="115"/>
      <c r="HK96" s="115"/>
      <c r="HL96" s="115"/>
      <c r="HM96" s="115"/>
      <c r="HN96" s="115"/>
      <c r="HO96" s="115"/>
      <c r="HP96" s="115"/>
      <c r="HQ96" s="115"/>
      <c r="HR96" s="115"/>
      <c r="HS96" s="115"/>
      <c r="HT96" s="115"/>
      <c r="HU96" s="115"/>
      <c r="HV96" s="115"/>
      <c r="HW96" s="115"/>
      <c r="HX96" s="115"/>
      <c r="HY96" s="115"/>
      <c r="HZ96" s="115"/>
      <c r="IA96" s="115"/>
      <c r="IB96" s="115"/>
      <c r="IC96" s="115"/>
      <c r="ID96" s="115"/>
      <c r="IE96" s="115"/>
      <c r="IF96" s="115"/>
      <c r="IG96" s="115"/>
      <c r="IH96" s="115"/>
      <c r="II96" s="115"/>
      <c r="IJ96" s="115"/>
      <c r="IK96" s="115"/>
      <c r="IL96" s="115"/>
      <c r="IM96" s="115"/>
      <c r="IN96" s="115"/>
      <c r="IO96" s="115"/>
      <c r="IP96" s="115"/>
      <c r="IQ96" s="115"/>
      <c r="IR96" s="115"/>
      <c r="IS96" s="115"/>
      <c r="IT96" s="115"/>
      <c r="IU96" s="115"/>
      <c r="IV96" s="115"/>
      <c r="IW96" s="115"/>
      <c r="IX96" s="115"/>
      <c r="IY96" s="115"/>
      <c r="IZ96" s="115"/>
      <c r="JA96" s="115"/>
      <c r="JB96" s="115"/>
      <c r="JC96" s="115"/>
      <c r="JD96" s="115"/>
      <c r="JE96" s="115"/>
      <c r="JF96" s="115"/>
      <c r="JG96" s="115"/>
      <c r="JH96" s="115"/>
      <c r="JI96" s="115"/>
      <c r="JJ96" s="115"/>
      <c r="JK96" s="115"/>
      <c r="JL96" s="115"/>
      <c r="JM96" s="115"/>
      <c r="JN96" s="115"/>
      <c r="JO96" s="115"/>
      <c r="JP96" s="115"/>
      <c r="JQ96" s="115"/>
      <c r="JR96" s="115"/>
      <c r="JS96" s="115"/>
      <c r="JT96" s="115"/>
      <c r="JU96" s="115"/>
      <c r="JV96" s="115"/>
      <c r="JW96" s="115"/>
      <c r="JX96" s="115"/>
      <c r="JY96" s="115"/>
      <c r="JZ96" s="115"/>
      <c r="KA96" s="115"/>
      <c r="KB96" s="115"/>
      <c r="KC96" s="115"/>
      <c r="KD96" s="115"/>
      <c r="KE96" s="115"/>
      <c r="KF96" s="115"/>
      <c r="KG96" s="115"/>
      <c r="KH96" s="115"/>
      <c r="KI96" s="115"/>
      <c r="KJ96" s="115"/>
      <c r="KK96" s="115"/>
      <c r="KL96" s="115"/>
      <c r="KM96" s="115"/>
      <c r="KN96" s="115"/>
      <c r="KO96" s="115"/>
      <c r="KP96" s="115"/>
      <c r="KQ96" s="115"/>
      <c r="KR96" s="115"/>
      <c r="KS96" s="115"/>
      <c r="KT96" s="115"/>
      <c r="KU96" s="115"/>
      <c r="KV96" s="115"/>
      <c r="KW96" s="115"/>
      <c r="KX96" s="115"/>
      <c r="KY96" s="115"/>
      <c r="KZ96" s="115"/>
      <c r="LA96" s="115"/>
      <c r="LB96" s="115"/>
      <c r="LC96" s="115"/>
      <c r="LD96" s="115"/>
      <c r="LE96" s="115"/>
      <c r="LF96" s="115"/>
      <c r="LG96" s="115"/>
      <c r="LH96" s="115"/>
      <c r="LI96" s="52"/>
      <c r="LJ96" s="52"/>
    </row>
    <row r="97" spans="1:322" s="60" customFormat="1" ht="10.199999999999999" x14ac:dyDescent="0.2">
      <c r="A97" s="52"/>
      <c r="B97" s="52"/>
      <c r="C97" s="52"/>
      <c r="D97" s="52"/>
      <c r="E97" s="101" t="str">
        <f t="shared" si="377"/>
        <v>Коммерческий директор</v>
      </c>
      <c r="F97" s="52"/>
      <c r="G97" s="52"/>
      <c r="H97" s="101" t="str">
        <f t="shared" ref="H97:H128" si="378">$H$95</f>
        <v>оклад</v>
      </c>
      <c r="I97" s="52"/>
      <c r="J97" s="52"/>
      <c r="K97" s="56" t="str">
        <f t="shared" ref="K97:K128" si="379">$K$61</f>
        <v>кол-во</v>
      </c>
      <c r="L97" s="52"/>
      <c r="M97" s="59"/>
      <c r="N97" s="52"/>
      <c r="O97" s="62"/>
      <c r="P97" s="52"/>
      <c r="Q97" s="52"/>
      <c r="R97" s="102"/>
      <c r="S97" s="52"/>
      <c r="T97" s="12" t="s">
        <v>6</v>
      </c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  <c r="GY97" s="115"/>
      <c r="GZ97" s="115"/>
      <c r="HA97" s="115"/>
      <c r="HB97" s="115"/>
      <c r="HC97" s="115"/>
      <c r="HD97" s="115"/>
      <c r="HE97" s="115"/>
      <c r="HF97" s="115"/>
      <c r="HG97" s="115"/>
      <c r="HH97" s="115"/>
      <c r="HI97" s="115"/>
      <c r="HJ97" s="115"/>
      <c r="HK97" s="115"/>
      <c r="HL97" s="115"/>
      <c r="HM97" s="115"/>
      <c r="HN97" s="115"/>
      <c r="HO97" s="115"/>
      <c r="HP97" s="115"/>
      <c r="HQ97" s="115"/>
      <c r="HR97" s="115"/>
      <c r="HS97" s="115"/>
      <c r="HT97" s="115"/>
      <c r="HU97" s="115"/>
      <c r="HV97" s="115"/>
      <c r="HW97" s="115"/>
      <c r="HX97" s="115"/>
      <c r="HY97" s="115"/>
      <c r="HZ97" s="115"/>
      <c r="IA97" s="115"/>
      <c r="IB97" s="115"/>
      <c r="IC97" s="115"/>
      <c r="ID97" s="115"/>
      <c r="IE97" s="115"/>
      <c r="IF97" s="115"/>
      <c r="IG97" s="115"/>
      <c r="IH97" s="115"/>
      <c r="II97" s="115"/>
      <c r="IJ97" s="115"/>
      <c r="IK97" s="115"/>
      <c r="IL97" s="115"/>
      <c r="IM97" s="115"/>
      <c r="IN97" s="115"/>
      <c r="IO97" s="115"/>
      <c r="IP97" s="115"/>
      <c r="IQ97" s="115"/>
      <c r="IR97" s="115"/>
      <c r="IS97" s="115"/>
      <c r="IT97" s="115"/>
      <c r="IU97" s="115"/>
      <c r="IV97" s="115"/>
      <c r="IW97" s="115"/>
      <c r="IX97" s="115"/>
      <c r="IY97" s="115"/>
      <c r="IZ97" s="115"/>
      <c r="JA97" s="115"/>
      <c r="JB97" s="115"/>
      <c r="JC97" s="115"/>
      <c r="JD97" s="115"/>
      <c r="JE97" s="115"/>
      <c r="JF97" s="115"/>
      <c r="JG97" s="115"/>
      <c r="JH97" s="115"/>
      <c r="JI97" s="115"/>
      <c r="JJ97" s="115"/>
      <c r="JK97" s="115"/>
      <c r="JL97" s="115"/>
      <c r="JM97" s="115"/>
      <c r="JN97" s="115"/>
      <c r="JO97" s="115"/>
      <c r="JP97" s="115"/>
      <c r="JQ97" s="115"/>
      <c r="JR97" s="115"/>
      <c r="JS97" s="115"/>
      <c r="JT97" s="115"/>
      <c r="JU97" s="115"/>
      <c r="JV97" s="115"/>
      <c r="JW97" s="115"/>
      <c r="JX97" s="115"/>
      <c r="JY97" s="115"/>
      <c r="JZ97" s="115"/>
      <c r="KA97" s="115"/>
      <c r="KB97" s="115"/>
      <c r="KC97" s="115"/>
      <c r="KD97" s="115"/>
      <c r="KE97" s="115"/>
      <c r="KF97" s="115"/>
      <c r="KG97" s="115"/>
      <c r="KH97" s="115"/>
      <c r="KI97" s="115"/>
      <c r="KJ97" s="115"/>
      <c r="KK97" s="115"/>
      <c r="KL97" s="115"/>
      <c r="KM97" s="115"/>
      <c r="KN97" s="115"/>
      <c r="KO97" s="115"/>
      <c r="KP97" s="115"/>
      <c r="KQ97" s="115"/>
      <c r="KR97" s="115"/>
      <c r="KS97" s="115"/>
      <c r="KT97" s="115"/>
      <c r="KU97" s="115"/>
      <c r="KV97" s="115"/>
      <c r="KW97" s="115"/>
      <c r="KX97" s="115"/>
      <c r="KY97" s="115"/>
      <c r="KZ97" s="115"/>
      <c r="LA97" s="115"/>
      <c r="LB97" s="115"/>
      <c r="LC97" s="115"/>
      <c r="LD97" s="115"/>
      <c r="LE97" s="115"/>
      <c r="LF97" s="115"/>
      <c r="LG97" s="115"/>
      <c r="LH97" s="115"/>
      <c r="LI97" s="52"/>
      <c r="LJ97" s="52"/>
    </row>
    <row r="98" spans="1:322" s="60" customFormat="1" ht="10.199999999999999" x14ac:dyDescent="0.2">
      <c r="A98" s="52"/>
      <c r="B98" s="52"/>
      <c r="C98" s="52"/>
      <c r="D98" s="52"/>
      <c r="E98" s="101" t="str">
        <f t="shared" si="377"/>
        <v>Технический директор</v>
      </c>
      <c r="F98" s="52"/>
      <c r="G98" s="52"/>
      <c r="H98" s="101" t="str">
        <f t="shared" si="378"/>
        <v>оклад</v>
      </c>
      <c r="I98" s="52"/>
      <c r="J98" s="52"/>
      <c r="K98" s="56" t="str">
        <f t="shared" si="379"/>
        <v>кол-во</v>
      </c>
      <c r="L98" s="52"/>
      <c r="M98" s="59"/>
      <c r="N98" s="52"/>
      <c r="O98" s="62"/>
      <c r="P98" s="52"/>
      <c r="Q98" s="52"/>
      <c r="R98" s="102"/>
      <c r="S98" s="52"/>
      <c r="T98" s="12" t="s">
        <v>6</v>
      </c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15"/>
      <c r="GL98" s="115"/>
      <c r="GM98" s="115"/>
      <c r="GN98" s="115"/>
      <c r="GO98" s="115"/>
      <c r="GP98" s="115"/>
      <c r="GQ98" s="115"/>
      <c r="GR98" s="115"/>
      <c r="GS98" s="115"/>
      <c r="GT98" s="115"/>
      <c r="GU98" s="115"/>
      <c r="GV98" s="115"/>
      <c r="GW98" s="115"/>
      <c r="GX98" s="115"/>
      <c r="GY98" s="115"/>
      <c r="GZ98" s="115"/>
      <c r="HA98" s="115"/>
      <c r="HB98" s="115"/>
      <c r="HC98" s="115"/>
      <c r="HD98" s="115"/>
      <c r="HE98" s="115"/>
      <c r="HF98" s="115"/>
      <c r="HG98" s="115"/>
      <c r="HH98" s="115"/>
      <c r="HI98" s="115"/>
      <c r="HJ98" s="115"/>
      <c r="HK98" s="115"/>
      <c r="HL98" s="115"/>
      <c r="HM98" s="115"/>
      <c r="HN98" s="115"/>
      <c r="HO98" s="115"/>
      <c r="HP98" s="115"/>
      <c r="HQ98" s="115"/>
      <c r="HR98" s="115"/>
      <c r="HS98" s="115"/>
      <c r="HT98" s="115"/>
      <c r="HU98" s="115"/>
      <c r="HV98" s="115"/>
      <c r="HW98" s="115"/>
      <c r="HX98" s="115"/>
      <c r="HY98" s="115"/>
      <c r="HZ98" s="115"/>
      <c r="IA98" s="115"/>
      <c r="IB98" s="115"/>
      <c r="IC98" s="115"/>
      <c r="ID98" s="115"/>
      <c r="IE98" s="115"/>
      <c r="IF98" s="115"/>
      <c r="IG98" s="115"/>
      <c r="IH98" s="115"/>
      <c r="II98" s="115"/>
      <c r="IJ98" s="115"/>
      <c r="IK98" s="115"/>
      <c r="IL98" s="115"/>
      <c r="IM98" s="115"/>
      <c r="IN98" s="115"/>
      <c r="IO98" s="115"/>
      <c r="IP98" s="115"/>
      <c r="IQ98" s="115"/>
      <c r="IR98" s="115"/>
      <c r="IS98" s="115"/>
      <c r="IT98" s="115"/>
      <c r="IU98" s="115"/>
      <c r="IV98" s="115"/>
      <c r="IW98" s="115"/>
      <c r="IX98" s="115"/>
      <c r="IY98" s="115"/>
      <c r="IZ98" s="115"/>
      <c r="JA98" s="115"/>
      <c r="JB98" s="115"/>
      <c r="JC98" s="115"/>
      <c r="JD98" s="115"/>
      <c r="JE98" s="115"/>
      <c r="JF98" s="115"/>
      <c r="JG98" s="115"/>
      <c r="JH98" s="115"/>
      <c r="JI98" s="115"/>
      <c r="JJ98" s="115"/>
      <c r="JK98" s="115"/>
      <c r="JL98" s="115"/>
      <c r="JM98" s="115"/>
      <c r="JN98" s="115"/>
      <c r="JO98" s="115"/>
      <c r="JP98" s="115"/>
      <c r="JQ98" s="115"/>
      <c r="JR98" s="115"/>
      <c r="JS98" s="115"/>
      <c r="JT98" s="115"/>
      <c r="JU98" s="115"/>
      <c r="JV98" s="115"/>
      <c r="JW98" s="115"/>
      <c r="JX98" s="115"/>
      <c r="JY98" s="115"/>
      <c r="JZ98" s="115"/>
      <c r="KA98" s="115"/>
      <c r="KB98" s="115"/>
      <c r="KC98" s="115"/>
      <c r="KD98" s="115"/>
      <c r="KE98" s="115"/>
      <c r="KF98" s="115"/>
      <c r="KG98" s="115"/>
      <c r="KH98" s="115"/>
      <c r="KI98" s="115"/>
      <c r="KJ98" s="115"/>
      <c r="KK98" s="115"/>
      <c r="KL98" s="115"/>
      <c r="KM98" s="115"/>
      <c r="KN98" s="115"/>
      <c r="KO98" s="115"/>
      <c r="KP98" s="115"/>
      <c r="KQ98" s="115"/>
      <c r="KR98" s="115"/>
      <c r="KS98" s="115"/>
      <c r="KT98" s="115"/>
      <c r="KU98" s="115"/>
      <c r="KV98" s="115"/>
      <c r="KW98" s="115"/>
      <c r="KX98" s="115"/>
      <c r="KY98" s="115"/>
      <c r="KZ98" s="115"/>
      <c r="LA98" s="115"/>
      <c r="LB98" s="115"/>
      <c r="LC98" s="115"/>
      <c r="LD98" s="115"/>
      <c r="LE98" s="115"/>
      <c r="LF98" s="115"/>
      <c r="LG98" s="115"/>
      <c r="LH98" s="115"/>
      <c r="LI98" s="52"/>
      <c r="LJ98" s="52"/>
    </row>
    <row r="99" spans="1:322" s="60" customFormat="1" ht="10.199999999999999" x14ac:dyDescent="0.2">
      <c r="A99" s="52"/>
      <c r="B99" s="52"/>
      <c r="C99" s="52"/>
      <c r="D99" s="52"/>
      <c r="E99" s="101" t="str">
        <f t="shared" si="377"/>
        <v>Маркетинг директор</v>
      </c>
      <c r="F99" s="52"/>
      <c r="G99" s="52"/>
      <c r="H99" s="101" t="str">
        <f t="shared" si="378"/>
        <v>оклад</v>
      </c>
      <c r="I99" s="52"/>
      <c r="J99" s="52"/>
      <c r="K99" s="56" t="str">
        <f t="shared" si="379"/>
        <v>кол-во</v>
      </c>
      <c r="L99" s="52"/>
      <c r="M99" s="59"/>
      <c r="N99" s="52"/>
      <c r="O99" s="62"/>
      <c r="P99" s="52"/>
      <c r="Q99" s="52"/>
      <c r="R99" s="102"/>
      <c r="S99" s="52"/>
      <c r="T99" s="12" t="s">
        <v>6</v>
      </c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  <c r="GF99" s="115"/>
      <c r="GG99" s="115"/>
      <c r="GH99" s="115"/>
      <c r="GI99" s="115"/>
      <c r="GJ99" s="115"/>
      <c r="GK99" s="115"/>
      <c r="GL99" s="115"/>
      <c r="GM99" s="115"/>
      <c r="GN99" s="115"/>
      <c r="GO99" s="115"/>
      <c r="GP99" s="115"/>
      <c r="GQ99" s="115"/>
      <c r="GR99" s="115"/>
      <c r="GS99" s="115"/>
      <c r="GT99" s="115"/>
      <c r="GU99" s="115"/>
      <c r="GV99" s="115"/>
      <c r="GW99" s="115"/>
      <c r="GX99" s="115"/>
      <c r="GY99" s="115"/>
      <c r="GZ99" s="115"/>
      <c r="HA99" s="115"/>
      <c r="HB99" s="115"/>
      <c r="HC99" s="115"/>
      <c r="HD99" s="115"/>
      <c r="HE99" s="115"/>
      <c r="HF99" s="115"/>
      <c r="HG99" s="115"/>
      <c r="HH99" s="115"/>
      <c r="HI99" s="115"/>
      <c r="HJ99" s="115"/>
      <c r="HK99" s="115"/>
      <c r="HL99" s="115"/>
      <c r="HM99" s="115"/>
      <c r="HN99" s="115"/>
      <c r="HO99" s="115"/>
      <c r="HP99" s="115"/>
      <c r="HQ99" s="115"/>
      <c r="HR99" s="115"/>
      <c r="HS99" s="115"/>
      <c r="HT99" s="115"/>
      <c r="HU99" s="115"/>
      <c r="HV99" s="115"/>
      <c r="HW99" s="115"/>
      <c r="HX99" s="115"/>
      <c r="HY99" s="115"/>
      <c r="HZ99" s="115"/>
      <c r="IA99" s="115"/>
      <c r="IB99" s="115"/>
      <c r="IC99" s="115"/>
      <c r="ID99" s="115"/>
      <c r="IE99" s="115"/>
      <c r="IF99" s="115"/>
      <c r="IG99" s="115"/>
      <c r="IH99" s="115"/>
      <c r="II99" s="115"/>
      <c r="IJ99" s="115"/>
      <c r="IK99" s="115"/>
      <c r="IL99" s="115"/>
      <c r="IM99" s="115"/>
      <c r="IN99" s="115"/>
      <c r="IO99" s="115"/>
      <c r="IP99" s="115"/>
      <c r="IQ99" s="115"/>
      <c r="IR99" s="115"/>
      <c r="IS99" s="115"/>
      <c r="IT99" s="115"/>
      <c r="IU99" s="115"/>
      <c r="IV99" s="115"/>
      <c r="IW99" s="115"/>
      <c r="IX99" s="115"/>
      <c r="IY99" s="115"/>
      <c r="IZ99" s="115"/>
      <c r="JA99" s="115"/>
      <c r="JB99" s="115"/>
      <c r="JC99" s="115"/>
      <c r="JD99" s="115"/>
      <c r="JE99" s="115"/>
      <c r="JF99" s="115"/>
      <c r="JG99" s="115"/>
      <c r="JH99" s="115"/>
      <c r="JI99" s="115"/>
      <c r="JJ99" s="115"/>
      <c r="JK99" s="115"/>
      <c r="JL99" s="115"/>
      <c r="JM99" s="115"/>
      <c r="JN99" s="115"/>
      <c r="JO99" s="115"/>
      <c r="JP99" s="115"/>
      <c r="JQ99" s="115"/>
      <c r="JR99" s="115"/>
      <c r="JS99" s="115"/>
      <c r="JT99" s="115"/>
      <c r="JU99" s="115"/>
      <c r="JV99" s="115"/>
      <c r="JW99" s="115"/>
      <c r="JX99" s="115"/>
      <c r="JY99" s="115"/>
      <c r="JZ99" s="115"/>
      <c r="KA99" s="115"/>
      <c r="KB99" s="115"/>
      <c r="KC99" s="115"/>
      <c r="KD99" s="115"/>
      <c r="KE99" s="115"/>
      <c r="KF99" s="115"/>
      <c r="KG99" s="115"/>
      <c r="KH99" s="115"/>
      <c r="KI99" s="115"/>
      <c r="KJ99" s="115"/>
      <c r="KK99" s="115"/>
      <c r="KL99" s="115"/>
      <c r="KM99" s="115"/>
      <c r="KN99" s="115"/>
      <c r="KO99" s="115"/>
      <c r="KP99" s="115"/>
      <c r="KQ99" s="115"/>
      <c r="KR99" s="115"/>
      <c r="KS99" s="115"/>
      <c r="KT99" s="115"/>
      <c r="KU99" s="115"/>
      <c r="KV99" s="115"/>
      <c r="KW99" s="115"/>
      <c r="KX99" s="115"/>
      <c r="KY99" s="115"/>
      <c r="KZ99" s="115"/>
      <c r="LA99" s="115"/>
      <c r="LB99" s="115"/>
      <c r="LC99" s="115"/>
      <c r="LD99" s="115"/>
      <c r="LE99" s="115"/>
      <c r="LF99" s="115"/>
      <c r="LG99" s="115"/>
      <c r="LH99" s="115"/>
      <c r="LI99" s="52"/>
      <c r="LJ99" s="52"/>
    </row>
    <row r="100" spans="1:322" s="3" customFormat="1" ht="10.199999999999999" x14ac:dyDescent="0.2">
      <c r="A100" s="5"/>
      <c r="B100" s="5"/>
      <c r="C100" s="5"/>
      <c r="D100" s="5"/>
      <c r="E100" s="145" t="str">
        <f t="shared" si="377"/>
        <v>Отдел разработки</v>
      </c>
      <c r="F100" s="5"/>
      <c r="G100" s="5"/>
      <c r="H100" s="145" t="str">
        <f t="shared" si="378"/>
        <v>оклад</v>
      </c>
      <c r="I100" s="5"/>
      <c r="J100" s="5"/>
      <c r="K100" s="50" t="s">
        <v>82</v>
      </c>
      <c r="L100" s="5"/>
      <c r="M100" s="12"/>
      <c r="N100" s="5"/>
      <c r="O100" s="19"/>
      <c r="P100" s="5"/>
      <c r="Q100" s="5"/>
      <c r="R100" s="69"/>
      <c r="S100" s="5"/>
      <c r="T100" s="5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  <c r="IV100" s="47"/>
      <c r="IW100" s="47"/>
      <c r="IX100" s="47"/>
      <c r="IY100" s="47"/>
      <c r="IZ100" s="47"/>
      <c r="JA100" s="47"/>
      <c r="JB100" s="47"/>
      <c r="JC100" s="47"/>
      <c r="JD100" s="47"/>
      <c r="JE100" s="47"/>
      <c r="JF100" s="47"/>
      <c r="JG100" s="47"/>
      <c r="JH100" s="47"/>
      <c r="JI100" s="47"/>
      <c r="JJ100" s="47"/>
      <c r="JK100" s="47"/>
      <c r="JL100" s="47"/>
      <c r="JM100" s="47"/>
      <c r="JN100" s="47"/>
      <c r="JO100" s="47"/>
      <c r="JP100" s="47"/>
      <c r="JQ100" s="47"/>
      <c r="JR100" s="47"/>
      <c r="JS100" s="47"/>
      <c r="JT100" s="47"/>
      <c r="JU100" s="47"/>
      <c r="JV100" s="47"/>
      <c r="JW100" s="47"/>
      <c r="JX100" s="47"/>
      <c r="JY100" s="47"/>
      <c r="JZ100" s="47"/>
      <c r="KA100" s="47"/>
      <c r="KB100" s="47"/>
      <c r="KC100" s="47"/>
      <c r="KD100" s="47"/>
      <c r="KE100" s="47"/>
      <c r="KF100" s="47"/>
      <c r="KG100" s="47"/>
      <c r="KH100" s="47"/>
      <c r="KI100" s="47"/>
      <c r="KJ100" s="47"/>
      <c r="KK100" s="47"/>
      <c r="KL100" s="47"/>
      <c r="KM100" s="47"/>
      <c r="KN100" s="47"/>
      <c r="KO100" s="47"/>
      <c r="KP100" s="47"/>
      <c r="KQ100" s="47"/>
      <c r="KR100" s="47"/>
      <c r="KS100" s="47"/>
      <c r="KT100" s="47"/>
      <c r="KU100" s="47"/>
      <c r="KV100" s="47"/>
      <c r="KW100" s="47"/>
      <c r="KX100" s="47"/>
      <c r="KY100" s="47"/>
      <c r="KZ100" s="47"/>
      <c r="LA100" s="47"/>
      <c r="LB100" s="47"/>
      <c r="LC100" s="47"/>
      <c r="LD100" s="47"/>
      <c r="LE100" s="47"/>
      <c r="LF100" s="47"/>
      <c r="LG100" s="47"/>
      <c r="LH100" s="47"/>
      <c r="LI100" s="5"/>
      <c r="LJ100" s="5"/>
    </row>
    <row r="101" spans="1:322" s="60" customFormat="1" ht="10.199999999999999" x14ac:dyDescent="0.2">
      <c r="A101" s="52"/>
      <c r="B101" s="52"/>
      <c r="C101" s="52"/>
      <c r="D101" s="52"/>
      <c r="E101" s="101" t="str">
        <f t="shared" si="377"/>
        <v>Руководитель отдела разработки</v>
      </c>
      <c r="F101" s="52"/>
      <c r="G101" s="52"/>
      <c r="H101" s="101" t="str">
        <f t="shared" si="378"/>
        <v>оклад</v>
      </c>
      <c r="I101" s="52"/>
      <c r="J101" s="52"/>
      <c r="K101" s="56" t="str">
        <f>$K$61</f>
        <v>кол-во</v>
      </c>
      <c r="L101" s="52"/>
      <c r="M101" s="59"/>
      <c r="N101" s="52"/>
      <c r="O101" s="62"/>
      <c r="P101" s="52"/>
      <c r="Q101" s="52"/>
      <c r="R101" s="102"/>
      <c r="S101" s="52"/>
      <c r="T101" s="12" t="s">
        <v>6</v>
      </c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  <c r="GF101" s="115"/>
      <c r="GG101" s="115"/>
      <c r="GH101" s="115"/>
      <c r="GI101" s="115"/>
      <c r="GJ101" s="115"/>
      <c r="GK101" s="115"/>
      <c r="GL101" s="115"/>
      <c r="GM101" s="115"/>
      <c r="GN101" s="115"/>
      <c r="GO101" s="115"/>
      <c r="GP101" s="115"/>
      <c r="GQ101" s="115"/>
      <c r="GR101" s="115"/>
      <c r="GS101" s="115"/>
      <c r="GT101" s="115"/>
      <c r="GU101" s="115"/>
      <c r="GV101" s="115"/>
      <c r="GW101" s="115"/>
      <c r="GX101" s="115"/>
      <c r="GY101" s="115"/>
      <c r="GZ101" s="115"/>
      <c r="HA101" s="115"/>
      <c r="HB101" s="115"/>
      <c r="HC101" s="115"/>
      <c r="HD101" s="115"/>
      <c r="HE101" s="115"/>
      <c r="HF101" s="115"/>
      <c r="HG101" s="115"/>
      <c r="HH101" s="115"/>
      <c r="HI101" s="115"/>
      <c r="HJ101" s="115"/>
      <c r="HK101" s="115"/>
      <c r="HL101" s="115"/>
      <c r="HM101" s="115"/>
      <c r="HN101" s="115"/>
      <c r="HO101" s="115"/>
      <c r="HP101" s="115"/>
      <c r="HQ101" s="115"/>
      <c r="HR101" s="115"/>
      <c r="HS101" s="115"/>
      <c r="HT101" s="115"/>
      <c r="HU101" s="115"/>
      <c r="HV101" s="115"/>
      <c r="HW101" s="115"/>
      <c r="HX101" s="115"/>
      <c r="HY101" s="115"/>
      <c r="HZ101" s="115"/>
      <c r="IA101" s="115"/>
      <c r="IB101" s="115"/>
      <c r="IC101" s="115"/>
      <c r="ID101" s="115"/>
      <c r="IE101" s="115"/>
      <c r="IF101" s="115"/>
      <c r="IG101" s="115"/>
      <c r="IH101" s="115"/>
      <c r="II101" s="115"/>
      <c r="IJ101" s="115"/>
      <c r="IK101" s="115"/>
      <c r="IL101" s="115"/>
      <c r="IM101" s="115"/>
      <c r="IN101" s="115"/>
      <c r="IO101" s="115"/>
      <c r="IP101" s="115"/>
      <c r="IQ101" s="115"/>
      <c r="IR101" s="115"/>
      <c r="IS101" s="115"/>
      <c r="IT101" s="115"/>
      <c r="IU101" s="115"/>
      <c r="IV101" s="115"/>
      <c r="IW101" s="115"/>
      <c r="IX101" s="115"/>
      <c r="IY101" s="115"/>
      <c r="IZ101" s="115"/>
      <c r="JA101" s="115"/>
      <c r="JB101" s="115"/>
      <c r="JC101" s="115"/>
      <c r="JD101" s="115"/>
      <c r="JE101" s="115"/>
      <c r="JF101" s="115"/>
      <c r="JG101" s="115"/>
      <c r="JH101" s="115"/>
      <c r="JI101" s="115"/>
      <c r="JJ101" s="115"/>
      <c r="JK101" s="115"/>
      <c r="JL101" s="115"/>
      <c r="JM101" s="115"/>
      <c r="JN101" s="115"/>
      <c r="JO101" s="115"/>
      <c r="JP101" s="115"/>
      <c r="JQ101" s="115"/>
      <c r="JR101" s="115"/>
      <c r="JS101" s="115"/>
      <c r="JT101" s="115"/>
      <c r="JU101" s="115"/>
      <c r="JV101" s="115"/>
      <c r="JW101" s="115"/>
      <c r="JX101" s="115"/>
      <c r="JY101" s="115"/>
      <c r="JZ101" s="115"/>
      <c r="KA101" s="115"/>
      <c r="KB101" s="115"/>
      <c r="KC101" s="115"/>
      <c r="KD101" s="115"/>
      <c r="KE101" s="115"/>
      <c r="KF101" s="115"/>
      <c r="KG101" s="115"/>
      <c r="KH101" s="115"/>
      <c r="KI101" s="115"/>
      <c r="KJ101" s="115"/>
      <c r="KK101" s="115"/>
      <c r="KL101" s="115"/>
      <c r="KM101" s="115"/>
      <c r="KN101" s="115"/>
      <c r="KO101" s="115"/>
      <c r="KP101" s="115"/>
      <c r="KQ101" s="115"/>
      <c r="KR101" s="115"/>
      <c r="KS101" s="115"/>
      <c r="KT101" s="115"/>
      <c r="KU101" s="115"/>
      <c r="KV101" s="115"/>
      <c r="KW101" s="115"/>
      <c r="KX101" s="115"/>
      <c r="KY101" s="115"/>
      <c r="KZ101" s="115"/>
      <c r="LA101" s="115"/>
      <c r="LB101" s="115"/>
      <c r="LC101" s="115"/>
      <c r="LD101" s="115"/>
      <c r="LE101" s="115"/>
      <c r="LF101" s="115"/>
      <c r="LG101" s="115"/>
      <c r="LH101" s="115"/>
      <c r="LI101" s="52"/>
      <c r="LJ101" s="52"/>
    </row>
    <row r="102" spans="1:322" s="60" customFormat="1" ht="10.199999999999999" x14ac:dyDescent="0.2">
      <c r="A102" s="52"/>
      <c r="B102" s="52"/>
      <c r="C102" s="52"/>
      <c r="D102" s="52"/>
      <c r="E102" s="101" t="str">
        <f t="shared" si="377"/>
        <v>Разработчик смарт-контрактов</v>
      </c>
      <c r="F102" s="52"/>
      <c r="G102" s="52"/>
      <c r="H102" s="101" t="str">
        <f t="shared" si="378"/>
        <v>оклад</v>
      </c>
      <c r="I102" s="52"/>
      <c r="J102" s="52"/>
      <c r="K102" s="56" t="str">
        <f t="shared" si="379"/>
        <v>кол-во</v>
      </c>
      <c r="L102" s="52"/>
      <c r="M102" s="59"/>
      <c r="N102" s="52"/>
      <c r="O102" s="62"/>
      <c r="P102" s="52"/>
      <c r="Q102" s="52"/>
      <c r="R102" s="102"/>
      <c r="S102" s="52"/>
      <c r="T102" s="12" t="s">
        <v>6</v>
      </c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  <c r="GF102" s="115"/>
      <c r="GG102" s="115"/>
      <c r="GH102" s="115"/>
      <c r="GI102" s="115"/>
      <c r="GJ102" s="115"/>
      <c r="GK102" s="115"/>
      <c r="GL102" s="115"/>
      <c r="GM102" s="115"/>
      <c r="GN102" s="115"/>
      <c r="GO102" s="115"/>
      <c r="GP102" s="115"/>
      <c r="GQ102" s="115"/>
      <c r="GR102" s="115"/>
      <c r="GS102" s="115"/>
      <c r="GT102" s="115"/>
      <c r="GU102" s="115"/>
      <c r="GV102" s="115"/>
      <c r="GW102" s="115"/>
      <c r="GX102" s="115"/>
      <c r="GY102" s="115"/>
      <c r="GZ102" s="115"/>
      <c r="HA102" s="115"/>
      <c r="HB102" s="115"/>
      <c r="HC102" s="115"/>
      <c r="HD102" s="115"/>
      <c r="HE102" s="115"/>
      <c r="HF102" s="115"/>
      <c r="HG102" s="115"/>
      <c r="HH102" s="115"/>
      <c r="HI102" s="115"/>
      <c r="HJ102" s="115"/>
      <c r="HK102" s="115"/>
      <c r="HL102" s="115"/>
      <c r="HM102" s="115"/>
      <c r="HN102" s="115"/>
      <c r="HO102" s="115"/>
      <c r="HP102" s="115"/>
      <c r="HQ102" s="115"/>
      <c r="HR102" s="115"/>
      <c r="HS102" s="115"/>
      <c r="HT102" s="115"/>
      <c r="HU102" s="115"/>
      <c r="HV102" s="115"/>
      <c r="HW102" s="115"/>
      <c r="HX102" s="115"/>
      <c r="HY102" s="115"/>
      <c r="HZ102" s="115"/>
      <c r="IA102" s="115"/>
      <c r="IB102" s="115"/>
      <c r="IC102" s="115"/>
      <c r="ID102" s="115"/>
      <c r="IE102" s="115"/>
      <c r="IF102" s="115"/>
      <c r="IG102" s="115"/>
      <c r="IH102" s="115"/>
      <c r="II102" s="115"/>
      <c r="IJ102" s="115"/>
      <c r="IK102" s="115"/>
      <c r="IL102" s="115"/>
      <c r="IM102" s="115"/>
      <c r="IN102" s="115"/>
      <c r="IO102" s="115"/>
      <c r="IP102" s="115"/>
      <c r="IQ102" s="115"/>
      <c r="IR102" s="115"/>
      <c r="IS102" s="115"/>
      <c r="IT102" s="115"/>
      <c r="IU102" s="115"/>
      <c r="IV102" s="115"/>
      <c r="IW102" s="115"/>
      <c r="IX102" s="115"/>
      <c r="IY102" s="115"/>
      <c r="IZ102" s="115"/>
      <c r="JA102" s="115"/>
      <c r="JB102" s="115"/>
      <c r="JC102" s="115"/>
      <c r="JD102" s="115"/>
      <c r="JE102" s="115"/>
      <c r="JF102" s="115"/>
      <c r="JG102" s="115"/>
      <c r="JH102" s="115"/>
      <c r="JI102" s="115"/>
      <c r="JJ102" s="115"/>
      <c r="JK102" s="115"/>
      <c r="JL102" s="115"/>
      <c r="JM102" s="115"/>
      <c r="JN102" s="115"/>
      <c r="JO102" s="115"/>
      <c r="JP102" s="115"/>
      <c r="JQ102" s="115"/>
      <c r="JR102" s="115"/>
      <c r="JS102" s="115"/>
      <c r="JT102" s="115"/>
      <c r="JU102" s="115"/>
      <c r="JV102" s="115"/>
      <c r="JW102" s="115"/>
      <c r="JX102" s="115"/>
      <c r="JY102" s="115"/>
      <c r="JZ102" s="115"/>
      <c r="KA102" s="115"/>
      <c r="KB102" s="115"/>
      <c r="KC102" s="115"/>
      <c r="KD102" s="115"/>
      <c r="KE102" s="115"/>
      <c r="KF102" s="115"/>
      <c r="KG102" s="115"/>
      <c r="KH102" s="115"/>
      <c r="KI102" s="115"/>
      <c r="KJ102" s="115"/>
      <c r="KK102" s="115"/>
      <c r="KL102" s="115"/>
      <c r="KM102" s="115"/>
      <c r="KN102" s="115"/>
      <c r="KO102" s="115"/>
      <c r="KP102" s="115"/>
      <c r="KQ102" s="115"/>
      <c r="KR102" s="115"/>
      <c r="KS102" s="115"/>
      <c r="KT102" s="115"/>
      <c r="KU102" s="115"/>
      <c r="KV102" s="115"/>
      <c r="KW102" s="115"/>
      <c r="KX102" s="115"/>
      <c r="KY102" s="115"/>
      <c r="KZ102" s="115"/>
      <c r="LA102" s="115"/>
      <c r="LB102" s="115"/>
      <c r="LC102" s="115"/>
      <c r="LD102" s="115"/>
      <c r="LE102" s="115"/>
      <c r="LF102" s="115"/>
      <c r="LG102" s="115"/>
      <c r="LH102" s="115"/>
      <c r="LI102" s="52"/>
      <c r="LJ102" s="52"/>
    </row>
    <row r="103" spans="1:322" s="60" customFormat="1" ht="10.199999999999999" x14ac:dyDescent="0.2">
      <c r="A103" s="52"/>
      <c r="B103" s="52"/>
      <c r="C103" s="52"/>
      <c r="D103" s="52"/>
      <c r="E103" s="101" t="str">
        <f t="shared" si="377"/>
        <v>Blockchain разработчик</v>
      </c>
      <c r="F103" s="52"/>
      <c r="G103" s="52"/>
      <c r="H103" s="101" t="str">
        <f t="shared" si="378"/>
        <v>оклад</v>
      </c>
      <c r="I103" s="52"/>
      <c r="J103" s="52"/>
      <c r="K103" s="56" t="str">
        <f t="shared" si="379"/>
        <v>кол-во</v>
      </c>
      <c r="L103" s="52"/>
      <c r="M103" s="59"/>
      <c r="N103" s="52"/>
      <c r="O103" s="62"/>
      <c r="P103" s="52"/>
      <c r="Q103" s="52"/>
      <c r="R103" s="102"/>
      <c r="S103" s="52"/>
      <c r="T103" s="12" t="s">
        <v>6</v>
      </c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5"/>
      <c r="GP103" s="115"/>
      <c r="GQ103" s="115"/>
      <c r="GR103" s="115"/>
      <c r="GS103" s="115"/>
      <c r="GT103" s="115"/>
      <c r="GU103" s="115"/>
      <c r="GV103" s="115"/>
      <c r="GW103" s="115"/>
      <c r="GX103" s="115"/>
      <c r="GY103" s="115"/>
      <c r="GZ103" s="115"/>
      <c r="HA103" s="115"/>
      <c r="HB103" s="115"/>
      <c r="HC103" s="115"/>
      <c r="HD103" s="115"/>
      <c r="HE103" s="115"/>
      <c r="HF103" s="115"/>
      <c r="HG103" s="115"/>
      <c r="HH103" s="115"/>
      <c r="HI103" s="115"/>
      <c r="HJ103" s="115"/>
      <c r="HK103" s="115"/>
      <c r="HL103" s="115"/>
      <c r="HM103" s="115"/>
      <c r="HN103" s="115"/>
      <c r="HO103" s="115"/>
      <c r="HP103" s="115"/>
      <c r="HQ103" s="115"/>
      <c r="HR103" s="115"/>
      <c r="HS103" s="115"/>
      <c r="HT103" s="115"/>
      <c r="HU103" s="115"/>
      <c r="HV103" s="115"/>
      <c r="HW103" s="115"/>
      <c r="HX103" s="115"/>
      <c r="HY103" s="115"/>
      <c r="HZ103" s="115"/>
      <c r="IA103" s="115"/>
      <c r="IB103" s="115"/>
      <c r="IC103" s="115"/>
      <c r="ID103" s="115"/>
      <c r="IE103" s="115"/>
      <c r="IF103" s="115"/>
      <c r="IG103" s="115"/>
      <c r="IH103" s="115"/>
      <c r="II103" s="115"/>
      <c r="IJ103" s="115"/>
      <c r="IK103" s="115"/>
      <c r="IL103" s="115"/>
      <c r="IM103" s="115"/>
      <c r="IN103" s="115"/>
      <c r="IO103" s="115"/>
      <c r="IP103" s="115"/>
      <c r="IQ103" s="115"/>
      <c r="IR103" s="115"/>
      <c r="IS103" s="115"/>
      <c r="IT103" s="115"/>
      <c r="IU103" s="115"/>
      <c r="IV103" s="115"/>
      <c r="IW103" s="115"/>
      <c r="IX103" s="115"/>
      <c r="IY103" s="115"/>
      <c r="IZ103" s="115"/>
      <c r="JA103" s="115"/>
      <c r="JB103" s="115"/>
      <c r="JC103" s="115"/>
      <c r="JD103" s="115"/>
      <c r="JE103" s="115"/>
      <c r="JF103" s="115"/>
      <c r="JG103" s="115"/>
      <c r="JH103" s="115"/>
      <c r="JI103" s="115"/>
      <c r="JJ103" s="115"/>
      <c r="JK103" s="115"/>
      <c r="JL103" s="115"/>
      <c r="JM103" s="115"/>
      <c r="JN103" s="115"/>
      <c r="JO103" s="115"/>
      <c r="JP103" s="115"/>
      <c r="JQ103" s="115"/>
      <c r="JR103" s="115"/>
      <c r="JS103" s="115"/>
      <c r="JT103" s="115"/>
      <c r="JU103" s="115"/>
      <c r="JV103" s="115"/>
      <c r="JW103" s="115"/>
      <c r="JX103" s="115"/>
      <c r="JY103" s="115"/>
      <c r="JZ103" s="115"/>
      <c r="KA103" s="115"/>
      <c r="KB103" s="115"/>
      <c r="KC103" s="115"/>
      <c r="KD103" s="115"/>
      <c r="KE103" s="115"/>
      <c r="KF103" s="115"/>
      <c r="KG103" s="115"/>
      <c r="KH103" s="115"/>
      <c r="KI103" s="115"/>
      <c r="KJ103" s="115"/>
      <c r="KK103" s="115"/>
      <c r="KL103" s="115"/>
      <c r="KM103" s="115"/>
      <c r="KN103" s="115"/>
      <c r="KO103" s="115"/>
      <c r="KP103" s="115"/>
      <c r="KQ103" s="115"/>
      <c r="KR103" s="115"/>
      <c r="KS103" s="115"/>
      <c r="KT103" s="115"/>
      <c r="KU103" s="115"/>
      <c r="KV103" s="115"/>
      <c r="KW103" s="115"/>
      <c r="KX103" s="115"/>
      <c r="KY103" s="115"/>
      <c r="KZ103" s="115"/>
      <c r="LA103" s="115"/>
      <c r="LB103" s="115"/>
      <c r="LC103" s="115"/>
      <c r="LD103" s="115"/>
      <c r="LE103" s="115"/>
      <c r="LF103" s="115"/>
      <c r="LG103" s="115"/>
      <c r="LH103" s="115"/>
      <c r="LI103" s="52"/>
      <c r="LJ103" s="52"/>
    </row>
    <row r="104" spans="1:322" s="60" customFormat="1" ht="10.199999999999999" x14ac:dyDescent="0.2">
      <c r="A104" s="52"/>
      <c r="B104" s="52"/>
      <c r="C104" s="52"/>
      <c r="D104" s="52"/>
      <c r="E104" s="101" t="str">
        <f t="shared" si="377"/>
        <v>Разарботчик мобильных приложений iOS</v>
      </c>
      <c r="F104" s="52"/>
      <c r="G104" s="52"/>
      <c r="H104" s="101" t="str">
        <f t="shared" si="378"/>
        <v>оклад</v>
      </c>
      <c r="I104" s="52"/>
      <c r="J104" s="52"/>
      <c r="K104" s="56" t="str">
        <f t="shared" si="379"/>
        <v>кол-во</v>
      </c>
      <c r="L104" s="52"/>
      <c r="M104" s="59"/>
      <c r="N104" s="52"/>
      <c r="O104" s="62"/>
      <c r="P104" s="52"/>
      <c r="Q104" s="52"/>
      <c r="R104" s="102"/>
      <c r="S104" s="52"/>
      <c r="T104" s="12" t="s">
        <v>6</v>
      </c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  <c r="HE104" s="115"/>
      <c r="HF104" s="115"/>
      <c r="HG104" s="115"/>
      <c r="HH104" s="115"/>
      <c r="HI104" s="115"/>
      <c r="HJ104" s="115"/>
      <c r="HK104" s="115"/>
      <c r="HL104" s="115"/>
      <c r="HM104" s="115"/>
      <c r="HN104" s="115"/>
      <c r="HO104" s="115"/>
      <c r="HP104" s="115"/>
      <c r="HQ104" s="115"/>
      <c r="HR104" s="115"/>
      <c r="HS104" s="115"/>
      <c r="HT104" s="115"/>
      <c r="HU104" s="115"/>
      <c r="HV104" s="115"/>
      <c r="HW104" s="115"/>
      <c r="HX104" s="115"/>
      <c r="HY104" s="115"/>
      <c r="HZ104" s="115"/>
      <c r="IA104" s="115"/>
      <c r="IB104" s="115"/>
      <c r="IC104" s="115"/>
      <c r="ID104" s="115"/>
      <c r="IE104" s="115"/>
      <c r="IF104" s="115"/>
      <c r="IG104" s="115"/>
      <c r="IH104" s="115"/>
      <c r="II104" s="115"/>
      <c r="IJ104" s="115"/>
      <c r="IK104" s="115"/>
      <c r="IL104" s="115"/>
      <c r="IM104" s="115"/>
      <c r="IN104" s="115"/>
      <c r="IO104" s="115"/>
      <c r="IP104" s="115"/>
      <c r="IQ104" s="115"/>
      <c r="IR104" s="115"/>
      <c r="IS104" s="115"/>
      <c r="IT104" s="115"/>
      <c r="IU104" s="115"/>
      <c r="IV104" s="115"/>
      <c r="IW104" s="115"/>
      <c r="IX104" s="115"/>
      <c r="IY104" s="115"/>
      <c r="IZ104" s="115"/>
      <c r="JA104" s="115"/>
      <c r="JB104" s="115"/>
      <c r="JC104" s="115"/>
      <c r="JD104" s="115"/>
      <c r="JE104" s="115"/>
      <c r="JF104" s="115"/>
      <c r="JG104" s="115"/>
      <c r="JH104" s="115"/>
      <c r="JI104" s="115"/>
      <c r="JJ104" s="115"/>
      <c r="JK104" s="115"/>
      <c r="JL104" s="115"/>
      <c r="JM104" s="115"/>
      <c r="JN104" s="115"/>
      <c r="JO104" s="115"/>
      <c r="JP104" s="115"/>
      <c r="JQ104" s="115"/>
      <c r="JR104" s="115"/>
      <c r="JS104" s="115"/>
      <c r="JT104" s="115"/>
      <c r="JU104" s="115"/>
      <c r="JV104" s="115"/>
      <c r="JW104" s="115"/>
      <c r="JX104" s="115"/>
      <c r="JY104" s="115"/>
      <c r="JZ104" s="115"/>
      <c r="KA104" s="115"/>
      <c r="KB104" s="115"/>
      <c r="KC104" s="115"/>
      <c r="KD104" s="115"/>
      <c r="KE104" s="115"/>
      <c r="KF104" s="115"/>
      <c r="KG104" s="115"/>
      <c r="KH104" s="115"/>
      <c r="KI104" s="115"/>
      <c r="KJ104" s="115"/>
      <c r="KK104" s="115"/>
      <c r="KL104" s="115"/>
      <c r="KM104" s="115"/>
      <c r="KN104" s="115"/>
      <c r="KO104" s="115"/>
      <c r="KP104" s="115"/>
      <c r="KQ104" s="115"/>
      <c r="KR104" s="115"/>
      <c r="KS104" s="115"/>
      <c r="KT104" s="115"/>
      <c r="KU104" s="115"/>
      <c r="KV104" s="115"/>
      <c r="KW104" s="115"/>
      <c r="KX104" s="115"/>
      <c r="KY104" s="115"/>
      <c r="KZ104" s="115"/>
      <c r="LA104" s="115"/>
      <c r="LB104" s="115"/>
      <c r="LC104" s="115"/>
      <c r="LD104" s="115"/>
      <c r="LE104" s="115"/>
      <c r="LF104" s="115"/>
      <c r="LG104" s="115"/>
      <c r="LH104" s="115"/>
      <c r="LI104" s="52"/>
      <c r="LJ104" s="52"/>
    </row>
    <row r="105" spans="1:322" s="60" customFormat="1" ht="10.199999999999999" x14ac:dyDescent="0.2">
      <c r="A105" s="52"/>
      <c r="B105" s="52"/>
      <c r="C105" s="52"/>
      <c r="D105" s="52"/>
      <c r="E105" s="101" t="str">
        <f t="shared" si="377"/>
        <v>Разработчик мобильных приложений Android</v>
      </c>
      <c r="F105" s="52"/>
      <c r="G105" s="52"/>
      <c r="H105" s="101" t="str">
        <f t="shared" si="378"/>
        <v>оклад</v>
      </c>
      <c r="I105" s="52"/>
      <c r="J105" s="52"/>
      <c r="K105" s="56" t="str">
        <f>$K$61</f>
        <v>кол-во</v>
      </c>
      <c r="L105" s="52"/>
      <c r="M105" s="59"/>
      <c r="N105" s="52"/>
      <c r="O105" s="62"/>
      <c r="P105" s="52"/>
      <c r="Q105" s="52"/>
      <c r="R105" s="102"/>
      <c r="S105" s="52"/>
      <c r="T105" s="12" t="s">
        <v>6</v>
      </c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  <c r="FW105" s="115"/>
      <c r="FX105" s="115"/>
      <c r="FY105" s="115"/>
      <c r="FZ105" s="115"/>
      <c r="GA105" s="115"/>
      <c r="GB105" s="115"/>
      <c r="GC105" s="115"/>
      <c r="GD105" s="115"/>
      <c r="GE105" s="115"/>
      <c r="GF105" s="115"/>
      <c r="GG105" s="115"/>
      <c r="GH105" s="115"/>
      <c r="GI105" s="115"/>
      <c r="GJ105" s="115"/>
      <c r="GK105" s="115"/>
      <c r="GL105" s="115"/>
      <c r="GM105" s="115"/>
      <c r="GN105" s="115"/>
      <c r="GO105" s="115"/>
      <c r="GP105" s="115"/>
      <c r="GQ105" s="115"/>
      <c r="GR105" s="115"/>
      <c r="GS105" s="115"/>
      <c r="GT105" s="115"/>
      <c r="GU105" s="115"/>
      <c r="GV105" s="115"/>
      <c r="GW105" s="115"/>
      <c r="GX105" s="115"/>
      <c r="GY105" s="115"/>
      <c r="GZ105" s="115"/>
      <c r="HA105" s="115"/>
      <c r="HB105" s="115"/>
      <c r="HC105" s="115"/>
      <c r="HD105" s="115"/>
      <c r="HE105" s="115"/>
      <c r="HF105" s="115"/>
      <c r="HG105" s="115"/>
      <c r="HH105" s="115"/>
      <c r="HI105" s="115"/>
      <c r="HJ105" s="115"/>
      <c r="HK105" s="115"/>
      <c r="HL105" s="115"/>
      <c r="HM105" s="115"/>
      <c r="HN105" s="115"/>
      <c r="HO105" s="115"/>
      <c r="HP105" s="115"/>
      <c r="HQ105" s="115"/>
      <c r="HR105" s="115"/>
      <c r="HS105" s="115"/>
      <c r="HT105" s="115"/>
      <c r="HU105" s="115"/>
      <c r="HV105" s="115"/>
      <c r="HW105" s="115"/>
      <c r="HX105" s="115"/>
      <c r="HY105" s="115"/>
      <c r="HZ105" s="115"/>
      <c r="IA105" s="115"/>
      <c r="IB105" s="115"/>
      <c r="IC105" s="115"/>
      <c r="ID105" s="115"/>
      <c r="IE105" s="115"/>
      <c r="IF105" s="115"/>
      <c r="IG105" s="115"/>
      <c r="IH105" s="115"/>
      <c r="II105" s="115"/>
      <c r="IJ105" s="115"/>
      <c r="IK105" s="115"/>
      <c r="IL105" s="115"/>
      <c r="IM105" s="115"/>
      <c r="IN105" s="115"/>
      <c r="IO105" s="115"/>
      <c r="IP105" s="115"/>
      <c r="IQ105" s="115"/>
      <c r="IR105" s="115"/>
      <c r="IS105" s="115"/>
      <c r="IT105" s="115"/>
      <c r="IU105" s="115"/>
      <c r="IV105" s="115"/>
      <c r="IW105" s="115"/>
      <c r="IX105" s="115"/>
      <c r="IY105" s="115"/>
      <c r="IZ105" s="115"/>
      <c r="JA105" s="115"/>
      <c r="JB105" s="115"/>
      <c r="JC105" s="115"/>
      <c r="JD105" s="115"/>
      <c r="JE105" s="115"/>
      <c r="JF105" s="115"/>
      <c r="JG105" s="115"/>
      <c r="JH105" s="115"/>
      <c r="JI105" s="115"/>
      <c r="JJ105" s="115"/>
      <c r="JK105" s="115"/>
      <c r="JL105" s="115"/>
      <c r="JM105" s="115"/>
      <c r="JN105" s="115"/>
      <c r="JO105" s="115"/>
      <c r="JP105" s="115"/>
      <c r="JQ105" s="115"/>
      <c r="JR105" s="115"/>
      <c r="JS105" s="115"/>
      <c r="JT105" s="115"/>
      <c r="JU105" s="115"/>
      <c r="JV105" s="115"/>
      <c r="JW105" s="115"/>
      <c r="JX105" s="115"/>
      <c r="JY105" s="115"/>
      <c r="JZ105" s="115"/>
      <c r="KA105" s="115"/>
      <c r="KB105" s="115"/>
      <c r="KC105" s="115"/>
      <c r="KD105" s="115"/>
      <c r="KE105" s="115"/>
      <c r="KF105" s="115"/>
      <c r="KG105" s="115"/>
      <c r="KH105" s="115"/>
      <c r="KI105" s="115"/>
      <c r="KJ105" s="115"/>
      <c r="KK105" s="115"/>
      <c r="KL105" s="115"/>
      <c r="KM105" s="115"/>
      <c r="KN105" s="115"/>
      <c r="KO105" s="115"/>
      <c r="KP105" s="115"/>
      <c r="KQ105" s="115"/>
      <c r="KR105" s="115"/>
      <c r="KS105" s="115"/>
      <c r="KT105" s="115"/>
      <c r="KU105" s="115"/>
      <c r="KV105" s="115"/>
      <c r="KW105" s="115"/>
      <c r="KX105" s="115"/>
      <c r="KY105" s="115"/>
      <c r="KZ105" s="115"/>
      <c r="LA105" s="115"/>
      <c r="LB105" s="115"/>
      <c r="LC105" s="115"/>
      <c r="LD105" s="115"/>
      <c r="LE105" s="115"/>
      <c r="LF105" s="115"/>
      <c r="LG105" s="115"/>
      <c r="LH105" s="115"/>
      <c r="LI105" s="52"/>
      <c r="LJ105" s="52"/>
    </row>
    <row r="106" spans="1:322" s="60" customFormat="1" ht="10.199999999999999" x14ac:dyDescent="0.2">
      <c r="A106" s="52"/>
      <c r="B106" s="52"/>
      <c r="C106" s="52"/>
      <c r="D106" s="52"/>
      <c r="E106" s="101" t="str">
        <f t="shared" si="377"/>
        <v>Frontend разработчик</v>
      </c>
      <c r="F106" s="52"/>
      <c r="G106" s="52"/>
      <c r="H106" s="101" t="str">
        <f t="shared" si="378"/>
        <v>оклад</v>
      </c>
      <c r="I106" s="52"/>
      <c r="J106" s="52"/>
      <c r="K106" s="56" t="str">
        <f t="shared" si="379"/>
        <v>кол-во</v>
      </c>
      <c r="L106" s="52"/>
      <c r="M106" s="59"/>
      <c r="N106" s="52"/>
      <c r="O106" s="62"/>
      <c r="P106" s="52"/>
      <c r="Q106" s="52"/>
      <c r="R106" s="102"/>
      <c r="S106" s="52"/>
      <c r="T106" s="12" t="s">
        <v>6</v>
      </c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  <c r="FW106" s="115"/>
      <c r="FX106" s="115"/>
      <c r="FY106" s="115"/>
      <c r="FZ106" s="115"/>
      <c r="GA106" s="115"/>
      <c r="GB106" s="115"/>
      <c r="GC106" s="115"/>
      <c r="GD106" s="115"/>
      <c r="GE106" s="115"/>
      <c r="GF106" s="115"/>
      <c r="GG106" s="115"/>
      <c r="GH106" s="115"/>
      <c r="GI106" s="115"/>
      <c r="GJ106" s="115"/>
      <c r="GK106" s="115"/>
      <c r="GL106" s="115"/>
      <c r="GM106" s="115"/>
      <c r="GN106" s="115"/>
      <c r="GO106" s="115"/>
      <c r="GP106" s="115"/>
      <c r="GQ106" s="115"/>
      <c r="GR106" s="115"/>
      <c r="GS106" s="115"/>
      <c r="GT106" s="115"/>
      <c r="GU106" s="115"/>
      <c r="GV106" s="115"/>
      <c r="GW106" s="115"/>
      <c r="GX106" s="115"/>
      <c r="GY106" s="115"/>
      <c r="GZ106" s="115"/>
      <c r="HA106" s="115"/>
      <c r="HB106" s="115"/>
      <c r="HC106" s="115"/>
      <c r="HD106" s="115"/>
      <c r="HE106" s="115"/>
      <c r="HF106" s="115"/>
      <c r="HG106" s="115"/>
      <c r="HH106" s="115"/>
      <c r="HI106" s="115"/>
      <c r="HJ106" s="115"/>
      <c r="HK106" s="115"/>
      <c r="HL106" s="115"/>
      <c r="HM106" s="115"/>
      <c r="HN106" s="115"/>
      <c r="HO106" s="115"/>
      <c r="HP106" s="115"/>
      <c r="HQ106" s="115"/>
      <c r="HR106" s="115"/>
      <c r="HS106" s="115"/>
      <c r="HT106" s="115"/>
      <c r="HU106" s="115"/>
      <c r="HV106" s="115"/>
      <c r="HW106" s="115"/>
      <c r="HX106" s="115"/>
      <c r="HY106" s="115"/>
      <c r="HZ106" s="115"/>
      <c r="IA106" s="115"/>
      <c r="IB106" s="115"/>
      <c r="IC106" s="115"/>
      <c r="ID106" s="115"/>
      <c r="IE106" s="115"/>
      <c r="IF106" s="115"/>
      <c r="IG106" s="115"/>
      <c r="IH106" s="115"/>
      <c r="II106" s="115"/>
      <c r="IJ106" s="115"/>
      <c r="IK106" s="115"/>
      <c r="IL106" s="115"/>
      <c r="IM106" s="115"/>
      <c r="IN106" s="115"/>
      <c r="IO106" s="115"/>
      <c r="IP106" s="115"/>
      <c r="IQ106" s="115"/>
      <c r="IR106" s="115"/>
      <c r="IS106" s="115"/>
      <c r="IT106" s="115"/>
      <c r="IU106" s="115"/>
      <c r="IV106" s="115"/>
      <c r="IW106" s="115"/>
      <c r="IX106" s="115"/>
      <c r="IY106" s="115"/>
      <c r="IZ106" s="115"/>
      <c r="JA106" s="115"/>
      <c r="JB106" s="115"/>
      <c r="JC106" s="115"/>
      <c r="JD106" s="115"/>
      <c r="JE106" s="115"/>
      <c r="JF106" s="115"/>
      <c r="JG106" s="115"/>
      <c r="JH106" s="115"/>
      <c r="JI106" s="115"/>
      <c r="JJ106" s="115"/>
      <c r="JK106" s="115"/>
      <c r="JL106" s="115"/>
      <c r="JM106" s="115"/>
      <c r="JN106" s="115"/>
      <c r="JO106" s="115"/>
      <c r="JP106" s="115"/>
      <c r="JQ106" s="115"/>
      <c r="JR106" s="115"/>
      <c r="JS106" s="115"/>
      <c r="JT106" s="115"/>
      <c r="JU106" s="115"/>
      <c r="JV106" s="115"/>
      <c r="JW106" s="115"/>
      <c r="JX106" s="115"/>
      <c r="JY106" s="115"/>
      <c r="JZ106" s="115"/>
      <c r="KA106" s="115"/>
      <c r="KB106" s="115"/>
      <c r="KC106" s="115"/>
      <c r="KD106" s="115"/>
      <c r="KE106" s="115"/>
      <c r="KF106" s="115"/>
      <c r="KG106" s="115"/>
      <c r="KH106" s="115"/>
      <c r="KI106" s="115"/>
      <c r="KJ106" s="115"/>
      <c r="KK106" s="115"/>
      <c r="KL106" s="115"/>
      <c r="KM106" s="115"/>
      <c r="KN106" s="115"/>
      <c r="KO106" s="115"/>
      <c r="KP106" s="115"/>
      <c r="KQ106" s="115"/>
      <c r="KR106" s="115"/>
      <c r="KS106" s="115"/>
      <c r="KT106" s="115"/>
      <c r="KU106" s="115"/>
      <c r="KV106" s="115"/>
      <c r="KW106" s="115"/>
      <c r="KX106" s="115"/>
      <c r="KY106" s="115"/>
      <c r="KZ106" s="115"/>
      <c r="LA106" s="115"/>
      <c r="LB106" s="115"/>
      <c r="LC106" s="115"/>
      <c r="LD106" s="115"/>
      <c r="LE106" s="115"/>
      <c r="LF106" s="115"/>
      <c r="LG106" s="115"/>
      <c r="LH106" s="115"/>
      <c r="LI106" s="52"/>
      <c r="LJ106" s="52"/>
    </row>
    <row r="107" spans="1:322" s="60" customFormat="1" ht="10.199999999999999" x14ac:dyDescent="0.2">
      <c r="A107" s="52"/>
      <c r="B107" s="52"/>
      <c r="C107" s="52"/>
      <c r="D107" s="52"/>
      <c r="E107" s="101" t="str">
        <f t="shared" si="377"/>
        <v>Backend разработчик</v>
      </c>
      <c r="F107" s="52"/>
      <c r="G107" s="52"/>
      <c r="H107" s="101" t="str">
        <f t="shared" si="378"/>
        <v>оклад</v>
      </c>
      <c r="I107" s="52"/>
      <c r="J107" s="52"/>
      <c r="K107" s="56" t="str">
        <f t="shared" si="379"/>
        <v>кол-во</v>
      </c>
      <c r="L107" s="52"/>
      <c r="M107" s="59"/>
      <c r="N107" s="52"/>
      <c r="O107" s="62"/>
      <c r="P107" s="52"/>
      <c r="Q107" s="52"/>
      <c r="R107" s="102"/>
      <c r="S107" s="52"/>
      <c r="T107" s="12" t="s">
        <v>6</v>
      </c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  <c r="FW107" s="115"/>
      <c r="FX107" s="115"/>
      <c r="FY107" s="115"/>
      <c r="FZ107" s="115"/>
      <c r="GA107" s="115"/>
      <c r="GB107" s="115"/>
      <c r="GC107" s="115"/>
      <c r="GD107" s="115"/>
      <c r="GE107" s="115"/>
      <c r="GF107" s="115"/>
      <c r="GG107" s="115"/>
      <c r="GH107" s="115"/>
      <c r="GI107" s="115"/>
      <c r="GJ107" s="115"/>
      <c r="GK107" s="115"/>
      <c r="GL107" s="115"/>
      <c r="GM107" s="115"/>
      <c r="GN107" s="115"/>
      <c r="GO107" s="115"/>
      <c r="GP107" s="115"/>
      <c r="GQ107" s="115"/>
      <c r="GR107" s="115"/>
      <c r="GS107" s="115"/>
      <c r="GT107" s="115"/>
      <c r="GU107" s="115"/>
      <c r="GV107" s="115"/>
      <c r="GW107" s="115"/>
      <c r="GX107" s="115"/>
      <c r="GY107" s="115"/>
      <c r="GZ107" s="115"/>
      <c r="HA107" s="115"/>
      <c r="HB107" s="115"/>
      <c r="HC107" s="115"/>
      <c r="HD107" s="115"/>
      <c r="HE107" s="115"/>
      <c r="HF107" s="115"/>
      <c r="HG107" s="115"/>
      <c r="HH107" s="115"/>
      <c r="HI107" s="115"/>
      <c r="HJ107" s="115"/>
      <c r="HK107" s="115"/>
      <c r="HL107" s="115"/>
      <c r="HM107" s="115"/>
      <c r="HN107" s="115"/>
      <c r="HO107" s="115"/>
      <c r="HP107" s="115"/>
      <c r="HQ107" s="115"/>
      <c r="HR107" s="115"/>
      <c r="HS107" s="115"/>
      <c r="HT107" s="115"/>
      <c r="HU107" s="115"/>
      <c r="HV107" s="115"/>
      <c r="HW107" s="115"/>
      <c r="HX107" s="115"/>
      <c r="HY107" s="115"/>
      <c r="HZ107" s="115"/>
      <c r="IA107" s="115"/>
      <c r="IB107" s="115"/>
      <c r="IC107" s="115"/>
      <c r="ID107" s="115"/>
      <c r="IE107" s="115"/>
      <c r="IF107" s="115"/>
      <c r="IG107" s="115"/>
      <c r="IH107" s="115"/>
      <c r="II107" s="115"/>
      <c r="IJ107" s="115"/>
      <c r="IK107" s="115"/>
      <c r="IL107" s="115"/>
      <c r="IM107" s="115"/>
      <c r="IN107" s="115"/>
      <c r="IO107" s="115"/>
      <c r="IP107" s="115"/>
      <c r="IQ107" s="115"/>
      <c r="IR107" s="115"/>
      <c r="IS107" s="115"/>
      <c r="IT107" s="115"/>
      <c r="IU107" s="115"/>
      <c r="IV107" s="115"/>
      <c r="IW107" s="115"/>
      <c r="IX107" s="115"/>
      <c r="IY107" s="115"/>
      <c r="IZ107" s="115"/>
      <c r="JA107" s="115"/>
      <c r="JB107" s="115"/>
      <c r="JC107" s="115"/>
      <c r="JD107" s="115"/>
      <c r="JE107" s="115"/>
      <c r="JF107" s="115"/>
      <c r="JG107" s="115"/>
      <c r="JH107" s="115"/>
      <c r="JI107" s="115"/>
      <c r="JJ107" s="115"/>
      <c r="JK107" s="115"/>
      <c r="JL107" s="115"/>
      <c r="JM107" s="115"/>
      <c r="JN107" s="115"/>
      <c r="JO107" s="115"/>
      <c r="JP107" s="115"/>
      <c r="JQ107" s="115"/>
      <c r="JR107" s="115"/>
      <c r="JS107" s="115"/>
      <c r="JT107" s="115"/>
      <c r="JU107" s="115"/>
      <c r="JV107" s="115"/>
      <c r="JW107" s="115"/>
      <c r="JX107" s="115"/>
      <c r="JY107" s="115"/>
      <c r="JZ107" s="115"/>
      <c r="KA107" s="115"/>
      <c r="KB107" s="115"/>
      <c r="KC107" s="115"/>
      <c r="KD107" s="115"/>
      <c r="KE107" s="115"/>
      <c r="KF107" s="115"/>
      <c r="KG107" s="115"/>
      <c r="KH107" s="115"/>
      <c r="KI107" s="115"/>
      <c r="KJ107" s="115"/>
      <c r="KK107" s="115"/>
      <c r="KL107" s="115"/>
      <c r="KM107" s="115"/>
      <c r="KN107" s="115"/>
      <c r="KO107" s="115"/>
      <c r="KP107" s="115"/>
      <c r="KQ107" s="115"/>
      <c r="KR107" s="115"/>
      <c r="KS107" s="115"/>
      <c r="KT107" s="115"/>
      <c r="KU107" s="115"/>
      <c r="KV107" s="115"/>
      <c r="KW107" s="115"/>
      <c r="KX107" s="115"/>
      <c r="KY107" s="115"/>
      <c r="KZ107" s="115"/>
      <c r="LA107" s="115"/>
      <c r="LB107" s="115"/>
      <c r="LC107" s="115"/>
      <c r="LD107" s="115"/>
      <c r="LE107" s="115"/>
      <c r="LF107" s="115"/>
      <c r="LG107" s="115"/>
      <c r="LH107" s="115"/>
      <c r="LI107" s="52"/>
      <c r="LJ107" s="52"/>
    </row>
    <row r="108" spans="1:322" s="60" customFormat="1" ht="10.199999999999999" x14ac:dyDescent="0.2">
      <c r="A108" s="52"/>
      <c r="B108" s="52"/>
      <c r="C108" s="52"/>
      <c r="D108" s="52"/>
      <c r="E108" s="101" t="str">
        <f t="shared" si="377"/>
        <v>Кодер</v>
      </c>
      <c r="F108" s="52"/>
      <c r="G108" s="52"/>
      <c r="H108" s="101" t="str">
        <f t="shared" si="378"/>
        <v>оклад</v>
      </c>
      <c r="I108" s="52"/>
      <c r="J108" s="52"/>
      <c r="K108" s="56" t="str">
        <f t="shared" si="379"/>
        <v>кол-во</v>
      </c>
      <c r="L108" s="52"/>
      <c r="M108" s="59"/>
      <c r="N108" s="52"/>
      <c r="O108" s="62"/>
      <c r="P108" s="52"/>
      <c r="Q108" s="52"/>
      <c r="R108" s="102"/>
      <c r="S108" s="52"/>
      <c r="T108" s="12" t="s">
        <v>6</v>
      </c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5"/>
      <c r="GD108" s="115"/>
      <c r="GE108" s="115"/>
      <c r="GF108" s="115"/>
      <c r="GG108" s="115"/>
      <c r="GH108" s="115"/>
      <c r="GI108" s="115"/>
      <c r="GJ108" s="115"/>
      <c r="GK108" s="115"/>
      <c r="GL108" s="115"/>
      <c r="GM108" s="115"/>
      <c r="GN108" s="115"/>
      <c r="GO108" s="115"/>
      <c r="GP108" s="115"/>
      <c r="GQ108" s="115"/>
      <c r="GR108" s="115"/>
      <c r="GS108" s="115"/>
      <c r="GT108" s="115"/>
      <c r="GU108" s="115"/>
      <c r="GV108" s="115"/>
      <c r="GW108" s="115"/>
      <c r="GX108" s="115"/>
      <c r="GY108" s="115"/>
      <c r="GZ108" s="115"/>
      <c r="HA108" s="115"/>
      <c r="HB108" s="115"/>
      <c r="HC108" s="115"/>
      <c r="HD108" s="115"/>
      <c r="HE108" s="115"/>
      <c r="HF108" s="115"/>
      <c r="HG108" s="115"/>
      <c r="HH108" s="115"/>
      <c r="HI108" s="115"/>
      <c r="HJ108" s="115"/>
      <c r="HK108" s="115"/>
      <c r="HL108" s="115"/>
      <c r="HM108" s="115"/>
      <c r="HN108" s="115"/>
      <c r="HO108" s="115"/>
      <c r="HP108" s="115"/>
      <c r="HQ108" s="115"/>
      <c r="HR108" s="115"/>
      <c r="HS108" s="115"/>
      <c r="HT108" s="115"/>
      <c r="HU108" s="115"/>
      <c r="HV108" s="115"/>
      <c r="HW108" s="115"/>
      <c r="HX108" s="115"/>
      <c r="HY108" s="115"/>
      <c r="HZ108" s="115"/>
      <c r="IA108" s="115"/>
      <c r="IB108" s="115"/>
      <c r="IC108" s="115"/>
      <c r="ID108" s="115"/>
      <c r="IE108" s="115"/>
      <c r="IF108" s="115"/>
      <c r="IG108" s="115"/>
      <c r="IH108" s="115"/>
      <c r="II108" s="115"/>
      <c r="IJ108" s="115"/>
      <c r="IK108" s="115"/>
      <c r="IL108" s="115"/>
      <c r="IM108" s="115"/>
      <c r="IN108" s="115"/>
      <c r="IO108" s="115"/>
      <c r="IP108" s="115"/>
      <c r="IQ108" s="115"/>
      <c r="IR108" s="115"/>
      <c r="IS108" s="115"/>
      <c r="IT108" s="115"/>
      <c r="IU108" s="115"/>
      <c r="IV108" s="115"/>
      <c r="IW108" s="115"/>
      <c r="IX108" s="115"/>
      <c r="IY108" s="115"/>
      <c r="IZ108" s="115"/>
      <c r="JA108" s="115"/>
      <c r="JB108" s="115"/>
      <c r="JC108" s="115"/>
      <c r="JD108" s="115"/>
      <c r="JE108" s="115"/>
      <c r="JF108" s="115"/>
      <c r="JG108" s="115"/>
      <c r="JH108" s="115"/>
      <c r="JI108" s="115"/>
      <c r="JJ108" s="115"/>
      <c r="JK108" s="115"/>
      <c r="JL108" s="115"/>
      <c r="JM108" s="115"/>
      <c r="JN108" s="115"/>
      <c r="JO108" s="115"/>
      <c r="JP108" s="115"/>
      <c r="JQ108" s="115"/>
      <c r="JR108" s="115"/>
      <c r="JS108" s="115"/>
      <c r="JT108" s="115"/>
      <c r="JU108" s="115"/>
      <c r="JV108" s="115"/>
      <c r="JW108" s="115"/>
      <c r="JX108" s="115"/>
      <c r="JY108" s="115"/>
      <c r="JZ108" s="115"/>
      <c r="KA108" s="115"/>
      <c r="KB108" s="115"/>
      <c r="KC108" s="115"/>
      <c r="KD108" s="115"/>
      <c r="KE108" s="115"/>
      <c r="KF108" s="115"/>
      <c r="KG108" s="115"/>
      <c r="KH108" s="115"/>
      <c r="KI108" s="115"/>
      <c r="KJ108" s="115"/>
      <c r="KK108" s="115"/>
      <c r="KL108" s="115"/>
      <c r="KM108" s="115"/>
      <c r="KN108" s="115"/>
      <c r="KO108" s="115"/>
      <c r="KP108" s="115"/>
      <c r="KQ108" s="115"/>
      <c r="KR108" s="115"/>
      <c r="KS108" s="115"/>
      <c r="KT108" s="115"/>
      <c r="KU108" s="115"/>
      <c r="KV108" s="115"/>
      <c r="KW108" s="115"/>
      <c r="KX108" s="115"/>
      <c r="KY108" s="115"/>
      <c r="KZ108" s="115"/>
      <c r="LA108" s="115"/>
      <c r="LB108" s="115"/>
      <c r="LC108" s="115"/>
      <c r="LD108" s="115"/>
      <c r="LE108" s="115"/>
      <c r="LF108" s="115"/>
      <c r="LG108" s="115"/>
      <c r="LH108" s="115"/>
      <c r="LI108" s="52"/>
      <c r="LJ108" s="52"/>
    </row>
    <row r="109" spans="1:322" s="3" customFormat="1" ht="10.199999999999999" x14ac:dyDescent="0.2">
      <c r="A109" s="5"/>
      <c r="B109" s="5"/>
      <c r="C109" s="5"/>
      <c r="D109" s="5"/>
      <c r="E109" s="145" t="str">
        <f t="shared" si="377"/>
        <v>Отдел маркетинга и рекламы</v>
      </c>
      <c r="F109" s="5"/>
      <c r="G109" s="5"/>
      <c r="H109" s="145" t="str">
        <f t="shared" si="378"/>
        <v>оклад</v>
      </c>
      <c r="I109" s="5"/>
      <c r="J109" s="5"/>
      <c r="K109" s="50" t="s">
        <v>82</v>
      </c>
      <c r="L109" s="5"/>
      <c r="M109" s="12"/>
      <c r="N109" s="5"/>
      <c r="O109" s="19"/>
      <c r="P109" s="5"/>
      <c r="Q109" s="5"/>
      <c r="R109" s="69"/>
      <c r="S109" s="5"/>
      <c r="T109" s="5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  <c r="IN109" s="47"/>
      <c r="IO109" s="47"/>
      <c r="IP109" s="47"/>
      <c r="IQ109" s="47"/>
      <c r="IR109" s="47"/>
      <c r="IS109" s="47"/>
      <c r="IT109" s="47"/>
      <c r="IU109" s="47"/>
      <c r="IV109" s="47"/>
      <c r="IW109" s="47"/>
      <c r="IX109" s="47"/>
      <c r="IY109" s="47"/>
      <c r="IZ109" s="47"/>
      <c r="JA109" s="47"/>
      <c r="JB109" s="47"/>
      <c r="JC109" s="47"/>
      <c r="JD109" s="47"/>
      <c r="JE109" s="47"/>
      <c r="JF109" s="47"/>
      <c r="JG109" s="47"/>
      <c r="JH109" s="47"/>
      <c r="JI109" s="47"/>
      <c r="JJ109" s="47"/>
      <c r="JK109" s="47"/>
      <c r="JL109" s="47"/>
      <c r="JM109" s="47"/>
      <c r="JN109" s="47"/>
      <c r="JO109" s="47"/>
      <c r="JP109" s="47"/>
      <c r="JQ109" s="47"/>
      <c r="JR109" s="47"/>
      <c r="JS109" s="47"/>
      <c r="JT109" s="47"/>
      <c r="JU109" s="47"/>
      <c r="JV109" s="47"/>
      <c r="JW109" s="47"/>
      <c r="JX109" s="47"/>
      <c r="JY109" s="47"/>
      <c r="JZ109" s="47"/>
      <c r="KA109" s="47"/>
      <c r="KB109" s="47"/>
      <c r="KC109" s="47"/>
      <c r="KD109" s="47"/>
      <c r="KE109" s="47"/>
      <c r="KF109" s="47"/>
      <c r="KG109" s="47"/>
      <c r="KH109" s="47"/>
      <c r="KI109" s="47"/>
      <c r="KJ109" s="47"/>
      <c r="KK109" s="47"/>
      <c r="KL109" s="47"/>
      <c r="KM109" s="47"/>
      <c r="KN109" s="47"/>
      <c r="KO109" s="47"/>
      <c r="KP109" s="47"/>
      <c r="KQ109" s="47"/>
      <c r="KR109" s="47"/>
      <c r="KS109" s="47"/>
      <c r="KT109" s="47"/>
      <c r="KU109" s="47"/>
      <c r="KV109" s="47"/>
      <c r="KW109" s="47"/>
      <c r="KX109" s="47"/>
      <c r="KY109" s="47"/>
      <c r="KZ109" s="47"/>
      <c r="LA109" s="47"/>
      <c r="LB109" s="47"/>
      <c r="LC109" s="47"/>
      <c r="LD109" s="47"/>
      <c r="LE109" s="47"/>
      <c r="LF109" s="47"/>
      <c r="LG109" s="47"/>
      <c r="LH109" s="47"/>
      <c r="LI109" s="5"/>
      <c r="LJ109" s="5"/>
    </row>
    <row r="110" spans="1:322" s="60" customFormat="1" ht="10.199999999999999" x14ac:dyDescent="0.2">
      <c r="A110" s="52"/>
      <c r="B110" s="52"/>
      <c r="C110" s="52"/>
      <c r="D110" s="52"/>
      <c r="E110" s="101" t="str">
        <f t="shared" si="377"/>
        <v>PR-менеджер</v>
      </c>
      <c r="F110" s="52"/>
      <c r="G110" s="52"/>
      <c r="H110" s="101" t="str">
        <f t="shared" si="378"/>
        <v>оклад</v>
      </c>
      <c r="I110" s="52"/>
      <c r="J110" s="52"/>
      <c r="K110" s="56" t="str">
        <f>$K$61</f>
        <v>кол-во</v>
      </c>
      <c r="L110" s="52"/>
      <c r="M110" s="59"/>
      <c r="N110" s="52"/>
      <c r="O110" s="62"/>
      <c r="P110" s="52"/>
      <c r="Q110" s="52"/>
      <c r="R110" s="102"/>
      <c r="S110" s="52"/>
      <c r="T110" s="12" t="s">
        <v>6</v>
      </c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5"/>
      <c r="GD110" s="115"/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5"/>
      <c r="GO110" s="115"/>
      <c r="GP110" s="115"/>
      <c r="GQ110" s="115"/>
      <c r="GR110" s="115"/>
      <c r="GS110" s="115"/>
      <c r="GT110" s="115"/>
      <c r="GU110" s="115"/>
      <c r="GV110" s="115"/>
      <c r="GW110" s="115"/>
      <c r="GX110" s="115"/>
      <c r="GY110" s="115"/>
      <c r="GZ110" s="115"/>
      <c r="HA110" s="115"/>
      <c r="HB110" s="115"/>
      <c r="HC110" s="115"/>
      <c r="HD110" s="115"/>
      <c r="HE110" s="115"/>
      <c r="HF110" s="115"/>
      <c r="HG110" s="115"/>
      <c r="HH110" s="115"/>
      <c r="HI110" s="115"/>
      <c r="HJ110" s="115"/>
      <c r="HK110" s="115"/>
      <c r="HL110" s="115"/>
      <c r="HM110" s="115"/>
      <c r="HN110" s="115"/>
      <c r="HO110" s="115"/>
      <c r="HP110" s="115"/>
      <c r="HQ110" s="115"/>
      <c r="HR110" s="115"/>
      <c r="HS110" s="115"/>
      <c r="HT110" s="115"/>
      <c r="HU110" s="115"/>
      <c r="HV110" s="115"/>
      <c r="HW110" s="115"/>
      <c r="HX110" s="115"/>
      <c r="HY110" s="115"/>
      <c r="HZ110" s="115"/>
      <c r="IA110" s="115"/>
      <c r="IB110" s="115"/>
      <c r="IC110" s="115"/>
      <c r="ID110" s="115"/>
      <c r="IE110" s="115"/>
      <c r="IF110" s="115"/>
      <c r="IG110" s="115"/>
      <c r="IH110" s="115"/>
      <c r="II110" s="115"/>
      <c r="IJ110" s="115"/>
      <c r="IK110" s="115"/>
      <c r="IL110" s="115"/>
      <c r="IM110" s="115"/>
      <c r="IN110" s="115"/>
      <c r="IO110" s="115"/>
      <c r="IP110" s="115"/>
      <c r="IQ110" s="115"/>
      <c r="IR110" s="115"/>
      <c r="IS110" s="115"/>
      <c r="IT110" s="115"/>
      <c r="IU110" s="115"/>
      <c r="IV110" s="115"/>
      <c r="IW110" s="115"/>
      <c r="IX110" s="115"/>
      <c r="IY110" s="115"/>
      <c r="IZ110" s="115"/>
      <c r="JA110" s="115"/>
      <c r="JB110" s="115"/>
      <c r="JC110" s="115"/>
      <c r="JD110" s="115"/>
      <c r="JE110" s="115"/>
      <c r="JF110" s="115"/>
      <c r="JG110" s="115"/>
      <c r="JH110" s="115"/>
      <c r="JI110" s="115"/>
      <c r="JJ110" s="115"/>
      <c r="JK110" s="115"/>
      <c r="JL110" s="115"/>
      <c r="JM110" s="115"/>
      <c r="JN110" s="115"/>
      <c r="JO110" s="115"/>
      <c r="JP110" s="115"/>
      <c r="JQ110" s="115"/>
      <c r="JR110" s="115"/>
      <c r="JS110" s="115"/>
      <c r="JT110" s="115"/>
      <c r="JU110" s="115"/>
      <c r="JV110" s="115"/>
      <c r="JW110" s="115"/>
      <c r="JX110" s="115"/>
      <c r="JY110" s="115"/>
      <c r="JZ110" s="115"/>
      <c r="KA110" s="115"/>
      <c r="KB110" s="115"/>
      <c r="KC110" s="115"/>
      <c r="KD110" s="115"/>
      <c r="KE110" s="115"/>
      <c r="KF110" s="115"/>
      <c r="KG110" s="115"/>
      <c r="KH110" s="115"/>
      <c r="KI110" s="115"/>
      <c r="KJ110" s="115"/>
      <c r="KK110" s="115"/>
      <c r="KL110" s="115"/>
      <c r="KM110" s="115"/>
      <c r="KN110" s="115"/>
      <c r="KO110" s="115"/>
      <c r="KP110" s="115"/>
      <c r="KQ110" s="115"/>
      <c r="KR110" s="115"/>
      <c r="KS110" s="115"/>
      <c r="KT110" s="115"/>
      <c r="KU110" s="115"/>
      <c r="KV110" s="115"/>
      <c r="KW110" s="115"/>
      <c r="KX110" s="115"/>
      <c r="KY110" s="115"/>
      <c r="KZ110" s="115"/>
      <c r="LA110" s="115"/>
      <c r="LB110" s="115"/>
      <c r="LC110" s="115"/>
      <c r="LD110" s="115"/>
      <c r="LE110" s="115"/>
      <c r="LF110" s="115"/>
      <c r="LG110" s="115"/>
      <c r="LH110" s="115"/>
      <c r="LI110" s="52"/>
      <c r="LJ110" s="52"/>
    </row>
    <row r="111" spans="1:322" s="60" customFormat="1" ht="10.199999999999999" x14ac:dyDescent="0.2">
      <c r="A111" s="52"/>
      <c r="B111" s="52"/>
      <c r="C111" s="52"/>
      <c r="D111" s="52"/>
      <c r="E111" s="101" t="str">
        <f t="shared" si="377"/>
        <v>SMM-специалист</v>
      </c>
      <c r="F111" s="52"/>
      <c r="G111" s="52"/>
      <c r="H111" s="101" t="str">
        <f t="shared" si="378"/>
        <v>оклад</v>
      </c>
      <c r="I111" s="52"/>
      <c r="J111" s="52"/>
      <c r="K111" s="56" t="str">
        <f t="shared" si="379"/>
        <v>кол-во</v>
      </c>
      <c r="L111" s="52"/>
      <c r="M111" s="59"/>
      <c r="N111" s="52"/>
      <c r="O111" s="62"/>
      <c r="P111" s="52"/>
      <c r="Q111" s="52"/>
      <c r="R111" s="102"/>
      <c r="S111" s="52"/>
      <c r="T111" s="12" t="s">
        <v>6</v>
      </c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  <c r="FW111" s="115"/>
      <c r="FX111" s="115"/>
      <c r="FY111" s="115"/>
      <c r="FZ111" s="115"/>
      <c r="GA111" s="115"/>
      <c r="GB111" s="115"/>
      <c r="GC111" s="115"/>
      <c r="GD111" s="115"/>
      <c r="GE111" s="115"/>
      <c r="GF111" s="115"/>
      <c r="GG111" s="115"/>
      <c r="GH111" s="115"/>
      <c r="GI111" s="115"/>
      <c r="GJ111" s="115"/>
      <c r="GK111" s="115"/>
      <c r="GL111" s="115"/>
      <c r="GM111" s="115"/>
      <c r="GN111" s="115"/>
      <c r="GO111" s="115"/>
      <c r="GP111" s="115"/>
      <c r="GQ111" s="115"/>
      <c r="GR111" s="115"/>
      <c r="GS111" s="115"/>
      <c r="GT111" s="115"/>
      <c r="GU111" s="115"/>
      <c r="GV111" s="115"/>
      <c r="GW111" s="115"/>
      <c r="GX111" s="115"/>
      <c r="GY111" s="115"/>
      <c r="GZ111" s="115"/>
      <c r="HA111" s="115"/>
      <c r="HB111" s="115"/>
      <c r="HC111" s="115"/>
      <c r="HD111" s="115"/>
      <c r="HE111" s="115"/>
      <c r="HF111" s="115"/>
      <c r="HG111" s="115"/>
      <c r="HH111" s="115"/>
      <c r="HI111" s="115"/>
      <c r="HJ111" s="115"/>
      <c r="HK111" s="115"/>
      <c r="HL111" s="115"/>
      <c r="HM111" s="115"/>
      <c r="HN111" s="115"/>
      <c r="HO111" s="115"/>
      <c r="HP111" s="115"/>
      <c r="HQ111" s="115"/>
      <c r="HR111" s="115"/>
      <c r="HS111" s="115"/>
      <c r="HT111" s="115"/>
      <c r="HU111" s="115"/>
      <c r="HV111" s="115"/>
      <c r="HW111" s="115"/>
      <c r="HX111" s="115"/>
      <c r="HY111" s="115"/>
      <c r="HZ111" s="115"/>
      <c r="IA111" s="115"/>
      <c r="IB111" s="115"/>
      <c r="IC111" s="115"/>
      <c r="ID111" s="115"/>
      <c r="IE111" s="115"/>
      <c r="IF111" s="115"/>
      <c r="IG111" s="115"/>
      <c r="IH111" s="115"/>
      <c r="II111" s="115"/>
      <c r="IJ111" s="115"/>
      <c r="IK111" s="115"/>
      <c r="IL111" s="115"/>
      <c r="IM111" s="115"/>
      <c r="IN111" s="115"/>
      <c r="IO111" s="115"/>
      <c r="IP111" s="115"/>
      <c r="IQ111" s="115"/>
      <c r="IR111" s="115"/>
      <c r="IS111" s="115"/>
      <c r="IT111" s="115"/>
      <c r="IU111" s="115"/>
      <c r="IV111" s="115"/>
      <c r="IW111" s="115"/>
      <c r="IX111" s="115"/>
      <c r="IY111" s="115"/>
      <c r="IZ111" s="115"/>
      <c r="JA111" s="115"/>
      <c r="JB111" s="115"/>
      <c r="JC111" s="115"/>
      <c r="JD111" s="115"/>
      <c r="JE111" s="115"/>
      <c r="JF111" s="115"/>
      <c r="JG111" s="115"/>
      <c r="JH111" s="115"/>
      <c r="JI111" s="115"/>
      <c r="JJ111" s="115"/>
      <c r="JK111" s="115"/>
      <c r="JL111" s="115"/>
      <c r="JM111" s="115"/>
      <c r="JN111" s="115"/>
      <c r="JO111" s="115"/>
      <c r="JP111" s="115"/>
      <c r="JQ111" s="115"/>
      <c r="JR111" s="115"/>
      <c r="JS111" s="115"/>
      <c r="JT111" s="115"/>
      <c r="JU111" s="115"/>
      <c r="JV111" s="115"/>
      <c r="JW111" s="115"/>
      <c r="JX111" s="115"/>
      <c r="JY111" s="115"/>
      <c r="JZ111" s="115"/>
      <c r="KA111" s="115"/>
      <c r="KB111" s="115"/>
      <c r="KC111" s="115"/>
      <c r="KD111" s="115"/>
      <c r="KE111" s="115"/>
      <c r="KF111" s="115"/>
      <c r="KG111" s="115"/>
      <c r="KH111" s="115"/>
      <c r="KI111" s="115"/>
      <c r="KJ111" s="115"/>
      <c r="KK111" s="115"/>
      <c r="KL111" s="115"/>
      <c r="KM111" s="115"/>
      <c r="KN111" s="115"/>
      <c r="KO111" s="115"/>
      <c r="KP111" s="115"/>
      <c r="KQ111" s="115"/>
      <c r="KR111" s="115"/>
      <c r="KS111" s="115"/>
      <c r="KT111" s="115"/>
      <c r="KU111" s="115"/>
      <c r="KV111" s="115"/>
      <c r="KW111" s="115"/>
      <c r="KX111" s="115"/>
      <c r="KY111" s="115"/>
      <c r="KZ111" s="115"/>
      <c r="LA111" s="115"/>
      <c r="LB111" s="115"/>
      <c r="LC111" s="115"/>
      <c r="LD111" s="115"/>
      <c r="LE111" s="115"/>
      <c r="LF111" s="115"/>
      <c r="LG111" s="115"/>
      <c r="LH111" s="115"/>
      <c r="LI111" s="52"/>
      <c r="LJ111" s="52"/>
    </row>
    <row r="112" spans="1:322" s="60" customFormat="1" ht="10.199999999999999" x14ac:dyDescent="0.2">
      <c r="A112" s="52"/>
      <c r="B112" s="52"/>
      <c r="C112" s="52"/>
      <c r="D112" s="52"/>
      <c r="E112" s="101" t="str">
        <f t="shared" si="377"/>
        <v>SEO-специалист</v>
      </c>
      <c r="F112" s="52"/>
      <c r="G112" s="52"/>
      <c r="H112" s="101" t="str">
        <f t="shared" si="378"/>
        <v>оклад</v>
      </c>
      <c r="I112" s="52"/>
      <c r="J112" s="52"/>
      <c r="K112" s="56" t="str">
        <f t="shared" si="379"/>
        <v>кол-во</v>
      </c>
      <c r="L112" s="52"/>
      <c r="M112" s="59"/>
      <c r="N112" s="52"/>
      <c r="O112" s="62"/>
      <c r="P112" s="52"/>
      <c r="Q112" s="52"/>
      <c r="R112" s="102"/>
      <c r="S112" s="52"/>
      <c r="T112" s="12" t="s">
        <v>6</v>
      </c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  <c r="FW112" s="115"/>
      <c r="FX112" s="115"/>
      <c r="FY112" s="115"/>
      <c r="FZ112" s="115"/>
      <c r="GA112" s="115"/>
      <c r="GB112" s="115"/>
      <c r="GC112" s="115"/>
      <c r="GD112" s="115"/>
      <c r="GE112" s="115"/>
      <c r="GF112" s="115"/>
      <c r="GG112" s="115"/>
      <c r="GH112" s="115"/>
      <c r="GI112" s="115"/>
      <c r="GJ112" s="115"/>
      <c r="GK112" s="115"/>
      <c r="GL112" s="115"/>
      <c r="GM112" s="115"/>
      <c r="GN112" s="115"/>
      <c r="GO112" s="115"/>
      <c r="GP112" s="115"/>
      <c r="GQ112" s="115"/>
      <c r="GR112" s="115"/>
      <c r="GS112" s="115"/>
      <c r="GT112" s="115"/>
      <c r="GU112" s="115"/>
      <c r="GV112" s="115"/>
      <c r="GW112" s="115"/>
      <c r="GX112" s="115"/>
      <c r="GY112" s="115"/>
      <c r="GZ112" s="115"/>
      <c r="HA112" s="115"/>
      <c r="HB112" s="115"/>
      <c r="HC112" s="115"/>
      <c r="HD112" s="115"/>
      <c r="HE112" s="115"/>
      <c r="HF112" s="115"/>
      <c r="HG112" s="115"/>
      <c r="HH112" s="115"/>
      <c r="HI112" s="115"/>
      <c r="HJ112" s="115"/>
      <c r="HK112" s="115"/>
      <c r="HL112" s="115"/>
      <c r="HM112" s="115"/>
      <c r="HN112" s="115"/>
      <c r="HO112" s="115"/>
      <c r="HP112" s="115"/>
      <c r="HQ112" s="115"/>
      <c r="HR112" s="115"/>
      <c r="HS112" s="115"/>
      <c r="HT112" s="115"/>
      <c r="HU112" s="115"/>
      <c r="HV112" s="115"/>
      <c r="HW112" s="115"/>
      <c r="HX112" s="115"/>
      <c r="HY112" s="115"/>
      <c r="HZ112" s="115"/>
      <c r="IA112" s="115"/>
      <c r="IB112" s="115"/>
      <c r="IC112" s="115"/>
      <c r="ID112" s="115"/>
      <c r="IE112" s="115"/>
      <c r="IF112" s="115"/>
      <c r="IG112" s="115"/>
      <c r="IH112" s="115"/>
      <c r="II112" s="115"/>
      <c r="IJ112" s="115"/>
      <c r="IK112" s="115"/>
      <c r="IL112" s="115"/>
      <c r="IM112" s="115"/>
      <c r="IN112" s="115"/>
      <c r="IO112" s="115"/>
      <c r="IP112" s="115"/>
      <c r="IQ112" s="115"/>
      <c r="IR112" s="115"/>
      <c r="IS112" s="115"/>
      <c r="IT112" s="115"/>
      <c r="IU112" s="115"/>
      <c r="IV112" s="115"/>
      <c r="IW112" s="115"/>
      <c r="IX112" s="115"/>
      <c r="IY112" s="115"/>
      <c r="IZ112" s="115"/>
      <c r="JA112" s="115"/>
      <c r="JB112" s="115"/>
      <c r="JC112" s="115"/>
      <c r="JD112" s="115"/>
      <c r="JE112" s="115"/>
      <c r="JF112" s="115"/>
      <c r="JG112" s="115"/>
      <c r="JH112" s="115"/>
      <c r="JI112" s="115"/>
      <c r="JJ112" s="115"/>
      <c r="JK112" s="115"/>
      <c r="JL112" s="115"/>
      <c r="JM112" s="115"/>
      <c r="JN112" s="115"/>
      <c r="JO112" s="115"/>
      <c r="JP112" s="115"/>
      <c r="JQ112" s="115"/>
      <c r="JR112" s="115"/>
      <c r="JS112" s="115"/>
      <c r="JT112" s="115"/>
      <c r="JU112" s="115"/>
      <c r="JV112" s="115"/>
      <c r="JW112" s="115"/>
      <c r="JX112" s="115"/>
      <c r="JY112" s="115"/>
      <c r="JZ112" s="115"/>
      <c r="KA112" s="115"/>
      <c r="KB112" s="115"/>
      <c r="KC112" s="115"/>
      <c r="KD112" s="115"/>
      <c r="KE112" s="115"/>
      <c r="KF112" s="115"/>
      <c r="KG112" s="115"/>
      <c r="KH112" s="115"/>
      <c r="KI112" s="115"/>
      <c r="KJ112" s="115"/>
      <c r="KK112" s="115"/>
      <c r="KL112" s="115"/>
      <c r="KM112" s="115"/>
      <c r="KN112" s="115"/>
      <c r="KO112" s="115"/>
      <c r="KP112" s="115"/>
      <c r="KQ112" s="115"/>
      <c r="KR112" s="115"/>
      <c r="KS112" s="115"/>
      <c r="KT112" s="115"/>
      <c r="KU112" s="115"/>
      <c r="KV112" s="115"/>
      <c r="KW112" s="115"/>
      <c r="KX112" s="115"/>
      <c r="KY112" s="115"/>
      <c r="KZ112" s="115"/>
      <c r="LA112" s="115"/>
      <c r="LB112" s="115"/>
      <c r="LC112" s="115"/>
      <c r="LD112" s="115"/>
      <c r="LE112" s="115"/>
      <c r="LF112" s="115"/>
      <c r="LG112" s="115"/>
      <c r="LH112" s="115"/>
      <c r="LI112" s="52"/>
      <c r="LJ112" s="52"/>
    </row>
    <row r="113" spans="1:322" s="60" customFormat="1" ht="10.199999999999999" x14ac:dyDescent="0.2">
      <c r="A113" s="52"/>
      <c r="B113" s="52"/>
      <c r="C113" s="52"/>
      <c r="D113" s="52"/>
      <c r="E113" s="101" t="str">
        <f t="shared" si="377"/>
        <v>Контент-менеджер</v>
      </c>
      <c r="F113" s="52"/>
      <c r="G113" s="52"/>
      <c r="H113" s="101" t="str">
        <f t="shared" si="378"/>
        <v>оклад</v>
      </c>
      <c r="I113" s="52"/>
      <c r="J113" s="52"/>
      <c r="K113" s="56" t="str">
        <f t="shared" si="379"/>
        <v>кол-во</v>
      </c>
      <c r="L113" s="52"/>
      <c r="M113" s="59"/>
      <c r="N113" s="52"/>
      <c r="O113" s="62"/>
      <c r="P113" s="52"/>
      <c r="Q113" s="52"/>
      <c r="R113" s="102"/>
      <c r="S113" s="52"/>
      <c r="T113" s="12" t="s">
        <v>6</v>
      </c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  <c r="FW113" s="115"/>
      <c r="FX113" s="115"/>
      <c r="FY113" s="115"/>
      <c r="FZ113" s="115"/>
      <c r="GA113" s="115"/>
      <c r="GB113" s="115"/>
      <c r="GC113" s="115"/>
      <c r="GD113" s="115"/>
      <c r="GE113" s="115"/>
      <c r="GF113" s="115"/>
      <c r="GG113" s="115"/>
      <c r="GH113" s="115"/>
      <c r="GI113" s="115"/>
      <c r="GJ113" s="115"/>
      <c r="GK113" s="115"/>
      <c r="GL113" s="115"/>
      <c r="GM113" s="115"/>
      <c r="GN113" s="115"/>
      <c r="GO113" s="115"/>
      <c r="GP113" s="115"/>
      <c r="GQ113" s="115"/>
      <c r="GR113" s="115"/>
      <c r="GS113" s="115"/>
      <c r="GT113" s="115"/>
      <c r="GU113" s="115"/>
      <c r="GV113" s="115"/>
      <c r="GW113" s="115"/>
      <c r="GX113" s="115"/>
      <c r="GY113" s="115"/>
      <c r="GZ113" s="115"/>
      <c r="HA113" s="115"/>
      <c r="HB113" s="115"/>
      <c r="HC113" s="115"/>
      <c r="HD113" s="115"/>
      <c r="HE113" s="115"/>
      <c r="HF113" s="115"/>
      <c r="HG113" s="115"/>
      <c r="HH113" s="115"/>
      <c r="HI113" s="115"/>
      <c r="HJ113" s="115"/>
      <c r="HK113" s="115"/>
      <c r="HL113" s="115"/>
      <c r="HM113" s="115"/>
      <c r="HN113" s="115"/>
      <c r="HO113" s="115"/>
      <c r="HP113" s="115"/>
      <c r="HQ113" s="115"/>
      <c r="HR113" s="115"/>
      <c r="HS113" s="115"/>
      <c r="HT113" s="115"/>
      <c r="HU113" s="115"/>
      <c r="HV113" s="115"/>
      <c r="HW113" s="115"/>
      <c r="HX113" s="115"/>
      <c r="HY113" s="115"/>
      <c r="HZ113" s="115"/>
      <c r="IA113" s="115"/>
      <c r="IB113" s="115"/>
      <c r="IC113" s="115"/>
      <c r="ID113" s="115"/>
      <c r="IE113" s="115"/>
      <c r="IF113" s="115"/>
      <c r="IG113" s="115"/>
      <c r="IH113" s="115"/>
      <c r="II113" s="115"/>
      <c r="IJ113" s="115"/>
      <c r="IK113" s="115"/>
      <c r="IL113" s="115"/>
      <c r="IM113" s="115"/>
      <c r="IN113" s="115"/>
      <c r="IO113" s="115"/>
      <c r="IP113" s="115"/>
      <c r="IQ113" s="115"/>
      <c r="IR113" s="115"/>
      <c r="IS113" s="115"/>
      <c r="IT113" s="115"/>
      <c r="IU113" s="115"/>
      <c r="IV113" s="115"/>
      <c r="IW113" s="115"/>
      <c r="IX113" s="115"/>
      <c r="IY113" s="115"/>
      <c r="IZ113" s="115"/>
      <c r="JA113" s="115"/>
      <c r="JB113" s="115"/>
      <c r="JC113" s="115"/>
      <c r="JD113" s="115"/>
      <c r="JE113" s="115"/>
      <c r="JF113" s="115"/>
      <c r="JG113" s="115"/>
      <c r="JH113" s="115"/>
      <c r="JI113" s="115"/>
      <c r="JJ113" s="115"/>
      <c r="JK113" s="115"/>
      <c r="JL113" s="115"/>
      <c r="JM113" s="115"/>
      <c r="JN113" s="115"/>
      <c r="JO113" s="115"/>
      <c r="JP113" s="115"/>
      <c r="JQ113" s="115"/>
      <c r="JR113" s="115"/>
      <c r="JS113" s="115"/>
      <c r="JT113" s="115"/>
      <c r="JU113" s="115"/>
      <c r="JV113" s="115"/>
      <c r="JW113" s="115"/>
      <c r="JX113" s="115"/>
      <c r="JY113" s="115"/>
      <c r="JZ113" s="115"/>
      <c r="KA113" s="115"/>
      <c r="KB113" s="115"/>
      <c r="KC113" s="115"/>
      <c r="KD113" s="115"/>
      <c r="KE113" s="115"/>
      <c r="KF113" s="115"/>
      <c r="KG113" s="115"/>
      <c r="KH113" s="115"/>
      <c r="KI113" s="115"/>
      <c r="KJ113" s="115"/>
      <c r="KK113" s="115"/>
      <c r="KL113" s="115"/>
      <c r="KM113" s="115"/>
      <c r="KN113" s="115"/>
      <c r="KO113" s="115"/>
      <c r="KP113" s="115"/>
      <c r="KQ113" s="115"/>
      <c r="KR113" s="115"/>
      <c r="KS113" s="115"/>
      <c r="KT113" s="115"/>
      <c r="KU113" s="115"/>
      <c r="KV113" s="115"/>
      <c r="KW113" s="115"/>
      <c r="KX113" s="115"/>
      <c r="KY113" s="115"/>
      <c r="KZ113" s="115"/>
      <c r="LA113" s="115"/>
      <c r="LB113" s="115"/>
      <c r="LC113" s="115"/>
      <c r="LD113" s="115"/>
      <c r="LE113" s="115"/>
      <c r="LF113" s="115"/>
      <c r="LG113" s="115"/>
      <c r="LH113" s="115"/>
      <c r="LI113" s="52"/>
      <c r="LJ113" s="52"/>
    </row>
    <row r="114" spans="1:322" s="3" customFormat="1" ht="10.199999999999999" x14ac:dyDescent="0.2">
      <c r="A114" s="5"/>
      <c r="B114" s="5"/>
      <c r="C114" s="5"/>
      <c r="D114" s="5"/>
      <c r="E114" s="145" t="str">
        <f t="shared" si="377"/>
        <v>Аналитический отдел</v>
      </c>
      <c r="F114" s="5"/>
      <c r="G114" s="5"/>
      <c r="H114" s="145" t="str">
        <f t="shared" si="378"/>
        <v>оклад</v>
      </c>
      <c r="I114" s="5"/>
      <c r="J114" s="5"/>
      <c r="K114" s="50" t="s">
        <v>82</v>
      </c>
      <c r="L114" s="5"/>
      <c r="M114" s="12"/>
      <c r="N114" s="5"/>
      <c r="O114" s="19"/>
      <c r="P114" s="5"/>
      <c r="Q114" s="5"/>
      <c r="R114" s="69"/>
      <c r="S114" s="5"/>
      <c r="T114" s="5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  <c r="IL114" s="47"/>
      <c r="IM114" s="47"/>
      <c r="IN114" s="47"/>
      <c r="IO114" s="47"/>
      <c r="IP114" s="47"/>
      <c r="IQ114" s="47"/>
      <c r="IR114" s="47"/>
      <c r="IS114" s="47"/>
      <c r="IT114" s="47"/>
      <c r="IU114" s="47"/>
      <c r="IV114" s="47"/>
      <c r="IW114" s="47"/>
      <c r="IX114" s="47"/>
      <c r="IY114" s="47"/>
      <c r="IZ114" s="47"/>
      <c r="JA114" s="47"/>
      <c r="JB114" s="47"/>
      <c r="JC114" s="47"/>
      <c r="JD114" s="47"/>
      <c r="JE114" s="47"/>
      <c r="JF114" s="47"/>
      <c r="JG114" s="47"/>
      <c r="JH114" s="47"/>
      <c r="JI114" s="47"/>
      <c r="JJ114" s="47"/>
      <c r="JK114" s="47"/>
      <c r="JL114" s="47"/>
      <c r="JM114" s="47"/>
      <c r="JN114" s="47"/>
      <c r="JO114" s="47"/>
      <c r="JP114" s="47"/>
      <c r="JQ114" s="47"/>
      <c r="JR114" s="47"/>
      <c r="JS114" s="47"/>
      <c r="JT114" s="47"/>
      <c r="JU114" s="47"/>
      <c r="JV114" s="47"/>
      <c r="JW114" s="47"/>
      <c r="JX114" s="47"/>
      <c r="JY114" s="47"/>
      <c r="JZ114" s="47"/>
      <c r="KA114" s="47"/>
      <c r="KB114" s="47"/>
      <c r="KC114" s="47"/>
      <c r="KD114" s="47"/>
      <c r="KE114" s="47"/>
      <c r="KF114" s="47"/>
      <c r="KG114" s="47"/>
      <c r="KH114" s="47"/>
      <c r="KI114" s="47"/>
      <c r="KJ114" s="47"/>
      <c r="KK114" s="47"/>
      <c r="KL114" s="47"/>
      <c r="KM114" s="47"/>
      <c r="KN114" s="47"/>
      <c r="KO114" s="47"/>
      <c r="KP114" s="47"/>
      <c r="KQ114" s="47"/>
      <c r="KR114" s="47"/>
      <c r="KS114" s="47"/>
      <c r="KT114" s="47"/>
      <c r="KU114" s="47"/>
      <c r="KV114" s="47"/>
      <c r="KW114" s="47"/>
      <c r="KX114" s="47"/>
      <c r="KY114" s="47"/>
      <c r="KZ114" s="47"/>
      <c r="LA114" s="47"/>
      <c r="LB114" s="47"/>
      <c r="LC114" s="47"/>
      <c r="LD114" s="47"/>
      <c r="LE114" s="47"/>
      <c r="LF114" s="47"/>
      <c r="LG114" s="47"/>
      <c r="LH114" s="47"/>
      <c r="LI114" s="5"/>
      <c r="LJ114" s="5"/>
    </row>
    <row r="115" spans="1:322" s="60" customFormat="1" ht="10.199999999999999" x14ac:dyDescent="0.2">
      <c r="A115" s="52"/>
      <c r="B115" s="52"/>
      <c r="C115" s="52"/>
      <c r="D115" s="52"/>
      <c r="E115" s="101" t="str">
        <f t="shared" si="377"/>
        <v>Финансовый аналитик</v>
      </c>
      <c r="F115" s="52"/>
      <c r="G115" s="52"/>
      <c r="H115" s="101" t="str">
        <f t="shared" si="378"/>
        <v>оклад</v>
      </c>
      <c r="I115" s="52"/>
      <c r="J115" s="52"/>
      <c r="K115" s="56" t="str">
        <f>$K$61</f>
        <v>кол-во</v>
      </c>
      <c r="L115" s="52"/>
      <c r="M115" s="59"/>
      <c r="N115" s="52"/>
      <c r="O115" s="62"/>
      <c r="P115" s="52"/>
      <c r="Q115" s="52"/>
      <c r="R115" s="102"/>
      <c r="S115" s="52"/>
      <c r="T115" s="12" t="s">
        <v>6</v>
      </c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  <c r="FV115" s="115"/>
      <c r="FW115" s="115"/>
      <c r="FX115" s="115"/>
      <c r="FY115" s="115"/>
      <c r="FZ115" s="115"/>
      <c r="GA115" s="115"/>
      <c r="GB115" s="115"/>
      <c r="GC115" s="115"/>
      <c r="GD115" s="115"/>
      <c r="GE115" s="115"/>
      <c r="GF115" s="115"/>
      <c r="GG115" s="115"/>
      <c r="GH115" s="115"/>
      <c r="GI115" s="115"/>
      <c r="GJ115" s="115"/>
      <c r="GK115" s="115"/>
      <c r="GL115" s="115"/>
      <c r="GM115" s="115"/>
      <c r="GN115" s="115"/>
      <c r="GO115" s="115"/>
      <c r="GP115" s="115"/>
      <c r="GQ115" s="115"/>
      <c r="GR115" s="115"/>
      <c r="GS115" s="115"/>
      <c r="GT115" s="115"/>
      <c r="GU115" s="115"/>
      <c r="GV115" s="115"/>
      <c r="GW115" s="115"/>
      <c r="GX115" s="115"/>
      <c r="GY115" s="115"/>
      <c r="GZ115" s="115"/>
      <c r="HA115" s="115"/>
      <c r="HB115" s="115"/>
      <c r="HC115" s="115"/>
      <c r="HD115" s="115"/>
      <c r="HE115" s="115"/>
      <c r="HF115" s="115"/>
      <c r="HG115" s="115"/>
      <c r="HH115" s="115"/>
      <c r="HI115" s="115"/>
      <c r="HJ115" s="115"/>
      <c r="HK115" s="115"/>
      <c r="HL115" s="115"/>
      <c r="HM115" s="115"/>
      <c r="HN115" s="115"/>
      <c r="HO115" s="115"/>
      <c r="HP115" s="115"/>
      <c r="HQ115" s="115"/>
      <c r="HR115" s="115"/>
      <c r="HS115" s="115"/>
      <c r="HT115" s="115"/>
      <c r="HU115" s="115"/>
      <c r="HV115" s="115"/>
      <c r="HW115" s="115"/>
      <c r="HX115" s="115"/>
      <c r="HY115" s="115"/>
      <c r="HZ115" s="115"/>
      <c r="IA115" s="115"/>
      <c r="IB115" s="115"/>
      <c r="IC115" s="115"/>
      <c r="ID115" s="115"/>
      <c r="IE115" s="115"/>
      <c r="IF115" s="115"/>
      <c r="IG115" s="115"/>
      <c r="IH115" s="115"/>
      <c r="II115" s="115"/>
      <c r="IJ115" s="115"/>
      <c r="IK115" s="115"/>
      <c r="IL115" s="115"/>
      <c r="IM115" s="115"/>
      <c r="IN115" s="115"/>
      <c r="IO115" s="115"/>
      <c r="IP115" s="115"/>
      <c r="IQ115" s="115"/>
      <c r="IR115" s="115"/>
      <c r="IS115" s="115"/>
      <c r="IT115" s="115"/>
      <c r="IU115" s="115"/>
      <c r="IV115" s="115"/>
      <c r="IW115" s="115"/>
      <c r="IX115" s="115"/>
      <c r="IY115" s="115"/>
      <c r="IZ115" s="115"/>
      <c r="JA115" s="115"/>
      <c r="JB115" s="115"/>
      <c r="JC115" s="115"/>
      <c r="JD115" s="115"/>
      <c r="JE115" s="115"/>
      <c r="JF115" s="115"/>
      <c r="JG115" s="115"/>
      <c r="JH115" s="115"/>
      <c r="JI115" s="115"/>
      <c r="JJ115" s="115"/>
      <c r="JK115" s="115"/>
      <c r="JL115" s="115"/>
      <c r="JM115" s="115"/>
      <c r="JN115" s="115"/>
      <c r="JO115" s="115"/>
      <c r="JP115" s="115"/>
      <c r="JQ115" s="115"/>
      <c r="JR115" s="115"/>
      <c r="JS115" s="115"/>
      <c r="JT115" s="115"/>
      <c r="JU115" s="115"/>
      <c r="JV115" s="115"/>
      <c r="JW115" s="115"/>
      <c r="JX115" s="115"/>
      <c r="JY115" s="115"/>
      <c r="JZ115" s="115"/>
      <c r="KA115" s="115"/>
      <c r="KB115" s="115"/>
      <c r="KC115" s="115"/>
      <c r="KD115" s="115"/>
      <c r="KE115" s="115"/>
      <c r="KF115" s="115"/>
      <c r="KG115" s="115"/>
      <c r="KH115" s="115"/>
      <c r="KI115" s="115"/>
      <c r="KJ115" s="115"/>
      <c r="KK115" s="115"/>
      <c r="KL115" s="115"/>
      <c r="KM115" s="115"/>
      <c r="KN115" s="115"/>
      <c r="KO115" s="115"/>
      <c r="KP115" s="115"/>
      <c r="KQ115" s="115"/>
      <c r="KR115" s="115"/>
      <c r="KS115" s="115"/>
      <c r="KT115" s="115"/>
      <c r="KU115" s="115"/>
      <c r="KV115" s="115"/>
      <c r="KW115" s="115"/>
      <c r="KX115" s="115"/>
      <c r="KY115" s="115"/>
      <c r="KZ115" s="115"/>
      <c r="LA115" s="115"/>
      <c r="LB115" s="115"/>
      <c r="LC115" s="115"/>
      <c r="LD115" s="115"/>
      <c r="LE115" s="115"/>
      <c r="LF115" s="115"/>
      <c r="LG115" s="115"/>
      <c r="LH115" s="115"/>
      <c r="LI115" s="52"/>
      <c r="LJ115" s="52"/>
    </row>
    <row r="116" spans="1:322" s="60" customFormat="1" ht="10.199999999999999" x14ac:dyDescent="0.2">
      <c r="A116" s="52"/>
      <c r="B116" s="52"/>
      <c r="C116" s="52"/>
      <c r="D116" s="52"/>
      <c r="E116" s="101" t="str">
        <f t="shared" si="377"/>
        <v>Эксперт по рискам</v>
      </c>
      <c r="F116" s="52"/>
      <c r="G116" s="52"/>
      <c r="H116" s="101" t="str">
        <f t="shared" si="378"/>
        <v>оклад</v>
      </c>
      <c r="I116" s="52"/>
      <c r="J116" s="52"/>
      <c r="K116" s="56" t="str">
        <f t="shared" si="379"/>
        <v>кол-во</v>
      </c>
      <c r="L116" s="52"/>
      <c r="M116" s="59"/>
      <c r="N116" s="52"/>
      <c r="O116" s="62"/>
      <c r="P116" s="52"/>
      <c r="Q116" s="52"/>
      <c r="R116" s="102"/>
      <c r="S116" s="52"/>
      <c r="T116" s="12" t="s">
        <v>6</v>
      </c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S116" s="115"/>
      <c r="FT116" s="115"/>
      <c r="FU116" s="115"/>
      <c r="FV116" s="115"/>
      <c r="FW116" s="115"/>
      <c r="FX116" s="115"/>
      <c r="FY116" s="115"/>
      <c r="FZ116" s="115"/>
      <c r="GA116" s="115"/>
      <c r="GB116" s="115"/>
      <c r="GC116" s="115"/>
      <c r="GD116" s="115"/>
      <c r="GE116" s="115"/>
      <c r="GF116" s="115"/>
      <c r="GG116" s="115"/>
      <c r="GH116" s="115"/>
      <c r="GI116" s="115"/>
      <c r="GJ116" s="115"/>
      <c r="GK116" s="115"/>
      <c r="GL116" s="115"/>
      <c r="GM116" s="115"/>
      <c r="GN116" s="115"/>
      <c r="GO116" s="115"/>
      <c r="GP116" s="115"/>
      <c r="GQ116" s="115"/>
      <c r="GR116" s="115"/>
      <c r="GS116" s="115"/>
      <c r="GT116" s="115"/>
      <c r="GU116" s="115"/>
      <c r="GV116" s="115"/>
      <c r="GW116" s="115"/>
      <c r="GX116" s="115"/>
      <c r="GY116" s="115"/>
      <c r="GZ116" s="115"/>
      <c r="HA116" s="115"/>
      <c r="HB116" s="115"/>
      <c r="HC116" s="115"/>
      <c r="HD116" s="115"/>
      <c r="HE116" s="115"/>
      <c r="HF116" s="115"/>
      <c r="HG116" s="115"/>
      <c r="HH116" s="115"/>
      <c r="HI116" s="115"/>
      <c r="HJ116" s="115"/>
      <c r="HK116" s="115"/>
      <c r="HL116" s="115"/>
      <c r="HM116" s="115"/>
      <c r="HN116" s="115"/>
      <c r="HO116" s="115"/>
      <c r="HP116" s="115"/>
      <c r="HQ116" s="115"/>
      <c r="HR116" s="115"/>
      <c r="HS116" s="115"/>
      <c r="HT116" s="115"/>
      <c r="HU116" s="115"/>
      <c r="HV116" s="115"/>
      <c r="HW116" s="115"/>
      <c r="HX116" s="115"/>
      <c r="HY116" s="115"/>
      <c r="HZ116" s="115"/>
      <c r="IA116" s="115"/>
      <c r="IB116" s="115"/>
      <c r="IC116" s="115"/>
      <c r="ID116" s="115"/>
      <c r="IE116" s="115"/>
      <c r="IF116" s="115"/>
      <c r="IG116" s="115"/>
      <c r="IH116" s="115"/>
      <c r="II116" s="115"/>
      <c r="IJ116" s="115"/>
      <c r="IK116" s="115"/>
      <c r="IL116" s="115"/>
      <c r="IM116" s="115"/>
      <c r="IN116" s="115"/>
      <c r="IO116" s="115"/>
      <c r="IP116" s="115"/>
      <c r="IQ116" s="115"/>
      <c r="IR116" s="115"/>
      <c r="IS116" s="115"/>
      <c r="IT116" s="115"/>
      <c r="IU116" s="115"/>
      <c r="IV116" s="115"/>
      <c r="IW116" s="115"/>
      <c r="IX116" s="115"/>
      <c r="IY116" s="115"/>
      <c r="IZ116" s="115"/>
      <c r="JA116" s="115"/>
      <c r="JB116" s="115"/>
      <c r="JC116" s="115"/>
      <c r="JD116" s="115"/>
      <c r="JE116" s="115"/>
      <c r="JF116" s="115"/>
      <c r="JG116" s="115"/>
      <c r="JH116" s="115"/>
      <c r="JI116" s="115"/>
      <c r="JJ116" s="115"/>
      <c r="JK116" s="115"/>
      <c r="JL116" s="115"/>
      <c r="JM116" s="115"/>
      <c r="JN116" s="115"/>
      <c r="JO116" s="115"/>
      <c r="JP116" s="115"/>
      <c r="JQ116" s="115"/>
      <c r="JR116" s="115"/>
      <c r="JS116" s="115"/>
      <c r="JT116" s="115"/>
      <c r="JU116" s="115"/>
      <c r="JV116" s="115"/>
      <c r="JW116" s="115"/>
      <c r="JX116" s="115"/>
      <c r="JY116" s="115"/>
      <c r="JZ116" s="115"/>
      <c r="KA116" s="115"/>
      <c r="KB116" s="115"/>
      <c r="KC116" s="115"/>
      <c r="KD116" s="115"/>
      <c r="KE116" s="115"/>
      <c r="KF116" s="115"/>
      <c r="KG116" s="115"/>
      <c r="KH116" s="115"/>
      <c r="KI116" s="115"/>
      <c r="KJ116" s="115"/>
      <c r="KK116" s="115"/>
      <c r="KL116" s="115"/>
      <c r="KM116" s="115"/>
      <c r="KN116" s="115"/>
      <c r="KO116" s="115"/>
      <c r="KP116" s="115"/>
      <c r="KQ116" s="115"/>
      <c r="KR116" s="115"/>
      <c r="KS116" s="115"/>
      <c r="KT116" s="115"/>
      <c r="KU116" s="115"/>
      <c r="KV116" s="115"/>
      <c r="KW116" s="115"/>
      <c r="KX116" s="115"/>
      <c r="KY116" s="115"/>
      <c r="KZ116" s="115"/>
      <c r="LA116" s="115"/>
      <c r="LB116" s="115"/>
      <c r="LC116" s="115"/>
      <c r="LD116" s="115"/>
      <c r="LE116" s="115"/>
      <c r="LF116" s="115"/>
      <c r="LG116" s="115"/>
      <c r="LH116" s="115"/>
      <c r="LI116" s="52"/>
      <c r="LJ116" s="52"/>
    </row>
    <row r="117" spans="1:322" s="60" customFormat="1" ht="10.199999999999999" x14ac:dyDescent="0.2">
      <c r="A117" s="52"/>
      <c r="B117" s="52"/>
      <c r="C117" s="52"/>
      <c r="D117" s="52"/>
      <c r="E117" s="101" t="str">
        <f t="shared" si="377"/>
        <v>Аналитик рынков</v>
      </c>
      <c r="F117" s="52"/>
      <c r="G117" s="52"/>
      <c r="H117" s="101" t="str">
        <f t="shared" si="378"/>
        <v>оклад</v>
      </c>
      <c r="I117" s="52"/>
      <c r="J117" s="52"/>
      <c r="K117" s="56" t="str">
        <f t="shared" si="379"/>
        <v>кол-во</v>
      </c>
      <c r="L117" s="52"/>
      <c r="M117" s="59"/>
      <c r="N117" s="52"/>
      <c r="O117" s="62"/>
      <c r="P117" s="52"/>
      <c r="Q117" s="52"/>
      <c r="R117" s="102"/>
      <c r="S117" s="52"/>
      <c r="T117" s="12" t="s">
        <v>6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  <c r="FU117" s="115"/>
      <c r="FV117" s="115"/>
      <c r="FW117" s="115"/>
      <c r="FX117" s="115"/>
      <c r="FY117" s="115"/>
      <c r="FZ117" s="115"/>
      <c r="GA117" s="115"/>
      <c r="GB117" s="115"/>
      <c r="GC117" s="115"/>
      <c r="GD117" s="115"/>
      <c r="GE117" s="115"/>
      <c r="GF117" s="115"/>
      <c r="GG117" s="115"/>
      <c r="GH117" s="115"/>
      <c r="GI117" s="115"/>
      <c r="GJ117" s="115"/>
      <c r="GK117" s="115"/>
      <c r="GL117" s="115"/>
      <c r="GM117" s="115"/>
      <c r="GN117" s="115"/>
      <c r="GO117" s="115"/>
      <c r="GP117" s="115"/>
      <c r="GQ117" s="115"/>
      <c r="GR117" s="115"/>
      <c r="GS117" s="115"/>
      <c r="GT117" s="115"/>
      <c r="GU117" s="115"/>
      <c r="GV117" s="115"/>
      <c r="GW117" s="115"/>
      <c r="GX117" s="115"/>
      <c r="GY117" s="115"/>
      <c r="GZ117" s="115"/>
      <c r="HA117" s="115"/>
      <c r="HB117" s="115"/>
      <c r="HC117" s="115"/>
      <c r="HD117" s="115"/>
      <c r="HE117" s="115"/>
      <c r="HF117" s="115"/>
      <c r="HG117" s="115"/>
      <c r="HH117" s="115"/>
      <c r="HI117" s="115"/>
      <c r="HJ117" s="115"/>
      <c r="HK117" s="115"/>
      <c r="HL117" s="115"/>
      <c r="HM117" s="115"/>
      <c r="HN117" s="115"/>
      <c r="HO117" s="115"/>
      <c r="HP117" s="115"/>
      <c r="HQ117" s="115"/>
      <c r="HR117" s="115"/>
      <c r="HS117" s="115"/>
      <c r="HT117" s="115"/>
      <c r="HU117" s="115"/>
      <c r="HV117" s="115"/>
      <c r="HW117" s="115"/>
      <c r="HX117" s="115"/>
      <c r="HY117" s="115"/>
      <c r="HZ117" s="115"/>
      <c r="IA117" s="115"/>
      <c r="IB117" s="115"/>
      <c r="IC117" s="115"/>
      <c r="ID117" s="115"/>
      <c r="IE117" s="115"/>
      <c r="IF117" s="115"/>
      <c r="IG117" s="115"/>
      <c r="IH117" s="115"/>
      <c r="II117" s="115"/>
      <c r="IJ117" s="115"/>
      <c r="IK117" s="115"/>
      <c r="IL117" s="115"/>
      <c r="IM117" s="115"/>
      <c r="IN117" s="115"/>
      <c r="IO117" s="115"/>
      <c r="IP117" s="115"/>
      <c r="IQ117" s="115"/>
      <c r="IR117" s="115"/>
      <c r="IS117" s="115"/>
      <c r="IT117" s="115"/>
      <c r="IU117" s="115"/>
      <c r="IV117" s="115"/>
      <c r="IW117" s="115"/>
      <c r="IX117" s="115"/>
      <c r="IY117" s="115"/>
      <c r="IZ117" s="115"/>
      <c r="JA117" s="115"/>
      <c r="JB117" s="115"/>
      <c r="JC117" s="115"/>
      <c r="JD117" s="115"/>
      <c r="JE117" s="115"/>
      <c r="JF117" s="115"/>
      <c r="JG117" s="115"/>
      <c r="JH117" s="115"/>
      <c r="JI117" s="115"/>
      <c r="JJ117" s="115"/>
      <c r="JK117" s="115"/>
      <c r="JL117" s="115"/>
      <c r="JM117" s="115"/>
      <c r="JN117" s="115"/>
      <c r="JO117" s="115"/>
      <c r="JP117" s="115"/>
      <c r="JQ117" s="115"/>
      <c r="JR117" s="115"/>
      <c r="JS117" s="115"/>
      <c r="JT117" s="115"/>
      <c r="JU117" s="115"/>
      <c r="JV117" s="115"/>
      <c r="JW117" s="115"/>
      <c r="JX117" s="115"/>
      <c r="JY117" s="115"/>
      <c r="JZ117" s="115"/>
      <c r="KA117" s="115"/>
      <c r="KB117" s="115"/>
      <c r="KC117" s="115"/>
      <c r="KD117" s="115"/>
      <c r="KE117" s="115"/>
      <c r="KF117" s="115"/>
      <c r="KG117" s="115"/>
      <c r="KH117" s="115"/>
      <c r="KI117" s="115"/>
      <c r="KJ117" s="115"/>
      <c r="KK117" s="115"/>
      <c r="KL117" s="115"/>
      <c r="KM117" s="115"/>
      <c r="KN117" s="115"/>
      <c r="KO117" s="115"/>
      <c r="KP117" s="115"/>
      <c r="KQ117" s="115"/>
      <c r="KR117" s="115"/>
      <c r="KS117" s="115"/>
      <c r="KT117" s="115"/>
      <c r="KU117" s="115"/>
      <c r="KV117" s="115"/>
      <c r="KW117" s="115"/>
      <c r="KX117" s="115"/>
      <c r="KY117" s="115"/>
      <c r="KZ117" s="115"/>
      <c r="LA117" s="115"/>
      <c r="LB117" s="115"/>
      <c r="LC117" s="115"/>
      <c r="LD117" s="115"/>
      <c r="LE117" s="115"/>
      <c r="LF117" s="115"/>
      <c r="LG117" s="115"/>
      <c r="LH117" s="115"/>
      <c r="LI117" s="52"/>
      <c r="LJ117" s="52"/>
    </row>
    <row r="118" spans="1:322" s="3" customFormat="1" ht="10.199999999999999" x14ac:dyDescent="0.2">
      <c r="A118" s="5"/>
      <c r="B118" s="5"/>
      <c r="C118" s="5"/>
      <c r="D118" s="5"/>
      <c r="E118" s="145" t="str">
        <f t="shared" si="377"/>
        <v>Финансовый отдел</v>
      </c>
      <c r="F118" s="5"/>
      <c r="G118" s="5"/>
      <c r="H118" s="145" t="str">
        <f t="shared" si="378"/>
        <v>оклад</v>
      </c>
      <c r="I118" s="5"/>
      <c r="J118" s="5"/>
      <c r="K118" s="50" t="s">
        <v>82</v>
      </c>
      <c r="L118" s="5"/>
      <c r="M118" s="12"/>
      <c r="N118" s="5"/>
      <c r="O118" s="19"/>
      <c r="P118" s="5"/>
      <c r="Q118" s="5"/>
      <c r="R118" s="69"/>
      <c r="S118" s="5"/>
      <c r="T118" s="5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  <c r="IL118" s="47"/>
      <c r="IM118" s="47"/>
      <c r="IN118" s="47"/>
      <c r="IO118" s="47"/>
      <c r="IP118" s="47"/>
      <c r="IQ118" s="47"/>
      <c r="IR118" s="47"/>
      <c r="IS118" s="47"/>
      <c r="IT118" s="47"/>
      <c r="IU118" s="47"/>
      <c r="IV118" s="47"/>
      <c r="IW118" s="47"/>
      <c r="IX118" s="47"/>
      <c r="IY118" s="47"/>
      <c r="IZ118" s="47"/>
      <c r="JA118" s="47"/>
      <c r="JB118" s="47"/>
      <c r="JC118" s="47"/>
      <c r="JD118" s="47"/>
      <c r="JE118" s="47"/>
      <c r="JF118" s="47"/>
      <c r="JG118" s="47"/>
      <c r="JH118" s="47"/>
      <c r="JI118" s="47"/>
      <c r="JJ118" s="47"/>
      <c r="JK118" s="47"/>
      <c r="JL118" s="47"/>
      <c r="JM118" s="47"/>
      <c r="JN118" s="47"/>
      <c r="JO118" s="47"/>
      <c r="JP118" s="47"/>
      <c r="JQ118" s="47"/>
      <c r="JR118" s="47"/>
      <c r="JS118" s="47"/>
      <c r="JT118" s="47"/>
      <c r="JU118" s="47"/>
      <c r="JV118" s="47"/>
      <c r="JW118" s="47"/>
      <c r="JX118" s="47"/>
      <c r="JY118" s="47"/>
      <c r="JZ118" s="47"/>
      <c r="KA118" s="47"/>
      <c r="KB118" s="47"/>
      <c r="KC118" s="47"/>
      <c r="KD118" s="47"/>
      <c r="KE118" s="47"/>
      <c r="KF118" s="47"/>
      <c r="KG118" s="47"/>
      <c r="KH118" s="47"/>
      <c r="KI118" s="47"/>
      <c r="KJ118" s="47"/>
      <c r="KK118" s="47"/>
      <c r="KL118" s="47"/>
      <c r="KM118" s="47"/>
      <c r="KN118" s="47"/>
      <c r="KO118" s="47"/>
      <c r="KP118" s="47"/>
      <c r="KQ118" s="47"/>
      <c r="KR118" s="47"/>
      <c r="KS118" s="47"/>
      <c r="KT118" s="47"/>
      <c r="KU118" s="47"/>
      <c r="KV118" s="47"/>
      <c r="KW118" s="47"/>
      <c r="KX118" s="47"/>
      <c r="KY118" s="47"/>
      <c r="KZ118" s="47"/>
      <c r="LA118" s="47"/>
      <c r="LB118" s="47"/>
      <c r="LC118" s="47"/>
      <c r="LD118" s="47"/>
      <c r="LE118" s="47"/>
      <c r="LF118" s="47"/>
      <c r="LG118" s="47"/>
      <c r="LH118" s="47"/>
      <c r="LI118" s="5"/>
      <c r="LJ118" s="5"/>
    </row>
    <row r="119" spans="1:322" s="60" customFormat="1" ht="10.199999999999999" x14ac:dyDescent="0.2">
      <c r="A119" s="52"/>
      <c r="B119" s="52"/>
      <c r="C119" s="52"/>
      <c r="D119" s="52"/>
      <c r="E119" s="101" t="str">
        <f t="shared" si="377"/>
        <v>Бухгалтер</v>
      </c>
      <c r="F119" s="52"/>
      <c r="G119" s="52"/>
      <c r="H119" s="101" t="str">
        <f t="shared" si="378"/>
        <v>оклад</v>
      </c>
      <c r="I119" s="52"/>
      <c r="J119" s="52"/>
      <c r="K119" s="56" t="str">
        <f>$K$61</f>
        <v>кол-во</v>
      </c>
      <c r="L119" s="52"/>
      <c r="M119" s="59"/>
      <c r="N119" s="52"/>
      <c r="O119" s="62"/>
      <c r="P119" s="52"/>
      <c r="Q119" s="52"/>
      <c r="R119" s="102"/>
      <c r="S119" s="52"/>
      <c r="T119" s="12" t="s">
        <v>6</v>
      </c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  <c r="FU119" s="115"/>
      <c r="FV119" s="115"/>
      <c r="FW119" s="115"/>
      <c r="FX119" s="115"/>
      <c r="FY119" s="115"/>
      <c r="FZ119" s="115"/>
      <c r="GA119" s="115"/>
      <c r="GB119" s="115"/>
      <c r="GC119" s="115"/>
      <c r="GD119" s="115"/>
      <c r="GE119" s="115"/>
      <c r="GF119" s="115"/>
      <c r="GG119" s="115"/>
      <c r="GH119" s="115"/>
      <c r="GI119" s="115"/>
      <c r="GJ119" s="115"/>
      <c r="GK119" s="115"/>
      <c r="GL119" s="115"/>
      <c r="GM119" s="115"/>
      <c r="GN119" s="115"/>
      <c r="GO119" s="115"/>
      <c r="GP119" s="115"/>
      <c r="GQ119" s="115"/>
      <c r="GR119" s="115"/>
      <c r="GS119" s="115"/>
      <c r="GT119" s="115"/>
      <c r="GU119" s="115"/>
      <c r="GV119" s="115"/>
      <c r="GW119" s="115"/>
      <c r="GX119" s="115"/>
      <c r="GY119" s="115"/>
      <c r="GZ119" s="115"/>
      <c r="HA119" s="115"/>
      <c r="HB119" s="115"/>
      <c r="HC119" s="115"/>
      <c r="HD119" s="115"/>
      <c r="HE119" s="115"/>
      <c r="HF119" s="115"/>
      <c r="HG119" s="115"/>
      <c r="HH119" s="115"/>
      <c r="HI119" s="115"/>
      <c r="HJ119" s="115"/>
      <c r="HK119" s="115"/>
      <c r="HL119" s="115"/>
      <c r="HM119" s="115"/>
      <c r="HN119" s="115"/>
      <c r="HO119" s="115"/>
      <c r="HP119" s="115"/>
      <c r="HQ119" s="115"/>
      <c r="HR119" s="115"/>
      <c r="HS119" s="115"/>
      <c r="HT119" s="115"/>
      <c r="HU119" s="115"/>
      <c r="HV119" s="115"/>
      <c r="HW119" s="115"/>
      <c r="HX119" s="115"/>
      <c r="HY119" s="115"/>
      <c r="HZ119" s="115"/>
      <c r="IA119" s="115"/>
      <c r="IB119" s="115"/>
      <c r="IC119" s="115"/>
      <c r="ID119" s="115"/>
      <c r="IE119" s="115"/>
      <c r="IF119" s="115"/>
      <c r="IG119" s="115"/>
      <c r="IH119" s="115"/>
      <c r="II119" s="115"/>
      <c r="IJ119" s="115"/>
      <c r="IK119" s="115"/>
      <c r="IL119" s="115"/>
      <c r="IM119" s="115"/>
      <c r="IN119" s="115"/>
      <c r="IO119" s="115"/>
      <c r="IP119" s="115"/>
      <c r="IQ119" s="115"/>
      <c r="IR119" s="115"/>
      <c r="IS119" s="115"/>
      <c r="IT119" s="115"/>
      <c r="IU119" s="115"/>
      <c r="IV119" s="115"/>
      <c r="IW119" s="115"/>
      <c r="IX119" s="115"/>
      <c r="IY119" s="115"/>
      <c r="IZ119" s="115"/>
      <c r="JA119" s="115"/>
      <c r="JB119" s="115"/>
      <c r="JC119" s="115"/>
      <c r="JD119" s="115"/>
      <c r="JE119" s="115"/>
      <c r="JF119" s="115"/>
      <c r="JG119" s="115"/>
      <c r="JH119" s="115"/>
      <c r="JI119" s="115"/>
      <c r="JJ119" s="115"/>
      <c r="JK119" s="115"/>
      <c r="JL119" s="115"/>
      <c r="JM119" s="115"/>
      <c r="JN119" s="115"/>
      <c r="JO119" s="115"/>
      <c r="JP119" s="115"/>
      <c r="JQ119" s="115"/>
      <c r="JR119" s="115"/>
      <c r="JS119" s="115"/>
      <c r="JT119" s="115"/>
      <c r="JU119" s="115"/>
      <c r="JV119" s="115"/>
      <c r="JW119" s="115"/>
      <c r="JX119" s="115"/>
      <c r="JY119" s="115"/>
      <c r="JZ119" s="115"/>
      <c r="KA119" s="115"/>
      <c r="KB119" s="115"/>
      <c r="KC119" s="115"/>
      <c r="KD119" s="115"/>
      <c r="KE119" s="115"/>
      <c r="KF119" s="115"/>
      <c r="KG119" s="115"/>
      <c r="KH119" s="115"/>
      <c r="KI119" s="115"/>
      <c r="KJ119" s="115"/>
      <c r="KK119" s="115"/>
      <c r="KL119" s="115"/>
      <c r="KM119" s="115"/>
      <c r="KN119" s="115"/>
      <c r="KO119" s="115"/>
      <c r="KP119" s="115"/>
      <c r="KQ119" s="115"/>
      <c r="KR119" s="115"/>
      <c r="KS119" s="115"/>
      <c r="KT119" s="115"/>
      <c r="KU119" s="115"/>
      <c r="KV119" s="115"/>
      <c r="KW119" s="115"/>
      <c r="KX119" s="115"/>
      <c r="KY119" s="115"/>
      <c r="KZ119" s="115"/>
      <c r="LA119" s="115"/>
      <c r="LB119" s="115"/>
      <c r="LC119" s="115"/>
      <c r="LD119" s="115"/>
      <c r="LE119" s="115"/>
      <c r="LF119" s="115"/>
      <c r="LG119" s="115"/>
      <c r="LH119" s="115"/>
      <c r="LI119" s="52"/>
      <c r="LJ119" s="52"/>
    </row>
    <row r="120" spans="1:322" s="60" customFormat="1" ht="10.199999999999999" x14ac:dyDescent="0.2">
      <c r="A120" s="52"/>
      <c r="B120" s="52"/>
      <c r="C120" s="52"/>
      <c r="D120" s="52"/>
      <c r="E120" s="101" t="str">
        <f t="shared" si="377"/>
        <v>Специалист</v>
      </c>
      <c r="F120" s="52"/>
      <c r="G120" s="52"/>
      <c r="H120" s="101" t="str">
        <f t="shared" si="378"/>
        <v>оклад</v>
      </c>
      <c r="I120" s="52"/>
      <c r="J120" s="52"/>
      <c r="K120" s="56" t="str">
        <f t="shared" si="379"/>
        <v>кол-во</v>
      </c>
      <c r="L120" s="52"/>
      <c r="M120" s="59"/>
      <c r="N120" s="52"/>
      <c r="O120" s="62"/>
      <c r="P120" s="52"/>
      <c r="Q120" s="52"/>
      <c r="R120" s="102"/>
      <c r="S120" s="52"/>
      <c r="T120" s="12" t="s">
        <v>6</v>
      </c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  <c r="FW120" s="115"/>
      <c r="FX120" s="115"/>
      <c r="FY120" s="115"/>
      <c r="FZ120" s="115"/>
      <c r="GA120" s="115"/>
      <c r="GB120" s="115"/>
      <c r="GC120" s="115"/>
      <c r="GD120" s="115"/>
      <c r="GE120" s="115"/>
      <c r="GF120" s="115"/>
      <c r="GG120" s="115"/>
      <c r="GH120" s="115"/>
      <c r="GI120" s="115"/>
      <c r="GJ120" s="115"/>
      <c r="GK120" s="115"/>
      <c r="GL120" s="115"/>
      <c r="GM120" s="115"/>
      <c r="GN120" s="115"/>
      <c r="GO120" s="115"/>
      <c r="GP120" s="115"/>
      <c r="GQ120" s="115"/>
      <c r="GR120" s="115"/>
      <c r="GS120" s="115"/>
      <c r="GT120" s="115"/>
      <c r="GU120" s="115"/>
      <c r="GV120" s="115"/>
      <c r="GW120" s="115"/>
      <c r="GX120" s="115"/>
      <c r="GY120" s="115"/>
      <c r="GZ120" s="115"/>
      <c r="HA120" s="115"/>
      <c r="HB120" s="115"/>
      <c r="HC120" s="115"/>
      <c r="HD120" s="115"/>
      <c r="HE120" s="115"/>
      <c r="HF120" s="115"/>
      <c r="HG120" s="115"/>
      <c r="HH120" s="115"/>
      <c r="HI120" s="115"/>
      <c r="HJ120" s="115"/>
      <c r="HK120" s="115"/>
      <c r="HL120" s="115"/>
      <c r="HM120" s="115"/>
      <c r="HN120" s="115"/>
      <c r="HO120" s="115"/>
      <c r="HP120" s="115"/>
      <c r="HQ120" s="115"/>
      <c r="HR120" s="115"/>
      <c r="HS120" s="115"/>
      <c r="HT120" s="115"/>
      <c r="HU120" s="115"/>
      <c r="HV120" s="115"/>
      <c r="HW120" s="115"/>
      <c r="HX120" s="115"/>
      <c r="HY120" s="115"/>
      <c r="HZ120" s="115"/>
      <c r="IA120" s="115"/>
      <c r="IB120" s="115"/>
      <c r="IC120" s="115"/>
      <c r="ID120" s="115"/>
      <c r="IE120" s="115"/>
      <c r="IF120" s="115"/>
      <c r="IG120" s="115"/>
      <c r="IH120" s="115"/>
      <c r="II120" s="115"/>
      <c r="IJ120" s="115"/>
      <c r="IK120" s="115"/>
      <c r="IL120" s="115"/>
      <c r="IM120" s="115"/>
      <c r="IN120" s="115"/>
      <c r="IO120" s="115"/>
      <c r="IP120" s="115"/>
      <c r="IQ120" s="115"/>
      <c r="IR120" s="115"/>
      <c r="IS120" s="115"/>
      <c r="IT120" s="115"/>
      <c r="IU120" s="115"/>
      <c r="IV120" s="115"/>
      <c r="IW120" s="115"/>
      <c r="IX120" s="115"/>
      <c r="IY120" s="115"/>
      <c r="IZ120" s="115"/>
      <c r="JA120" s="115"/>
      <c r="JB120" s="115"/>
      <c r="JC120" s="115"/>
      <c r="JD120" s="115"/>
      <c r="JE120" s="115"/>
      <c r="JF120" s="115"/>
      <c r="JG120" s="115"/>
      <c r="JH120" s="115"/>
      <c r="JI120" s="115"/>
      <c r="JJ120" s="115"/>
      <c r="JK120" s="115"/>
      <c r="JL120" s="115"/>
      <c r="JM120" s="115"/>
      <c r="JN120" s="115"/>
      <c r="JO120" s="115"/>
      <c r="JP120" s="115"/>
      <c r="JQ120" s="115"/>
      <c r="JR120" s="115"/>
      <c r="JS120" s="115"/>
      <c r="JT120" s="115"/>
      <c r="JU120" s="115"/>
      <c r="JV120" s="115"/>
      <c r="JW120" s="115"/>
      <c r="JX120" s="115"/>
      <c r="JY120" s="115"/>
      <c r="JZ120" s="115"/>
      <c r="KA120" s="115"/>
      <c r="KB120" s="115"/>
      <c r="KC120" s="115"/>
      <c r="KD120" s="115"/>
      <c r="KE120" s="115"/>
      <c r="KF120" s="115"/>
      <c r="KG120" s="115"/>
      <c r="KH120" s="115"/>
      <c r="KI120" s="115"/>
      <c r="KJ120" s="115"/>
      <c r="KK120" s="115"/>
      <c r="KL120" s="115"/>
      <c r="KM120" s="115"/>
      <c r="KN120" s="115"/>
      <c r="KO120" s="115"/>
      <c r="KP120" s="115"/>
      <c r="KQ120" s="115"/>
      <c r="KR120" s="115"/>
      <c r="KS120" s="115"/>
      <c r="KT120" s="115"/>
      <c r="KU120" s="115"/>
      <c r="KV120" s="115"/>
      <c r="KW120" s="115"/>
      <c r="KX120" s="115"/>
      <c r="KY120" s="115"/>
      <c r="KZ120" s="115"/>
      <c r="LA120" s="115"/>
      <c r="LB120" s="115"/>
      <c r="LC120" s="115"/>
      <c r="LD120" s="115"/>
      <c r="LE120" s="115"/>
      <c r="LF120" s="115"/>
      <c r="LG120" s="115"/>
      <c r="LH120" s="115"/>
      <c r="LI120" s="52"/>
      <c r="LJ120" s="52"/>
    </row>
    <row r="121" spans="1:322" s="3" customFormat="1" ht="10.199999999999999" x14ac:dyDescent="0.2">
      <c r="A121" s="5"/>
      <c r="B121" s="5"/>
      <c r="C121" s="5"/>
      <c r="D121" s="5"/>
      <c r="E121" s="145" t="str">
        <f t="shared" si="377"/>
        <v>Юридический отдел</v>
      </c>
      <c r="F121" s="5"/>
      <c r="G121" s="5"/>
      <c r="H121" s="145" t="str">
        <f t="shared" si="378"/>
        <v>оклад</v>
      </c>
      <c r="I121" s="5"/>
      <c r="J121" s="5"/>
      <c r="K121" s="50" t="s">
        <v>82</v>
      </c>
      <c r="L121" s="5"/>
      <c r="M121" s="12"/>
      <c r="N121" s="5"/>
      <c r="O121" s="19"/>
      <c r="P121" s="5"/>
      <c r="Q121" s="5"/>
      <c r="R121" s="69"/>
      <c r="S121" s="5"/>
      <c r="T121" s="5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  <c r="IP121" s="47"/>
      <c r="IQ121" s="47"/>
      <c r="IR121" s="47"/>
      <c r="IS121" s="47"/>
      <c r="IT121" s="47"/>
      <c r="IU121" s="47"/>
      <c r="IV121" s="47"/>
      <c r="IW121" s="47"/>
      <c r="IX121" s="47"/>
      <c r="IY121" s="47"/>
      <c r="IZ121" s="47"/>
      <c r="JA121" s="47"/>
      <c r="JB121" s="47"/>
      <c r="JC121" s="47"/>
      <c r="JD121" s="47"/>
      <c r="JE121" s="47"/>
      <c r="JF121" s="47"/>
      <c r="JG121" s="47"/>
      <c r="JH121" s="47"/>
      <c r="JI121" s="47"/>
      <c r="JJ121" s="47"/>
      <c r="JK121" s="47"/>
      <c r="JL121" s="47"/>
      <c r="JM121" s="47"/>
      <c r="JN121" s="47"/>
      <c r="JO121" s="47"/>
      <c r="JP121" s="47"/>
      <c r="JQ121" s="47"/>
      <c r="JR121" s="47"/>
      <c r="JS121" s="47"/>
      <c r="JT121" s="47"/>
      <c r="JU121" s="47"/>
      <c r="JV121" s="47"/>
      <c r="JW121" s="47"/>
      <c r="JX121" s="47"/>
      <c r="JY121" s="47"/>
      <c r="JZ121" s="47"/>
      <c r="KA121" s="47"/>
      <c r="KB121" s="47"/>
      <c r="KC121" s="47"/>
      <c r="KD121" s="47"/>
      <c r="KE121" s="47"/>
      <c r="KF121" s="47"/>
      <c r="KG121" s="47"/>
      <c r="KH121" s="47"/>
      <c r="KI121" s="47"/>
      <c r="KJ121" s="47"/>
      <c r="KK121" s="47"/>
      <c r="KL121" s="47"/>
      <c r="KM121" s="47"/>
      <c r="KN121" s="47"/>
      <c r="KO121" s="47"/>
      <c r="KP121" s="47"/>
      <c r="KQ121" s="47"/>
      <c r="KR121" s="47"/>
      <c r="KS121" s="47"/>
      <c r="KT121" s="47"/>
      <c r="KU121" s="47"/>
      <c r="KV121" s="47"/>
      <c r="KW121" s="47"/>
      <c r="KX121" s="47"/>
      <c r="KY121" s="47"/>
      <c r="KZ121" s="47"/>
      <c r="LA121" s="47"/>
      <c r="LB121" s="47"/>
      <c r="LC121" s="47"/>
      <c r="LD121" s="47"/>
      <c r="LE121" s="47"/>
      <c r="LF121" s="47"/>
      <c r="LG121" s="47"/>
      <c r="LH121" s="47"/>
      <c r="LI121" s="5"/>
      <c r="LJ121" s="5"/>
    </row>
    <row r="122" spans="1:322" s="60" customFormat="1" ht="10.199999999999999" x14ac:dyDescent="0.2">
      <c r="A122" s="52"/>
      <c r="B122" s="52"/>
      <c r="C122" s="52"/>
      <c r="D122" s="52"/>
      <c r="E122" s="101" t="str">
        <f t="shared" si="377"/>
        <v>Международный юрист</v>
      </c>
      <c r="F122" s="52"/>
      <c r="G122" s="52"/>
      <c r="H122" s="101" t="str">
        <f t="shared" si="378"/>
        <v>оклад</v>
      </c>
      <c r="I122" s="52"/>
      <c r="J122" s="52"/>
      <c r="K122" s="56" t="str">
        <f>$K$61</f>
        <v>кол-во</v>
      </c>
      <c r="L122" s="52"/>
      <c r="M122" s="59"/>
      <c r="N122" s="52"/>
      <c r="O122" s="62"/>
      <c r="P122" s="52"/>
      <c r="Q122" s="52"/>
      <c r="R122" s="102"/>
      <c r="S122" s="52"/>
      <c r="T122" s="12" t="s">
        <v>6</v>
      </c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  <c r="FU122" s="115"/>
      <c r="FV122" s="115"/>
      <c r="FW122" s="115"/>
      <c r="FX122" s="115"/>
      <c r="FY122" s="115"/>
      <c r="FZ122" s="115"/>
      <c r="GA122" s="115"/>
      <c r="GB122" s="115"/>
      <c r="GC122" s="115"/>
      <c r="GD122" s="115"/>
      <c r="GE122" s="115"/>
      <c r="GF122" s="115"/>
      <c r="GG122" s="115"/>
      <c r="GH122" s="115"/>
      <c r="GI122" s="115"/>
      <c r="GJ122" s="115"/>
      <c r="GK122" s="115"/>
      <c r="GL122" s="115"/>
      <c r="GM122" s="115"/>
      <c r="GN122" s="115"/>
      <c r="GO122" s="115"/>
      <c r="GP122" s="115"/>
      <c r="GQ122" s="115"/>
      <c r="GR122" s="115"/>
      <c r="GS122" s="115"/>
      <c r="GT122" s="115"/>
      <c r="GU122" s="115"/>
      <c r="GV122" s="115"/>
      <c r="GW122" s="115"/>
      <c r="GX122" s="115"/>
      <c r="GY122" s="115"/>
      <c r="GZ122" s="115"/>
      <c r="HA122" s="115"/>
      <c r="HB122" s="115"/>
      <c r="HC122" s="115"/>
      <c r="HD122" s="115"/>
      <c r="HE122" s="115"/>
      <c r="HF122" s="115"/>
      <c r="HG122" s="115"/>
      <c r="HH122" s="115"/>
      <c r="HI122" s="115"/>
      <c r="HJ122" s="115"/>
      <c r="HK122" s="115"/>
      <c r="HL122" s="115"/>
      <c r="HM122" s="115"/>
      <c r="HN122" s="115"/>
      <c r="HO122" s="115"/>
      <c r="HP122" s="115"/>
      <c r="HQ122" s="115"/>
      <c r="HR122" s="115"/>
      <c r="HS122" s="115"/>
      <c r="HT122" s="115"/>
      <c r="HU122" s="115"/>
      <c r="HV122" s="115"/>
      <c r="HW122" s="115"/>
      <c r="HX122" s="115"/>
      <c r="HY122" s="115"/>
      <c r="HZ122" s="115"/>
      <c r="IA122" s="115"/>
      <c r="IB122" s="115"/>
      <c r="IC122" s="115"/>
      <c r="ID122" s="115"/>
      <c r="IE122" s="115"/>
      <c r="IF122" s="115"/>
      <c r="IG122" s="115"/>
      <c r="IH122" s="115"/>
      <c r="II122" s="115"/>
      <c r="IJ122" s="115"/>
      <c r="IK122" s="115"/>
      <c r="IL122" s="115"/>
      <c r="IM122" s="115"/>
      <c r="IN122" s="115"/>
      <c r="IO122" s="115"/>
      <c r="IP122" s="115"/>
      <c r="IQ122" s="115"/>
      <c r="IR122" s="115"/>
      <c r="IS122" s="115"/>
      <c r="IT122" s="115"/>
      <c r="IU122" s="115"/>
      <c r="IV122" s="115"/>
      <c r="IW122" s="115"/>
      <c r="IX122" s="115"/>
      <c r="IY122" s="115"/>
      <c r="IZ122" s="115"/>
      <c r="JA122" s="115"/>
      <c r="JB122" s="115"/>
      <c r="JC122" s="115"/>
      <c r="JD122" s="115"/>
      <c r="JE122" s="115"/>
      <c r="JF122" s="115"/>
      <c r="JG122" s="115"/>
      <c r="JH122" s="115"/>
      <c r="JI122" s="115"/>
      <c r="JJ122" s="115"/>
      <c r="JK122" s="115"/>
      <c r="JL122" s="115"/>
      <c r="JM122" s="115"/>
      <c r="JN122" s="115"/>
      <c r="JO122" s="115"/>
      <c r="JP122" s="115"/>
      <c r="JQ122" s="115"/>
      <c r="JR122" s="115"/>
      <c r="JS122" s="115"/>
      <c r="JT122" s="115"/>
      <c r="JU122" s="115"/>
      <c r="JV122" s="115"/>
      <c r="JW122" s="115"/>
      <c r="JX122" s="115"/>
      <c r="JY122" s="115"/>
      <c r="JZ122" s="115"/>
      <c r="KA122" s="115"/>
      <c r="KB122" s="115"/>
      <c r="KC122" s="115"/>
      <c r="KD122" s="115"/>
      <c r="KE122" s="115"/>
      <c r="KF122" s="115"/>
      <c r="KG122" s="115"/>
      <c r="KH122" s="115"/>
      <c r="KI122" s="115"/>
      <c r="KJ122" s="115"/>
      <c r="KK122" s="115"/>
      <c r="KL122" s="115"/>
      <c r="KM122" s="115"/>
      <c r="KN122" s="115"/>
      <c r="KO122" s="115"/>
      <c r="KP122" s="115"/>
      <c r="KQ122" s="115"/>
      <c r="KR122" s="115"/>
      <c r="KS122" s="115"/>
      <c r="KT122" s="115"/>
      <c r="KU122" s="115"/>
      <c r="KV122" s="115"/>
      <c r="KW122" s="115"/>
      <c r="KX122" s="115"/>
      <c r="KY122" s="115"/>
      <c r="KZ122" s="115"/>
      <c r="LA122" s="115"/>
      <c r="LB122" s="115"/>
      <c r="LC122" s="115"/>
      <c r="LD122" s="115"/>
      <c r="LE122" s="115"/>
      <c r="LF122" s="115"/>
      <c r="LG122" s="115"/>
      <c r="LH122" s="115"/>
      <c r="LI122" s="52"/>
      <c r="LJ122" s="52"/>
    </row>
    <row r="123" spans="1:322" s="60" customFormat="1" ht="10.199999999999999" x14ac:dyDescent="0.2">
      <c r="A123" s="52"/>
      <c r="B123" s="52"/>
      <c r="C123" s="52"/>
      <c r="D123" s="52"/>
      <c r="E123" s="101" t="str">
        <f t="shared" si="377"/>
        <v>Юрист</v>
      </c>
      <c r="F123" s="52"/>
      <c r="G123" s="52"/>
      <c r="H123" s="101" t="str">
        <f t="shared" si="378"/>
        <v>оклад</v>
      </c>
      <c r="I123" s="52"/>
      <c r="J123" s="52"/>
      <c r="K123" s="56" t="str">
        <f t="shared" si="379"/>
        <v>кол-во</v>
      </c>
      <c r="L123" s="52"/>
      <c r="M123" s="59"/>
      <c r="N123" s="52"/>
      <c r="O123" s="62"/>
      <c r="P123" s="52"/>
      <c r="Q123" s="52"/>
      <c r="R123" s="102"/>
      <c r="S123" s="52"/>
      <c r="T123" s="12" t="s">
        <v>6</v>
      </c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  <c r="FW123" s="115"/>
      <c r="FX123" s="115"/>
      <c r="FY123" s="115"/>
      <c r="FZ123" s="115"/>
      <c r="GA123" s="115"/>
      <c r="GB123" s="115"/>
      <c r="GC123" s="115"/>
      <c r="GD123" s="115"/>
      <c r="GE123" s="115"/>
      <c r="GF123" s="115"/>
      <c r="GG123" s="115"/>
      <c r="GH123" s="115"/>
      <c r="GI123" s="115"/>
      <c r="GJ123" s="115"/>
      <c r="GK123" s="115"/>
      <c r="GL123" s="115"/>
      <c r="GM123" s="115"/>
      <c r="GN123" s="115"/>
      <c r="GO123" s="115"/>
      <c r="GP123" s="115"/>
      <c r="GQ123" s="115"/>
      <c r="GR123" s="115"/>
      <c r="GS123" s="115"/>
      <c r="GT123" s="115"/>
      <c r="GU123" s="115"/>
      <c r="GV123" s="115"/>
      <c r="GW123" s="115"/>
      <c r="GX123" s="115"/>
      <c r="GY123" s="115"/>
      <c r="GZ123" s="115"/>
      <c r="HA123" s="115"/>
      <c r="HB123" s="115"/>
      <c r="HC123" s="115"/>
      <c r="HD123" s="115"/>
      <c r="HE123" s="115"/>
      <c r="HF123" s="115"/>
      <c r="HG123" s="115"/>
      <c r="HH123" s="115"/>
      <c r="HI123" s="115"/>
      <c r="HJ123" s="115"/>
      <c r="HK123" s="115"/>
      <c r="HL123" s="115"/>
      <c r="HM123" s="115"/>
      <c r="HN123" s="115"/>
      <c r="HO123" s="115"/>
      <c r="HP123" s="115"/>
      <c r="HQ123" s="115"/>
      <c r="HR123" s="115"/>
      <c r="HS123" s="115"/>
      <c r="HT123" s="115"/>
      <c r="HU123" s="115"/>
      <c r="HV123" s="115"/>
      <c r="HW123" s="115"/>
      <c r="HX123" s="115"/>
      <c r="HY123" s="115"/>
      <c r="HZ123" s="115"/>
      <c r="IA123" s="115"/>
      <c r="IB123" s="115"/>
      <c r="IC123" s="115"/>
      <c r="ID123" s="115"/>
      <c r="IE123" s="115"/>
      <c r="IF123" s="115"/>
      <c r="IG123" s="115"/>
      <c r="IH123" s="115"/>
      <c r="II123" s="115"/>
      <c r="IJ123" s="115"/>
      <c r="IK123" s="115"/>
      <c r="IL123" s="115"/>
      <c r="IM123" s="115"/>
      <c r="IN123" s="115"/>
      <c r="IO123" s="115"/>
      <c r="IP123" s="115"/>
      <c r="IQ123" s="115"/>
      <c r="IR123" s="115"/>
      <c r="IS123" s="115"/>
      <c r="IT123" s="115"/>
      <c r="IU123" s="115"/>
      <c r="IV123" s="115"/>
      <c r="IW123" s="115"/>
      <c r="IX123" s="115"/>
      <c r="IY123" s="115"/>
      <c r="IZ123" s="115"/>
      <c r="JA123" s="115"/>
      <c r="JB123" s="115"/>
      <c r="JC123" s="115"/>
      <c r="JD123" s="115"/>
      <c r="JE123" s="115"/>
      <c r="JF123" s="115"/>
      <c r="JG123" s="115"/>
      <c r="JH123" s="115"/>
      <c r="JI123" s="115"/>
      <c r="JJ123" s="115"/>
      <c r="JK123" s="115"/>
      <c r="JL123" s="115"/>
      <c r="JM123" s="115"/>
      <c r="JN123" s="115"/>
      <c r="JO123" s="115"/>
      <c r="JP123" s="115"/>
      <c r="JQ123" s="115"/>
      <c r="JR123" s="115"/>
      <c r="JS123" s="115"/>
      <c r="JT123" s="115"/>
      <c r="JU123" s="115"/>
      <c r="JV123" s="115"/>
      <c r="JW123" s="115"/>
      <c r="JX123" s="115"/>
      <c r="JY123" s="115"/>
      <c r="JZ123" s="115"/>
      <c r="KA123" s="115"/>
      <c r="KB123" s="115"/>
      <c r="KC123" s="115"/>
      <c r="KD123" s="115"/>
      <c r="KE123" s="115"/>
      <c r="KF123" s="115"/>
      <c r="KG123" s="115"/>
      <c r="KH123" s="115"/>
      <c r="KI123" s="115"/>
      <c r="KJ123" s="115"/>
      <c r="KK123" s="115"/>
      <c r="KL123" s="115"/>
      <c r="KM123" s="115"/>
      <c r="KN123" s="115"/>
      <c r="KO123" s="115"/>
      <c r="KP123" s="115"/>
      <c r="KQ123" s="115"/>
      <c r="KR123" s="115"/>
      <c r="KS123" s="115"/>
      <c r="KT123" s="115"/>
      <c r="KU123" s="115"/>
      <c r="KV123" s="115"/>
      <c r="KW123" s="115"/>
      <c r="KX123" s="115"/>
      <c r="KY123" s="115"/>
      <c r="KZ123" s="115"/>
      <c r="LA123" s="115"/>
      <c r="LB123" s="115"/>
      <c r="LC123" s="115"/>
      <c r="LD123" s="115"/>
      <c r="LE123" s="115"/>
      <c r="LF123" s="115"/>
      <c r="LG123" s="115"/>
      <c r="LH123" s="115"/>
      <c r="LI123" s="52"/>
      <c r="LJ123" s="52"/>
    </row>
    <row r="124" spans="1:322" s="3" customFormat="1" ht="10.199999999999999" x14ac:dyDescent="0.2">
      <c r="A124" s="5"/>
      <c r="B124" s="5"/>
      <c r="C124" s="5"/>
      <c r="D124" s="5"/>
      <c r="E124" s="145" t="str">
        <f t="shared" si="377"/>
        <v>Отдел внутреннего и внешнего развития</v>
      </c>
      <c r="F124" s="5"/>
      <c r="G124" s="5"/>
      <c r="H124" s="145" t="str">
        <f t="shared" si="378"/>
        <v>оклад</v>
      </c>
      <c r="I124" s="5"/>
      <c r="J124" s="5"/>
      <c r="K124" s="50" t="s">
        <v>82</v>
      </c>
      <c r="L124" s="5"/>
      <c r="M124" s="12"/>
      <c r="N124" s="5"/>
      <c r="O124" s="19"/>
      <c r="P124" s="5"/>
      <c r="Q124" s="5"/>
      <c r="R124" s="69"/>
      <c r="S124" s="5"/>
      <c r="T124" s="5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  <c r="HU124" s="47"/>
      <c r="HV124" s="47"/>
      <c r="HW124" s="47"/>
      <c r="HX124" s="47"/>
      <c r="HY124" s="47"/>
      <c r="HZ124" s="47"/>
      <c r="IA124" s="47"/>
      <c r="IB124" s="47"/>
      <c r="IC124" s="47"/>
      <c r="ID124" s="47"/>
      <c r="IE124" s="47"/>
      <c r="IF124" s="47"/>
      <c r="IG124" s="47"/>
      <c r="IH124" s="47"/>
      <c r="II124" s="47"/>
      <c r="IJ124" s="47"/>
      <c r="IK124" s="47"/>
      <c r="IL124" s="47"/>
      <c r="IM124" s="47"/>
      <c r="IN124" s="47"/>
      <c r="IO124" s="47"/>
      <c r="IP124" s="47"/>
      <c r="IQ124" s="47"/>
      <c r="IR124" s="47"/>
      <c r="IS124" s="47"/>
      <c r="IT124" s="47"/>
      <c r="IU124" s="47"/>
      <c r="IV124" s="47"/>
      <c r="IW124" s="47"/>
      <c r="IX124" s="47"/>
      <c r="IY124" s="47"/>
      <c r="IZ124" s="47"/>
      <c r="JA124" s="47"/>
      <c r="JB124" s="47"/>
      <c r="JC124" s="47"/>
      <c r="JD124" s="47"/>
      <c r="JE124" s="47"/>
      <c r="JF124" s="47"/>
      <c r="JG124" s="47"/>
      <c r="JH124" s="47"/>
      <c r="JI124" s="47"/>
      <c r="JJ124" s="47"/>
      <c r="JK124" s="47"/>
      <c r="JL124" s="47"/>
      <c r="JM124" s="47"/>
      <c r="JN124" s="47"/>
      <c r="JO124" s="47"/>
      <c r="JP124" s="47"/>
      <c r="JQ124" s="47"/>
      <c r="JR124" s="47"/>
      <c r="JS124" s="47"/>
      <c r="JT124" s="47"/>
      <c r="JU124" s="47"/>
      <c r="JV124" s="47"/>
      <c r="JW124" s="47"/>
      <c r="JX124" s="47"/>
      <c r="JY124" s="47"/>
      <c r="JZ124" s="47"/>
      <c r="KA124" s="47"/>
      <c r="KB124" s="47"/>
      <c r="KC124" s="47"/>
      <c r="KD124" s="47"/>
      <c r="KE124" s="47"/>
      <c r="KF124" s="47"/>
      <c r="KG124" s="47"/>
      <c r="KH124" s="47"/>
      <c r="KI124" s="47"/>
      <c r="KJ124" s="47"/>
      <c r="KK124" s="47"/>
      <c r="KL124" s="47"/>
      <c r="KM124" s="47"/>
      <c r="KN124" s="47"/>
      <c r="KO124" s="47"/>
      <c r="KP124" s="47"/>
      <c r="KQ124" s="47"/>
      <c r="KR124" s="47"/>
      <c r="KS124" s="47"/>
      <c r="KT124" s="47"/>
      <c r="KU124" s="47"/>
      <c r="KV124" s="47"/>
      <c r="KW124" s="47"/>
      <c r="KX124" s="47"/>
      <c r="KY124" s="47"/>
      <c r="KZ124" s="47"/>
      <c r="LA124" s="47"/>
      <c r="LB124" s="47"/>
      <c r="LC124" s="47"/>
      <c r="LD124" s="47"/>
      <c r="LE124" s="47"/>
      <c r="LF124" s="47"/>
      <c r="LG124" s="47"/>
      <c r="LH124" s="47"/>
      <c r="LI124" s="5"/>
      <c r="LJ124" s="5"/>
    </row>
    <row r="125" spans="1:322" s="60" customFormat="1" ht="10.199999999999999" x14ac:dyDescent="0.2">
      <c r="A125" s="52"/>
      <c r="B125" s="52"/>
      <c r="C125" s="52"/>
      <c r="D125" s="52"/>
      <c r="E125" s="101" t="str">
        <f t="shared" si="377"/>
        <v>Руководитель отдела</v>
      </c>
      <c r="F125" s="52"/>
      <c r="G125" s="52"/>
      <c r="H125" s="101" t="str">
        <f t="shared" si="378"/>
        <v>оклад</v>
      </c>
      <c r="I125" s="52"/>
      <c r="J125" s="52"/>
      <c r="K125" s="56" t="str">
        <f>$K$61</f>
        <v>кол-во</v>
      </c>
      <c r="L125" s="52"/>
      <c r="M125" s="59"/>
      <c r="N125" s="52"/>
      <c r="O125" s="62"/>
      <c r="P125" s="52"/>
      <c r="Q125" s="52"/>
      <c r="R125" s="102"/>
      <c r="S125" s="52"/>
      <c r="T125" s="12" t="s">
        <v>6</v>
      </c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S125" s="115"/>
      <c r="FT125" s="115"/>
      <c r="FU125" s="115"/>
      <c r="FV125" s="115"/>
      <c r="FW125" s="115"/>
      <c r="FX125" s="115"/>
      <c r="FY125" s="115"/>
      <c r="FZ125" s="115"/>
      <c r="GA125" s="115"/>
      <c r="GB125" s="115"/>
      <c r="GC125" s="115"/>
      <c r="GD125" s="115"/>
      <c r="GE125" s="115"/>
      <c r="GF125" s="115"/>
      <c r="GG125" s="115"/>
      <c r="GH125" s="115"/>
      <c r="GI125" s="115"/>
      <c r="GJ125" s="115"/>
      <c r="GK125" s="115"/>
      <c r="GL125" s="115"/>
      <c r="GM125" s="115"/>
      <c r="GN125" s="115"/>
      <c r="GO125" s="115"/>
      <c r="GP125" s="115"/>
      <c r="GQ125" s="115"/>
      <c r="GR125" s="115"/>
      <c r="GS125" s="115"/>
      <c r="GT125" s="115"/>
      <c r="GU125" s="115"/>
      <c r="GV125" s="115"/>
      <c r="GW125" s="115"/>
      <c r="GX125" s="115"/>
      <c r="GY125" s="115"/>
      <c r="GZ125" s="115"/>
      <c r="HA125" s="115"/>
      <c r="HB125" s="115"/>
      <c r="HC125" s="115"/>
      <c r="HD125" s="115"/>
      <c r="HE125" s="115"/>
      <c r="HF125" s="115"/>
      <c r="HG125" s="115"/>
      <c r="HH125" s="115"/>
      <c r="HI125" s="115"/>
      <c r="HJ125" s="115"/>
      <c r="HK125" s="115"/>
      <c r="HL125" s="115"/>
      <c r="HM125" s="115"/>
      <c r="HN125" s="115"/>
      <c r="HO125" s="115"/>
      <c r="HP125" s="115"/>
      <c r="HQ125" s="115"/>
      <c r="HR125" s="115"/>
      <c r="HS125" s="115"/>
      <c r="HT125" s="115"/>
      <c r="HU125" s="115"/>
      <c r="HV125" s="115"/>
      <c r="HW125" s="115"/>
      <c r="HX125" s="115"/>
      <c r="HY125" s="115"/>
      <c r="HZ125" s="115"/>
      <c r="IA125" s="115"/>
      <c r="IB125" s="115"/>
      <c r="IC125" s="115"/>
      <c r="ID125" s="115"/>
      <c r="IE125" s="115"/>
      <c r="IF125" s="115"/>
      <c r="IG125" s="115"/>
      <c r="IH125" s="115"/>
      <c r="II125" s="115"/>
      <c r="IJ125" s="115"/>
      <c r="IK125" s="115"/>
      <c r="IL125" s="115"/>
      <c r="IM125" s="115"/>
      <c r="IN125" s="115"/>
      <c r="IO125" s="115"/>
      <c r="IP125" s="115"/>
      <c r="IQ125" s="115"/>
      <c r="IR125" s="115"/>
      <c r="IS125" s="115"/>
      <c r="IT125" s="115"/>
      <c r="IU125" s="115"/>
      <c r="IV125" s="115"/>
      <c r="IW125" s="115"/>
      <c r="IX125" s="115"/>
      <c r="IY125" s="115"/>
      <c r="IZ125" s="115"/>
      <c r="JA125" s="115"/>
      <c r="JB125" s="115"/>
      <c r="JC125" s="115"/>
      <c r="JD125" s="115"/>
      <c r="JE125" s="115"/>
      <c r="JF125" s="115"/>
      <c r="JG125" s="115"/>
      <c r="JH125" s="115"/>
      <c r="JI125" s="115"/>
      <c r="JJ125" s="115"/>
      <c r="JK125" s="115"/>
      <c r="JL125" s="115"/>
      <c r="JM125" s="115"/>
      <c r="JN125" s="115"/>
      <c r="JO125" s="115"/>
      <c r="JP125" s="115"/>
      <c r="JQ125" s="115"/>
      <c r="JR125" s="115"/>
      <c r="JS125" s="115"/>
      <c r="JT125" s="115"/>
      <c r="JU125" s="115"/>
      <c r="JV125" s="115"/>
      <c r="JW125" s="115"/>
      <c r="JX125" s="115"/>
      <c r="JY125" s="115"/>
      <c r="JZ125" s="115"/>
      <c r="KA125" s="115"/>
      <c r="KB125" s="115"/>
      <c r="KC125" s="115"/>
      <c r="KD125" s="115"/>
      <c r="KE125" s="115"/>
      <c r="KF125" s="115"/>
      <c r="KG125" s="115"/>
      <c r="KH125" s="115"/>
      <c r="KI125" s="115"/>
      <c r="KJ125" s="115"/>
      <c r="KK125" s="115"/>
      <c r="KL125" s="115"/>
      <c r="KM125" s="115"/>
      <c r="KN125" s="115"/>
      <c r="KO125" s="115"/>
      <c r="KP125" s="115"/>
      <c r="KQ125" s="115"/>
      <c r="KR125" s="115"/>
      <c r="KS125" s="115"/>
      <c r="KT125" s="115"/>
      <c r="KU125" s="115"/>
      <c r="KV125" s="115"/>
      <c r="KW125" s="115"/>
      <c r="KX125" s="115"/>
      <c r="KY125" s="115"/>
      <c r="KZ125" s="115"/>
      <c r="LA125" s="115"/>
      <c r="LB125" s="115"/>
      <c r="LC125" s="115"/>
      <c r="LD125" s="115"/>
      <c r="LE125" s="115"/>
      <c r="LF125" s="115"/>
      <c r="LG125" s="115"/>
      <c r="LH125" s="115"/>
      <c r="LI125" s="52"/>
      <c r="LJ125" s="52"/>
    </row>
    <row r="126" spans="1:322" s="60" customFormat="1" ht="10.199999999999999" x14ac:dyDescent="0.2">
      <c r="A126" s="52"/>
      <c r="B126" s="52"/>
      <c r="C126" s="52"/>
      <c r="D126" s="52"/>
      <c r="E126" s="101" t="str">
        <f t="shared" si="377"/>
        <v>HR-специалист</v>
      </c>
      <c r="F126" s="52"/>
      <c r="G126" s="52"/>
      <c r="H126" s="101" t="str">
        <f t="shared" si="378"/>
        <v>оклад</v>
      </c>
      <c r="I126" s="52"/>
      <c r="J126" s="52"/>
      <c r="K126" s="56" t="str">
        <f t="shared" si="379"/>
        <v>кол-во</v>
      </c>
      <c r="L126" s="52"/>
      <c r="M126" s="59"/>
      <c r="N126" s="52"/>
      <c r="O126" s="62"/>
      <c r="P126" s="52"/>
      <c r="Q126" s="52"/>
      <c r="R126" s="102"/>
      <c r="S126" s="52"/>
      <c r="T126" s="12" t="s">
        <v>6</v>
      </c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S126" s="115"/>
      <c r="FT126" s="115"/>
      <c r="FU126" s="115"/>
      <c r="FV126" s="115"/>
      <c r="FW126" s="115"/>
      <c r="FX126" s="115"/>
      <c r="FY126" s="115"/>
      <c r="FZ126" s="115"/>
      <c r="GA126" s="115"/>
      <c r="GB126" s="115"/>
      <c r="GC126" s="115"/>
      <c r="GD126" s="115"/>
      <c r="GE126" s="115"/>
      <c r="GF126" s="115"/>
      <c r="GG126" s="115"/>
      <c r="GH126" s="115"/>
      <c r="GI126" s="115"/>
      <c r="GJ126" s="115"/>
      <c r="GK126" s="115"/>
      <c r="GL126" s="115"/>
      <c r="GM126" s="115"/>
      <c r="GN126" s="115"/>
      <c r="GO126" s="115"/>
      <c r="GP126" s="115"/>
      <c r="GQ126" s="115"/>
      <c r="GR126" s="115"/>
      <c r="GS126" s="115"/>
      <c r="GT126" s="115"/>
      <c r="GU126" s="115"/>
      <c r="GV126" s="115"/>
      <c r="GW126" s="115"/>
      <c r="GX126" s="115"/>
      <c r="GY126" s="115"/>
      <c r="GZ126" s="115"/>
      <c r="HA126" s="115"/>
      <c r="HB126" s="115"/>
      <c r="HC126" s="115"/>
      <c r="HD126" s="115"/>
      <c r="HE126" s="115"/>
      <c r="HF126" s="115"/>
      <c r="HG126" s="115"/>
      <c r="HH126" s="115"/>
      <c r="HI126" s="115"/>
      <c r="HJ126" s="115"/>
      <c r="HK126" s="115"/>
      <c r="HL126" s="115"/>
      <c r="HM126" s="115"/>
      <c r="HN126" s="115"/>
      <c r="HO126" s="115"/>
      <c r="HP126" s="115"/>
      <c r="HQ126" s="115"/>
      <c r="HR126" s="115"/>
      <c r="HS126" s="115"/>
      <c r="HT126" s="115"/>
      <c r="HU126" s="115"/>
      <c r="HV126" s="115"/>
      <c r="HW126" s="115"/>
      <c r="HX126" s="115"/>
      <c r="HY126" s="115"/>
      <c r="HZ126" s="115"/>
      <c r="IA126" s="115"/>
      <c r="IB126" s="115"/>
      <c r="IC126" s="115"/>
      <c r="ID126" s="115"/>
      <c r="IE126" s="115"/>
      <c r="IF126" s="115"/>
      <c r="IG126" s="115"/>
      <c r="IH126" s="115"/>
      <c r="II126" s="115"/>
      <c r="IJ126" s="115"/>
      <c r="IK126" s="115"/>
      <c r="IL126" s="115"/>
      <c r="IM126" s="115"/>
      <c r="IN126" s="115"/>
      <c r="IO126" s="115"/>
      <c r="IP126" s="115"/>
      <c r="IQ126" s="115"/>
      <c r="IR126" s="115"/>
      <c r="IS126" s="115"/>
      <c r="IT126" s="115"/>
      <c r="IU126" s="115"/>
      <c r="IV126" s="115"/>
      <c r="IW126" s="115"/>
      <c r="IX126" s="115"/>
      <c r="IY126" s="115"/>
      <c r="IZ126" s="115"/>
      <c r="JA126" s="115"/>
      <c r="JB126" s="115"/>
      <c r="JC126" s="115"/>
      <c r="JD126" s="115"/>
      <c r="JE126" s="115"/>
      <c r="JF126" s="115"/>
      <c r="JG126" s="115"/>
      <c r="JH126" s="115"/>
      <c r="JI126" s="115"/>
      <c r="JJ126" s="115"/>
      <c r="JK126" s="115"/>
      <c r="JL126" s="115"/>
      <c r="JM126" s="115"/>
      <c r="JN126" s="115"/>
      <c r="JO126" s="115"/>
      <c r="JP126" s="115"/>
      <c r="JQ126" s="115"/>
      <c r="JR126" s="115"/>
      <c r="JS126" s="115"/>
      <c r="JT126" s="115"/>
      <c r="JU126" s="115"/>
      <c r="JV126" s="115"/>
      <c r="JW126" s="115"/>
      <c r="JX126" s="115"/>
      <c r="JY126" s="115"/>
      <c r="JZ126" s="115"/>
      <c r="KA126" s="115"/>
      <c r="KB126" s="115"/>
      <c r="KC126" s="115"/>
      <c r="KD126" s="115"/>
      <c r="KE126" s="115"/>
      <c r="KF126" s="115"/>
      <c r="KG126" s="115"/>
      <c r="KH126" s="115"/>
      <c r="KI126" s="115"/>
      <c r="KJ126" s="115"/>
      <c r="KK126" s="115"/>
      <c r="KL126" s="115"/>
      <c r="KM126" s="115"/>
      <c r="KN126" s="115"/>
      <c r="KO126" s="115"/>
      <c r="KP126" s="115"/>
      <c r="KQ126" s="115"/>
      <c r="KR126" s="115"/>
      <c r="KS126" s="115"/>
      <c r="KT126" s="115"/>
      <c r="KU126" s="115"/>
      <c r="KV126" s="115"/>
      <c r="KW126" s="115"/>
      <c r="KX126" s="115"/>
      <c r="KY126" s="115"/>
      <c r="KZ126" s="115"/>
      <c r="LA126" s="115"/>
      <c r="LB126" s="115"/>
      <c r="LC126" s="115"/>
      <c r="LD126" s="115"/>
      <c r="LE126" s="115"/>
      <c r="LF126" s="115"/>
      <c r="LG126" s="115"/>
      <c r="LH126" s="115"/>
      <c r="LI126" s="52"/>
      <c r="LJ126" s="52"/>
    </row>
    <row r="127" spans="1:322" s="60" customFormat="1" ht="10.199999999999999" x14ac:dyDescent="0.2">
      <c r="A127" s="52"/>
      <c r="B127" s="52"/>
      <c r="C127" s="52"/>
      <c r="D127" s="52"/>
      <c r="E127" s="101" t="str">
        <f t="shared" si="377"/>
        <v>Специалист службы поддержки</v>
      </c>
      <c r="F127" s="52"/>
      <c r="G127" s="52"/>
      <c r="H127" s="101" t="str">
        <f t="shared" si="378"/>
        <v>оклад</v>
      </c>
      <c r="I127" s="52"/>
      <c r="J127" s="52"/>
      <c r="K127" s="56" t="str">
        <f t="shared" si="379"/>
        <v>кол-во</v>
      </c>
      <c r="L127" s="52"/>
      <c r="M127" s="59"/>
      <c r="N127" s="52"/>
      <c r="O127" s="62"/>
      <c r="P127" s="52"/>
      <c r="Q127" s="52"/>
      <c r="R127" s="102"/>
      <c r="S127" s="52"/>
      <c r="T127" s="12" t="s">
        <v>6</v>
      </c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S127" s="115"/>
      <c r="FT127" s="115"/>
      <c r="FU127" s="115"/>
      <c r="FV127" s="115"/>
      <c r="FW127" s="115"/>
      <c r="FX127" s="115"/>
      <c r="FY127" s="115"/>
      <c r="FZ127" s="115"/>
      <c r="GA127" s="115"/>
      <c r="GB127" s="115"/>
      <c r="GC127" s="115"/>
      <c r="GD127" s="115"/>
      <c r="GE127" s="115"/>
      <c r="GF127" s="115"/>
      <c r="GG127" s="115"/>
      <c r="GH127" s="115"/>
      <c r="GI127" s="115"/>
      <c r="GJ127" s="115"/>
      <c r="GK127" s="115"/>
      <c r="GL127" s="115"/>
      <c r="GM127" s="115"/>
      <c r="GN127" s="115"/>
      <c r="GO127" s="115"/>
      <c r="GP127" s="115"/>
      <c r="GQ127" s="115"/>
      <c r="GR127" s="115"/>
      <c r="GS127" s="115"/>
      <c r="GT127" s="115"/>
      <c r="GU127" s="115"/>
      <c r="GV127" s="115"/>
      <c r="GW127" s="115"/>
      <c r="GX127" s="115"/>
      <c r="GY127" s="115"/>
      <c r="GZ127" s="115"/>
      <c r="HA127" s="115"/>
      <c r="HB127" s="115"/>
      <c r="HC127" s="115"/>
      <c r="HD127" s="115"/>
      <c r="HE127" s="115"/>
      <c r="HF127" s="115"/>
      <c r="HG127" s="115"/>
      <c r="HH127" s="115"/>
      <c r="HI127" s="115"/>
      <c r="HJ127" s="115"/>
      <c r="HK127" s="115"/>
      <c r="HL127" s="115"/>
      <c r="HM127" s="115"/>
      <c r="HN127" s="115"/>
      <c r="HO127" s="115"/>
      <c r="HP127" s="115"/>
      <c r="HQ127" s="115"/>
      <c r="HR127" s="115"/>
      <c r="HS127" s="115"/>
      <c r="HT127" s="115"/>
      <c r="HU127" s="115"/>
      <c r="HV127" s="115"/>
      <c r="HW127" s="115"/>
      <c r="HX127" s="115"/>
      <c r="HY127" s="115"/>
      <c r="HZ127" s="115"/>
      <c r="IA127" s="115"/>
      <c r="IB127" s="115"/>
      <c r="IC127" s="115"/>
      <c r="ID127" s="115"/>
      <c r="IE127" s="115"/>
      <c r="IF127" s="115"/>
      <c r="IG127" s="115"/>
      <c r="IH127" s="115"/>
      <c r="II127" s="115"/>
      <c r="IJ127" s="115"/>
      <c r="IK127" s="115"/>
      <c r="IL127" s="115"/>
      <c r="IM127" s="115"/>
      <c r="IN127" s="115"/>
      <c r="IO127" s="115"/>
      <c r="IP127" s="115"/>
      <c r="IQ127" s="115"/>
      <c r="IR127" s="115"/>
      <c r="IS127" s="115"/>
      <c r="IT127" s="115"/>
      <c r="IU127" s="115"/>
      <c r="IV127" s="115"/>
      <c r="IW127" s="115"/>
      <c r="IX127" s="115"/>
      <c r="IY127" s="115"/>
      <c r="IZ127" s="115"/>
      <c r="JA127" s="115"/>
      <c r="JB127" s="115"/>
      <c r="JC127" s="115"/>
      <c r="JD127" s="115"/>
      <c r="JE127" s="115"/>
      <c r="JF127" s="115"/>
      <c r="JG127" s="115"/>
      <c r="JH127" s="115"/>
      <c r="JI127" s="115"/>
      <c r="JJ127" s="115"/>
      <c r="JK127" s="115"/>
      <c r="JL127" s="115"/>
      <c r="JM127" s="115"/>
      <c r="JN127" s="115"/>
      <c r="JO127" s="115"/>
      <c r="JP127" s="115"/>
      <c r="JQ127" s="115"/>
      <c r="JR127" s="115"/>
      <c r="JS127" s="115"/>
      <c r="JT127" s="115"/>
      <c r="JU127" s="115"/>
      <c r="JV127" s="115"/>
      <c r="JW127" s="115"/>
      <c r="JX127" s="115"/>
      <c r="JY127" s="115"/>
      <c r="JZ127" s="115"/>
      <c r="KA127" s="115"/>
      <c r="KB127" s="115"/>
      <c r="KC127" s="115"/>
      <c r="KD127" s="115"/>
      <c r="KE127" s="115"/>
      <c r="KF127" s="115"/>
      <c r="KG127" s="115"/>
      <c r="KH127" s="115"/>
      <c r="KI127" s="115"/>
      <c r="KJ127" s="115"/>
      <c r="KK127" s="115"/>
      <c r="KL127" s="115"/>
      <c r="KM127" s="115"/>
      <c r="KN127" s="115"/>
      <c r="KO127" s="115"/>
      <c r="KP127" s="115"/>
      <c r="KQ127" s="115"/>
      <c r="KR127" s="115"/>
      <c r="KS127" s="115"/>
      <c r="KT127" s="115"/>
      <c r="KU127" s="115"/>
      <c r="KV127" s="115"/>
      <c r="KW127" s="115"/>
      <c r="KX127" s="115"/>
      <c r="KY127" s="115"/>
      <c r="KZ127" s="115"/>
      <c r="LA127" s="115"/>
      <c r="LB127" s="115"/>
      <c r="LC127" s="115"/>
      <c r="LD127" s="115"/>
      <c r="LE127" s="115"/>
      <c r="LF127" s="115"/>
      <c r="LG127" s="115"/>
      <c r="LH127" s="115"/>
      <c r="LI127" s="52"/>
      <c r="LJ127" s="52"/>
    </row>
    <row r="128" spans="1:322" s="60" customFormat="1" ht="10.199999999999999" x14ac:dyDescent="0.2">
      <c r="A128" s="52"/>
      <c r="B128" s="52"/>
      <c r="C128" s="52"/>
      <c r="D128" s="52"/>
      <c r="E128" s="101" t="str">
        <f t="shared" si="377"/>
        <v>Quality Control менеджер</v>
      </c>
      <c r="F128" s="52"/>
      <c r="G128" s="52"/>
      <c r="H128" s="101" t="str">
        <f t="shared" si="378"/>
        <v>оклад</v>
      </c>
      <c r="I128" s="52"/>
      <c r="J128" s="52"/>
      <c r="K128" s="56" t="str">
        <f t="shared" si="379"/>
        <v>кол-во</v>
      </c>
      <c r="L128" s="52"/>
      <c r="M128" s="59"/>
      <c r="N128" s="52"/>
      <c r="O128" s="62"/>
      <c r="P128" s="52"/>
      <c r="Q128" s="52"/>
      <c r="R128" s="102"/>
      <c r="S128" s="52"/>
      <c r="T128" s="12" t="s">
        <v>6</v>
      </c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S128" s="115"/>
      <c r="FT128" s="115"/>
      <c r="FU128" s="115"/>
      <c r="FV128" s="115"/>
      <c r="FW128" s="115"/>
      <c r="FX128" s="115"/>
      <c r="FY128" s="115"/>
      <c r="FZ128" s="115"/>
      <c r="GA128" s="115"/>
      <c r="GB128" s="115"/>
      <c r="GC128" s="115"/>
      <c r="GD128" s="115"/>
      <c r="GE128" s="115"/>
      <c r="GF128" s="115"/>
      <c r="GG128" s="115"/>
      <c r="GH128" s="115"/>
      <c r="GI128" s="115"/>
      <c r="GJ128" s="115"/>
      <c r="GK128" s="115"/>
      <c r="GL128" s="115"/>
      <c r="GM128" s="115"/>
      <c r="GN128" s="115"/>
      <c r="GO128" s="115"/>
      <c r="GP128" s="115"/>
      <c r="GQ128" s="115"/>
      <c r="GR128" s="115"/>
      <c r="GS128" s="115"/>
      <c r="GT128" s="115"/>
      <c r="GU128" s="115"/>
      <c r="GV128" s="115"/>
      <c r="GW128" s="115"/>
      <c r="GX128" s="115"/>
      <c r="GY128" s="115"/>
      <c r="GZ128" s="115"/>
      <c r="HA128" s="115"/>
      <c r="HB128" s="115"/>
      <c r="HC128" s="115"/>
      <c r="HD128" s="115"/>
      <c r="HE128" s="115"/>
      <c r="HF128" s="115"/>
      <c r="HG128" s="115"/>
      <c r="HH128" s="115"/>
      <c r="HI128" s="115"/>
      <c r="HJ128" s="115"/>
      <c r="HK128" s="115"/>
      <c r="HL128" s="115"/>
      <c r="HM128" s="115"/>
      <c r="HN128" s="115"/>
      <c r="HO128" s="115"/>
      <c r="HP128" s="115"/>
      <c r="HQ128" s="115"/>
      <c r="HR128" s="115"/>
      <c r="HS128" s="115"/>
      <c r="HT128" s="115"/>
      <c r="HU128" s="115"/>
      <c r="HV128" s="115"/>
      <c r="HW128" s="115"/>
      <c r="HX128" s="115"/>
      <c r="HY128" s="115"/>
      <c r="HZ128" s="115"/>
      <c r="IA128" s="115"/>
      <c r="IB128" s="115"/>
      <c r="IC128" s="115"/>
      <c r="ID128" s="115"/>
      <c r="IE128" s="115"/>
      <c r="IF128" s="115"/>
      <c r="IG128" s="115"/>
      <c r="IH128" s="115"/>
      <c r="II128" s="115"/>
      <c r="IJ128" s="115"/>
      <c r="IK128" s="115"/>
      <c r="IL128" s="115"/>
      <c r="IM128" s="115"/>
      <c r="IN128" s="115"/>
      <c r="IO128" s="115"/>
      <c r="IP128" s="115"/>
      <c r="IQ128" s="115"/>
      <c r="IR128" s="115"/>
      <c r="IS128" s="115"/>
      <c r="IT128" s="115"/>
      <c r="IU128" s="115"/>
      <c r="IV128" s="115"/>
      <c r="IW128" s="115"/>
      <c r="IX128" s="115"/>
      <c r="IY128" s="115"/>
      <c r="IZ128" s="115"/>
      <c r="JA128" s="115"/>
      <c r="JB128" s="115"/>
      <c r="JC128" s="115"/>
      <c r="JD128" s="115"/>
      <c r="JE128" s="115"/>
      <c r="JF128" s="115"/>
      <c r="JG128" s="115"/>
      <c r="JH128" s="115"/>
      <c r="JI128" s="115"/>
      <c r="JJ128" s="115"/>
      <c r="JK128" s="115"/>
      <c r="JL128" s="115"/>
      <c r="JM128" s="115"/>
      <c r="JN128" s="115"/>
      <c r="JO128" s="115"/>
      <c r="JP128" s="115"/>
      <c r="JQ128" s="115"/>
      <c r="JR128" s="115"/>
      <c r="JS128" s="115"/>
      <c r="JT128" s="115"/>
      <c r="JU128" s="115"/>
      <c r="JV128" s="115"/>
      <c r="JW128" s="115"/>
      <c r="JX128" s="115"/>
      <c r="JY128" s="115"/>
      <c r="JZ128" s="115"/>
      <c r="KA128" s="115"/>
      <c r="KB128" s="115"/>
      <c r="KC128" s="115"/>
      <c r="KD128" s="115"/>
      <c r="KE128" s="115"/>
      <c r="KF128" s="115"/>
      <c r="KG128" s="115"/>
      <c r="KH128" s="115"/>
      <c r="KI128" s="115"/>
      <c r="KJ128" s="115"/>
      <c r="KK128" s="115"/>
      <c r="KL128" s="115"/>
      <c r="KM128" s="115"/>
      <c r="KN128" s="115"/>
      <c r="KO128" s="115"/>
      <c r="KP128" s="115"/>
      <c r="KQ128" s="115"/>
      <c r="KR128" s="115"/>
      <c r="KS128" s="115"/>
      <c r="KT128" s="115"/>
      <c r="KU128" s="115"/>
      <c r="KV128" s="115"/>
      <c r="KW128" s="115"/>
      <c r="KX128" s="115"/>
      <c r="KY128" s="115"/>
      <c r="KZ128" s="115"/>
      <c r="LA128" s="115"/>
      <c r="LB128" s="115"/>
      <c r="LC128" s="115"/>
      <c r="LD128" s="115"/>
      <c r="LE128" s="115"/>
      <c r="LF128" s="115"/>
      <c r="LG128" s="115"/>
      <c r="LH128" s="115"/>
      <c r="LI128" s="52"/>
      <c r="LJ128" s="52"/>
    </row>
    <row r="129" spans="1:322" ht="7.0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31"/>
      <c r="L129" s="6"/>
      <c r="M129" s="13"/>
      <c r="N129" s="6"/>
      <c r="O129" s="20"/>
      <c r="P129" s="6"/>
      <c r="Q129" s="6"/>
      <c r="R129" s="65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  <c r="JI129" s="6"/>
      <c r="JJ129" s="6"/>
      <c r="JK129" s="6"/>
      <c r="JL129" s="6"/>
      <c r="JM129" s="6"/>
      <c r="JN129" s="6"/>
      <c r="JO129" s="6"/>
      <c r="JP129" s="6"/>
      <c r="JQ129" s="6"/>
      <c r="JR129" s="6"/>
      <c r="JS129" s="6"/>
      <c r="JT129" s="6"/>
      <c r="JU129" s="6"/>
      <c r="JV129" s="6"/>
      <c r="JW129" s="6"/>
      <c r="JX129" s="6"/>
      <c r="JY129" s="6"/>
      <c r="JZ129" s="6"/>
      <c r="KA129" s="6"/>
      <c r="KB129" s="6"/>
      <c r="KC129" s="6"/>
      <c r="KD129" s="6"/>
      <c r="KE129" s="6"/>
      <c r="KF129" s="6"/>
      <c r="KG129" s="6"/>
      <c r="KH129" s="6"/>
      <c r="KI129" s="6"/>
      <c r="KJ129" s="6"/>
      <c r="KK129" s="6"/>
      <c r="KL129" s="6"/>
      <c r="KM129" s="6"/>
      <c r="KN129" s="6"/>
      <c r="KO129" s="6"/>
      <c r="KP129" s="6"/>
      <c r="KQ129" s="6"/>
      <c r="KR129" s="6"/>
      <c r="KS129" s="6"/>
      <c r="KT129" s="6"/>
      <c r="KU129" s="6"/>
      <c r="KV129" s="6"/>
      <c r="KW129" s="6"/>
      <c r="KX129" s="6"/>
      <c r="KY129" s="6"/>
      <c r="KZ129" s="6"/>
      <c r="LA129" s="6"/>
      <c r="LB129" s="6"/>
      <c r="LC129" s="6"/>
      <c r="LD129" s="6"/>
      <c r="LE129" s="6"/>
      <c r="LF129" s="6"/>
      <c r="LG129" s="6"/>
      <c r="LH129" s="6"/>
      <c r="LI129" s="6"/>
      <c r="LJ129" s="6"/>
    </row>
    <row r="130" spans="1:322" s="85" customFormat="1" x14ac:dyDescent="0.25">
      <c r="A130" s="80"/>
      <c r="B130" s="80"/>
      <c r="C130" s="80"/>
      <c r="D130" s="80"/>
      <c r="E130" s="81" t="str">
        <f>kpi!$E$24</f>
        <v>ФОТ (собств. персонал)</v>
      </c>
      <c r="F130" s="80"/>
      <c r="G130" s="80"/>
      <c r="H130" s="81"/>
      <c r="I130" s="80"/>
      <c r="J130" s="80"/>
      <c r="K130" s="80" t="str">
        <f>IF($E130="","",INDEX(kpi!$H:$H,SUMIFS(kpi!$B:$B,kpi!$E:$E,$E130)))</f>
        <v>долл.</v>
      </c>
      <c r="L130" s="80"/>
      <c r="M130" s="82"/>
      <c r="N130" s="80"/>
      <c r="O130" s="82"/>
      <c r="P130" s="80"/>
      <c r="Q130" s="80"/>
      <c r="R130" s="83">
        <f>SUMIFS($T130:$LI130,$T$1:$LI$1,"&lt;="&amp;MAX($1:$1),$T$1:$LI$1,"&gt;="&amp;1)</f>
        <v>0</v>
      </c>
      <c r="S130" s="80"/>
      <c r="T130" s="80"/>
      <c r="U130" s="84">
        <f>IF(U$10="",0,IF(U$9&lt;главная!$N$19,0,SUMPRODUCT(U61:U94,U95:U128)))</f>
        <v>0</v>
      </c>
      <c r="V130" s="84">
        <f>IF(V$10="",0,IF(V$9&lt;главная!$N$19,0,SUMPRODUCT(V61:V94,V95:V128)))</f>
        <v>0</v>
      </c>
      <c r="W130" s="84">
        <f>IF(W$10="",0,IF(W$9&lt;главная!$N$19,0,SUMPRODUCT(W61:W94,W95:W128)))</f>
        <v>0</v>
      </c>
      <c r="X130" s="84">
        <f>IF(X$10="",0,IF(X$9&lt;главная!$N$19,0,SUMPRODUCT(X61:X94,X95:X128)))</f>
        <v>0</v>
      </c>
      <c r="Y130" s="84">
        <f>IF(Y$10="",0,IF(Y$9&lt;главная!$N$19,0,SUMPRODUCT(Y61:Y94,Y95:Y128)))</f>
        <v>0</v>
      </c>
      <c r="Z130" s="84">
        <f>IF(Z$10="",0,IF(Z$9&lt;главная!$N$19,0,SUMPRODUCT(Z61:Z94,Z95:Z128)))</f>
        <v>0</v>
      </c>
      <c r="AA130" s="84">
        <f>IF(AA$10="",0,IF(AA$9&lt;главная!$N$19,0,SUMPRODUCT(AA61:AA94,AA95:AA128)))</f>
        <v>0</v>
      </c>
      <c r="AB130" s="84">
        <f>IF(AB$10="",0,IF(AB$9&lt;главная!$N$19,0,SUMPRODUCT(AB61:AB94,AB95:AB128)))</f>
        <v>0</v>
      </c>
      <c r="AC130" s="84">
        <f>IF(AC$10="",0,IF(AC$9&lt;главная!$N$19,0,SUMPRODUCT(AC61:AC94,AC95:AC128)))</f>
        <v>0</v>
      </c>
      <c r="AD130" s="84">
        <f>IF(AD$10="",0,IF(AD$9&lt;главная!$N$19,0,SUMPRODUCT(AD61:AD94,AD95:AD128)))</f>
        <v>0</v>
      </c>
      <c r="AE130" s="84">
        <f>IF(AE$10="",0,IF(AE$9&lt;главная!$N$19,0,SUMPRODUCT(AE61:AE94,AE95:AE128)))</f>
        <v>0</v>
      </c>
      <c r="AF130" s="84">
        <f>IF(AF$10="",0,IF(AF$9&lt;главная!$N$19,0,SUMPRODUCT(AF61:AF94,AF95:AF128)))</f>
        <v>0</v>
      </c>
      <c r="AG130" s="84">
        <f>IF(AG$10="",0,IF(AG$9&lt;главная!$N$19,0,SUMPRODUCT(AG61:AG94,AG95:AG128)))</f>
        <v>0</v>
      </c>
      <c r="AH130" s="84">
        <f>IF(AH$10="",0,IF(AH$9&lt;главная!$N$19,0,SUMPRODUCT(AH61:AH94,AH95:AH128)))</f>
        <v>0</v>
      </c>
      <c r="AI130" s="84">
        <f>IF(AI$10="",0,IF(AI$9&lt;главная!$N$19,0,SUMPRODUCT(AI61:AI94,AI95:AI128)))</f>
        <v>0</v>
      </c>
      <c r="AJ130" s="84">
        <f>IF(AJ$10="",0,IF(AJ$9&lt;главная!$N$19,0,SUMPRODUCT(AJ61:AJ94,AJ95:AJ128)))</f>
        <v>0</v>
      </c>
      <c r="AK130" s="84">
        <f>IF(AK$10="",0,IF(AK$9&lt;главная!$N$19,0,SUMPRODUCT(AK61:AK94,AK95:AK128)))</f>
        <v>0</v>
      </c>
      <c r="AL130" s="84">
        <f>IF(AL$10="",0,IF(AL$9&lt;главная!$N$19,0,SUMPRODUCT(AL61:AL94,AL95:AL128)))</f>
        <v>0</v>
      </c>
      <c r="AM130" s="84">
        <f>IF(AM$10="",0,IF(AM$9&lt;главная!$N$19,0,SUMPRODUCT(AM61:AM94,AM95:AM128)))</f>
        <v>0</v>
      </c>
      <c r="AN130" s="84">
        <f>IF(AN$10="",0,IF(AN$9&lt;главная!$N$19,0,SUMPRODUCT(AN61:AN94,AN95:AN128)))</f>
        <v>0</v>
      </c>
      <c r="AO130" s="84">
        <f>IF(AO$10="",0,IF(AO$9&lt;главная!$N$19,0,SUMPRODUCT(AO61:AO94,AO95:AO128)))</f>
        <v>0</v>
      </c>
      <c r="AP130" s="84">
        <f>IF(AP$10="",0,IF(AP$9&lt;главная!$N$19,0,SUMPRODUCT(AP61:AP94,AP95:AP128)))</f>
        <v>0</v>
      </c>
      <c r="AQ130" s="84">
        <f>IF(AQ$10="",0,IF(AQ$9&lt;главная!$N$19,0,SUMPRODUCT(AQ61:AQ94,AQ95:AQ128)))</f>
        <v>0</v>
      </c>
      <c r="AR130" s="84">
        <f>IF(AR$10="",0,IF(AR$9&lt;главная!$N$19,0,SUMPRODUCT(AR61:AR94,AR95:AR128)))</f>
        <v>0</v>
      </c>
      <c r="AS130" s="84">
        <f>IF(AS$10="",0,IF(AS$9&lt;главная!$N$19,0,SUMPRODUCT(AS61:AS94,AS95:AS128)))</f>
        <v>0</v>
      </c>
      <c r="AT130" s="84">
        <f>IF(AT$10="",0,IF(AT$9&lt;главная!$N$19,0,SUMPRODUCT(AT61:AT94,AT95:AT128)))</f>
        <v>0</v>
      </c>
      <c r="AU130" s="84">
        <f>IF(AU$10="",0,IF(AU$9&lt;главная!$N$19,0,SUMPRODUCT(AU61:AU94,AU95:AU128)))</f>
        <v>0</v>
      </c>
      <c r="AV130" s="84">
        <f>IF(AV$10="",0,IF(AV$9&lt;главная!$N$19,0,SUMPRODUCT(AV61:AV94,AV95:AV128)))</f>
        <v>0</v>
      </c>
      <c r="AW130" s="84">
        <f>IF(AW$10="",0,IF(AW$9&lt;главная!$N$19,0,SUMPRODUCT(AW61:AW94,AW95:AW128)))</f>
        <v>0</v>
      </c>
      <c r="AX130" s="84">
        <f>IF(AX$10="",0,IF(AX$9&lt;главная!$N$19,0,SUMPRODUCT(AX61:AX94,AX95:AX128)))</f>
        <v>0</v>
      </c>
      <c r="AY130" s="84">
        <f>IF(AY$10="",0,IF(AY$9&lt;главная!$N$19,0,SUMPRODUCT(AY61:AY94,AY95:AY128)))</f>
        <v>0</v>
      </c>
      <c r="AZ130" s="84">
        <f>IF(AZ$10="",0,IF(AZ$9&lt;главная!$N$19,0,SUMPRODUCT(AZ61:AZ94,AZ95:AZ128)))</f>
        <v>0</v>
      </c>
      <c r="BA130" s="84">
        <f>IF(BA$10="",0,IF(BA$9&lt;главная!$N$19,0,SUMPRODUCT(BA61:BA94,BA95:BA128)))</f>
        <v>0</v>
      </c>
      <c r="BB130" s="84">
        <f>IF(BB$10="",0,IF(BB$9&lt;главная!$N$19,0,SUMPRODUCT(BB61:BB94,BB95:BB128)))</f>
        <v>0</v>
      </c>
      <c r="BC130" s="84">
        <f>IF(BC$10="",0,IF(BC$9&lt;главная!$N$19,0,SUMPRODUCT(BC61:BC94,BC95:BC128)))</f>
        <v>0</v>
      </c>
      <c r="BD130" s="84">
        <f>IF(BD$10="",0,IF(BD$9&lt;главная!$N$19,0,SUMPRODUCT(BD61:BD94,BD95:BD128)))</f>
        <v>0</v>
      </c>
      <c r="BE130" s="84">
        <f>IF(BE$10="",0,IF(BE$9&lt;главная!$N$19,0,SUMPRODUCT(BE61:BE94,BE95:BE128)))</f>
        <v>0</v>
      </c>
      <c r="BF130" s="84">
        <f>IF(BF$10="",0,IF(BF$9&lt;главная!$N$19,0,SUMPRODUCT(BF61:BF94,BF95:BF128)))</f>
        <v>0</v>
      </c>
      <c r="BG130" s="84">
        <f>IF(BG$10="",0,IF(BG$9&lt;главная!$N$19,0,SUMPRODUCT(BG61:BG94,BG95:BG128)))</f>
        <v>0</v>
      </c>
      <c r="BH130" s="84">
        <f>IF(BH$10="",0,IF(BH$9&lt;главная!$N$19,0,SUMPRODUCT(BH61:BH94,BH95:BH128)))</f>
        <v>0</v>
      </c>
      <c r="BI130" s="84">
        <f>IF(BI$10="",0,IF(BI$9&lt;главная!$N$19,0,SUMPRODUCT(BI61:BI94,BI95:BI128)))</f>
        <v>0</v>
      </c>
      <c r="BJ130" s="84">
        <f>IF(BJ$10="",0,IF(BJ$9&lt;главная!$N$19,0,SUMPRODUCT(BJ61:BJ94,BJ95:BJ128)))</f>
        <v>0</v>
      </c>
      <c r="BK130" s="84">
        <f>IF(BK$10="",0,IF(BK$9&lt;главная!$N$19,0,SUMPRODUCT(BK61:BK94,BK95:BK128)))</f>
        <v>0</v>
      </c>
      <c r="BL130" s="84">
        <f>IF(BL$10="",0,IF(BL$9&lt;главная!$N$19,0,SUMPRODUCT(BL61:BL94,BL95:BL128)))</f>
        <v>0</v>
      </c>
      <c r="BM130" s="84">
        <f>IF(BM$10="",0,IF(BM$9&lt;главная!$N$19,0,SUMPRODUCT(BM61:BM94,BM95:BM128)))</f>
        <v>0</v>
      </c>
      <c r="BN130" s="84">
        <f>IF(BN$10="",0,IF(BN$9&lt;главная!$N$19,0,SUMPRODUCT(BN61:BN94,BN95:BN128)))</f>
        <v>0</v>
      </c>
      <c r="BO130" s="84">
        <f>IF(BO$10="",0,IF(BO$9&lt;главная!$N$19,0,SUMPRODUCT(BO61:BO94,BO95:BO128)))</f>
        <v>0</v>
      </c>
      <c r="BP130" s="84">
        <f>IF(BP$10="",0,IF(BP$9&lt;главная!$N$19,0,SUMPRODUCT(BP61:BP94,BP95:BP128)))</f>
        <v>0</v>
      </c>
      <c r="BQ130" s="84">
        <f>IF(BQ$10="",0,IF(BQ$9&lt;главная!$N$19,0,SUMPRODUCT(BQ61:BQ94,BQ95:BQ128)))</f>
        <v>0</v>
      </c>
      <c r="BR130" s="84">
        <f>IF(BR$10="",0,IF(BR$9&lt;главная!$N$19,0,SUMPRODUCT(BR61:BR94,BR95:BR128)))</f>
        <v>0</v>
      </c>
      <c r="BS130" s="84">
        <f>IF(BS$10="",0,IF(BS$9&lt;главная!$N$19,0,SUMPRODUCT(BS61:BS94,BS95:BS128)))</f>
        <v>0</v>
      </c>
      <c r="BT130" s="84">
        <f>IF(BT$10="",0,IF(BT$9&lt;главная!$N$19,0,SUMPRODUCT(BT61:BT94,BT95:BT128)))</f>
        <v>0</v>
      </c>
      <c r="BU130" s="84">
        <f>IF(BU$10="",0,IF(BU$9&lt;главная!$N$19,0,SUMPRODUCT(BU61:BU94,BU95:BU128)))</f>
        <v>0</v>
      </c>
      <c r="BV130" s="84">
        <f>IF(BV$10="",0,IF(BV$9&lt;главная!$N$19,0,SUMPRODUCT(BV61:BV94,BV95:BV128)))</f>
        <v>0</v>
      </c>
      <c r="BW130" s="84">
        <f>IF(BW$10="",0,IF(BW$9&lt;главная!$N$19,0,SUMPRODUCT(BW61:BW94,BW95:BW128)))</f>
        <v>0</v>
      </c>
      <c r="BX130" s="84">
        <f>IF(BX$10="",0,IF(BX$9&lt;главная!$N$19,0,SUMPRODUCT(BX61:BX94,BX95:BX128)))</f>
        <v>0</v>
      </c>
      <c r="BY130" s="84">
        <f>IF(BY$10="",0,IF(BY$9&lt;главная!$N$19,0,SUMPRODUCT(BY61:BY94,BY95:BY128)))</f>
        <v>0</v>
      </c>
      <c r="BZ130" s="84">
        <f>IF(BZ$10="",0,IF(BZ$9&lt;главная!$N$19,0,SUMPRODUCT(BZ61:BZ94,BZ95:BZ128)))</f>
        <v>0</v>
      </c>
      <c r="CA130" s="84">
        <f>IF(CA$10="",0,IF(CA$9&lt;главная!$N$19,0,SUMPRODUCT(CA61:CA94,CA95:CA128)))</f>
        <v>0</v>
      </c>
      <c r="CB130" s="84">
        <f>IF(CB$10="",0,IF(CB$9&lt;главная!$N$19,0,SUMPRODUCT(CB61:CB94,CB95:CB128)))</f>
        <v>0</v>
      </c>
      <c r="CC130" s="84">
        <f>IF(CC$10="",0,IF(CC$9&lt;главная!$N$19,0,SUMPRODUCT(CC61:CC94,CC95:CC128)))</f>
        <v>0</v>
      </c>
      <c r="CD130" s="84">
        <f>IF(CD$10="",0,IF(CD$9&lt;главная!$N$19,0,SUMPRODUCT(CD61:CD94,CD95:CD128)))</f>
        <v>0</v>
      </c>
      <c r="CE130" s="84">
        <f>IF(CE$10="",0,IF(CE$9&lt;главная!$N$19,0,SUMPRODUCT(CE61:CE94,CE95:CE128)))</f>
        <v>0</v>
      </c>
      <c r="CF130" s="84">
        <f>IF(CF$10="",0,IF(CF$9&lt;главная!$N$19,0,SUMPRODUCT(CF61:CF94,CF95:CF128)))</f>
        <v>0</v>
      </c>
      <c r="CG130" s="84">
        <f>IF(CG$10="",0,IF(CG$9&lt;главная!$N$19,0,SUMPRODUCT(CG61:CG94,CG95:CG128)))</f>
        <v>0</v>
      </c>
      <c r="CH130" s="84">
        <f>IF(CH$10="",0,IF(CH$9&lt;главная!$N$19,0,SUMPRODUCT(CH61:CH94,CH95:CH128)))</f>
        <v>0</v>
      </c>
      <c r="CI130" s="84">
        <f>IF(CI$10="",0,IF(CI$9&lt;главная!$N$19,0,SUMPRODUCT(CI61:CI94,CI95:CI128)))</f>
        <v>0</v>
      </c>
      <c r="CJ130" s="84">
        <f>IF(CJ$10="",0,IF(CJ$9&lt;главная!$N$19,0,SUMPRODUCT(CJ61:CJ94,CJ95:CJ128)))</f>
        <v>0</v>
      </c>
      <c r="CK130" s="84">
        <f>IF(CK$10="",0,IF(CK$9&lt;главная!$N$19,0,SUMPRODUCT(CK61:CK94,CK95:CK128)))</f>
        <v>0</v>
      </c>
      <c r="CL130" s="84">
        <f>IF(CL$10="",0,IF(CL$9&lt;главная!$N$19,0,SUMPRODUCT(CL61:CL94,CL95:CL128)))</f>
        <v>0</v>
      </c>
      <c r="CM130" s="84">
        <f>IF(CM$10="",0,IF(CM$9&lt;главная!$N$19,0,SUMPRODUCT(CM61:CM94,CM95:CM128)))</f>
        <v>0</v>
      </c>
      <c r="CN130" s="84">
        <f>IF(CN$10="",0,IF(CN$9&lt;главная!$N$19,0,SUMPRODUCT(CN61:CN94,CN95:CN128)))</f>
        <v>0</v>
      </c>
      <c r="CO130" s="84">
        <f>IF(CO$10="",0,IF(CO$9&lt;главная!$N$19,0,SUMPRODUCT(CO61:CO94,CO95:CO128)))</f>
        <v>0</v>
      </c>
      <c r="CP130" s="84">
        <f>IF(CP$10="",0,IF(CP$9&lt;главная!$N$19,0,SUMPRODUCT(CP61:CP94,CP95:CP128)))</f>
        <v>0</v>
      </c>
      <c r="CQ130" s="84">
        <f>IF(CQ$10="",0,IF(CQ$9&lt;главная!$N$19,0,SUMPRODUCT(CQ61:CQ94,CQ95:CQ128)))</f>
        <v>0</v>
      </c>
      <c r="CR130" s="84">
        <f>IF(CR$10="",0,IF(CR$9&lt;главная!$N$19,0,SUMPRODUCT(CR61:CR94,CR95:CR128)))</f>
        <v>0</v>
      </c>
      <c r="CS130" s="84">
        <f>IF(CS$10="",0,IF(CS$9&lt;главная!$N$19,0,SUMPRODUCT(CS61:CS94,CS95:CS128)))</f>
        <v>0</v>
      </c>
      <c r="CT130" s="84">
        <f>IF(CT$10="",0,IF(CT$9&lt;главная!$N$19,0,SUMPRODUCT(CT61:CT94,CT95:CT128)))</f>
        <v>0</v>
      </c>
      <c r="CU130" s="84">
        <f>IF(CU$10="",0,IF(CU$9&lt;главная!$N$19,0,SUMPRODUCT(CU61:CU94,CU95:CU128)))</f>
        <v>0</v>
      </c>
      <c r="CV130" s="84">
        <f>IF(CV$10="",0,IF(CV$9&lt;главная!$N$19,0,SUMPRODUCT(CV61:CV94,CV95:CV128)))</f>
        <v>0</v>
      </c>
      <c r="CW130" s="84">
        <f>IF(CW$10="",0,IF(CW$9&lt;главная!$N$19,0,SUMPRODUCT(CW61:CW94,CW95:CW128)))</f>
        <v>0</v>
      </c>
      <c r="CX130" s="84">
        <f>IF(CX$10="",0,IF(CX$9&lt;главная!$N$19,0,SUMPRODUCT(CX61:CX94,CX95:CX128)))</f>
        <v>0</v>
      </c>
      <c r="CY130" s="84">
        <f>IF(CY$10="",0,IF(CY$9&lt;главная!$N$19,0,SUMPRODUCT(CY61:CY94,CY95:CY128)))</f>
        <v>0</v>
      </c>
      <c r="CZ130" s="84">
        <f>IF(CZ$10="",0,IF(CZ$9&lt;главная!$N$19,0,SUMPRODUCT(CZ61:CZ94,CZ95:CZ128)))</f>
        <v>0</v>
      </c>
      <c r="DA130" s="84">
        <f>IF(DA$10="",0,IF(DA$9&lt;главная!$N$19,0,SUMPRODUCT(DA61:DA94,DA95:DA128)))</f>
        <v>0</v>
      </c>
      <c r="DB130" s="84">
        <f>IF(DB$10="",0,IF(DB$9&lt;главная!$N$19,0,SUMPRODUCT(DB61:DB94,DB95:DB128)))</f>
        <v>0</v>
      </c>
      <c r="DC130" s="84">
        <f>IF(DC$10="",0,IF(DC$9&lt;главная!$N$19,0,SUMPRODUCT(DC61:DC94,DC95:DC128)))</f>
        <v>0</v>
      </c>
      <c r="DD130" s="84">
        <f>IF(DD$10="",0,IF(DD$9&lt;главная!$N$19,0,SUMPRODUCT(DD61:DD94,DD95:DD128)))</f>
        <v>0</v>
      </c>
      <c r="DE130" s="84">
        <f>IF(DE$10="",0,IF(DE$9&lt;главная!$N$19,0,SUMPRODUCT(DE61:DE94,DE95:DE128)))</f>
        <v>0</v>
      </c>
      <c r="DF130" s="84">
        <f>IF(DF$10="",0,IF(DF$9&lt;главная!$N$19,0,SUMPRODUCT(DF61:DF94,DF95:DF128)))</f>
        <v>0</v>
      </c>
      <c r="DG130" s="84">
        <f>IF(DG$10="",0,IF(DG$9&lt;главная!$N$19,0,SUMPRODUCT(DG61:DG94,DG95:DG128)))</f>
        <v>0</v>
      </c>
      <c r="DH130" s="84">
        <f>IF(DH$10="",0,IF(DH$9&lt;главная!$N$19,0,SUMPRODUCT(DH61:DH94,DH95:DH128)))</f>
        <v>0</v>
      </c>
      <c r="DI130" s="84">
        <f>IF(DI$10="",0,IF(DI$9&lt;главная!$N$19,0,SUMPRODUCT(DI61:DI94,DI95:DI128)))</f>
        <v>0</v>
      </c>
      <c r="DJ130" s="84">
        <f>IF(DJ$10="",0,IF(DJ$9&lt;главная!$N$19,0,SUMPRODUCT(DJ61:DJ94,DJ95:DJ128)))</f>
        <v>0</v>
      </c>
      <c r="DK130" s="84">
        <f>IF(DK$10="",0,IF(DK$9&lt;главная!$N$19,0,SUMPRODUCT(DK61:DK94,DK95:DK128)))</f>
        <v>0</v>
      </c>
      <c r="DL130" s="84">
        <f>IF(DL$10="",0,IF(DL$9&lt;главная!$N$19,0,SUMPRODUCT(DL61:DL94,DL95:DL128)))</f>
        <v>0</v>
      </c>
      <c r="DM130" s="84">
        <f>IF(DM$10="",0,IF(DM$9&lt;главная!$N$19,0,SUMPRODUCT(DM61:DM94,DM95:DM128)))</f>
        <v>0</v>
      </c>
      <c r="DN130" s="84">
        <f>IF(DN$10="",0,IF(DN$9&lt;главная!$N$19,0,SUMPRODUCT(DN61:DN94,DN95:DN128)))</f>
        <v>0</v>
      </c>
      <c r="DO130" s="84">
        <f>IF(DO$10="",0,IF(DO$9&lt;главная!$N$19,0,SUMPRODUCT(DO61:DO94,DO95:DO128)))</f>
        <v>0</v>
      </c>
      <c r="DP130" s="84">
        <f>IF(DP$10="",0,IF(DP$9&lt;главная!$N$19,0,SUMPRODUCT(DP61:DP94,DP95:DP128)))</f>
        <v>0</v>
      </c>
      <c r="DQ130" s="84">
        <f>IF(DQ$10="",0,IF(DQ$9&lt;главная!$N$19,0,SUMPRODUCT(DQ61:DQ94,DQ95:DQ128)))</f>
        <v>0</v>
      </c>
      <c r="DR130" s="84">
        <f>IF(DR$10="",0,IF(DR$9&lt;главная!$N$19,0,SUMPRODUCT(DR61:DR94,DR95:DR128)))</f>
        <v>0</v>
      </c>
      <c r="DS130" s="84">
        <f>IF(DS$10="",0,IF(DS$9&lt;главная!$N$19,0,SUMPRODUCT(DS61:DS94,DS95:DS128)))</f>
        <v>0</v>
      </c>
      <c r="DT130" s="84">
        <f>IF(DT$10="",0,IF(DT$9&lt;главная!$N$19,0,SUMPRODUCT(DT61:DT94,DT95:DT128)))</f>
        <v>0</v>
      </c>
      <c r="DU130" s="84">
        <f>IF(DU$10="",0,IF(DU$9&lt;главная!$N$19,0,SUMPRODUCT(DU61:DU94,DU95:DU128)))</f>
        <v>0</v>
      </c>
      <c r="DV130" s="84">
        <f>IF(DV$10="",0,IF(DV$9&lt;главная!$N$19,0,SUMPRODUCT(DV61:DV94,DV95:DV128)))</f>
        <v>0</v>
      </c>
      <c r="DW130" s="84">
        <f>IF(DW$10="",0,IF(DW$9&lt;главная!$N$19,0,SUMPRODUCT(DW61:DW94,DW95:DW128)))</f>
        <v>0</v>
      </c>
      <c r="DX130" s="84">
        <f>IF(DX$10="",0,IF(DX$9&lt;главная!$N$19,0,SUMPRODUCT(DX61:DX94,DX95:DX128)))</f>
        <v>0</v>
      </c>
      <c r="DY130" s="84">
        <f>IF(DY$10="",0,IF(DY$9&lt;главная!$N$19,0,SUMPRODUCT(DY61:DY94,DY95:DY128)))</f>
        <v>0</v>
      </c>
      <c r="DZ130" s="84">
        <f>IF(DZ$10="",0,IF(DZ$9&lt;главная!$N$19,0,SUMPRODUCT(DZ61:DZ94,DZ95:DZ128)))</f>
        <v>0</v>
      </c>
      <c r="EA130" s="84">
        <f>IF(EA$10="",0,IF(EA$9&lt;главная!$N$19,0,SUMPRODUCT(EA61:EA94,EA95:EA128)))</f>
        <v>0</v>
      </c>
      <c r="EB130" s="84">
        <f>IF(EB$10="",0,IF(EB$9&lt;главная!$N$19,0,SUMPRODUCT(EB61:EB94,EB95:EB128)))</f>
        <v>0</v>
      </c>
      <c r="EC130" s="84">
        <f>IF(EC$10="",0,IF(EC$9&lt;главная!$N$19,0,SUMPRODUCT(EC61:EC94,EC95:EC128)))</f>
        <v>0</v>
      </c>
      <c r="ED130" s="84">
        <f>IF(ED$10="",0,IF(ED$9&lt;главная!$N$19,0,SUMPRODUCT(ED61:ED94,ED95:ED128)))</f>
        <v>0</v>
      </c>
      <c r="EE130" s="84">
        <f>IF(EE$10="",0,IF(EE$9&lt;главная!$N$19,0,SUMPRODUCT(EE61:EE94,EE95:EE128)))</f>
        <v>0</v>
      </c>
      <c r="EF130" s="84">
        <f>IF(EF$10="",0,IF(EF$9&lt;главная!$N$19,0,SUMPRODUCT(EF61:EF94,EF95:EF128)))</f>
        <v>0</v>
      </c>
      <c r="EG130" s="84">
        <f>IF(EG$10="",0,IF(EG$9&lt;главная!$N$19,0,SUMPRODUCT(EG61:EG94,EG95:EG128)))</f>
        <v>0</v>
      </c>
      <c r="EH130" s="84">
        <f>IF(EH$10="",0,IF(EH$9&lt;главная!$N$19,0,SUMPRODUCT(EH61:EH94,EH95:EH128)))</f>
        <v>0</v>
      </c>
      <c r="EI130" s="84">
        <f>IF(EI$10="",0,IF(EI$9&lt;главная!$N$19,0,SUMPRODUCT(EI61:EI94,EI95:EI128)))</f>
        <v>0</v>
      </c>
      <c r="EJ130" s="84">
        <f>IF(EJ$10="",0,IF(EJ$9&lt;главная!$N$19,0,SUMPRODUCT(EJ61:EJ94,EJ95:EJ128)))</f>
        <v>0</v>
      </c>
      <c r="EK130" s="84">
        <f>IF(EK$10="",0,IF(EK$9&lt;главная!$N$19,0,SUMPRODUCT(EK61:EK94,EK95:EK128)))</f>
        <v>0</v>
      </c>
      <c r="EL130" s="84">
        <f>IF(EL$10="",0,IF(EL$9&lt;главная!$N$19,0,SUMPRODUCT(EL61:EL94,EL95:EL128)))</f>
        <v>0</v>
      </c>
      <c r="EM130" s="84">
        <f>IF(EM$10="",0,IF(EM$9&lt;главная!$N$19,0,SUMPRODUCT(EM61:EM94,EM95:EM128)))</f>
        <v>0</v>
      </c>
      <c r="EN130" s="84">
        <f>IF(EN$10="",0,IF(EN$9&lt;главная!$N$19,0,SUMPRODUCT(EN61:EN94,EN95:EN128)))</f>
        <v>0</v>
      </c>
      <c r="EO130" s="84">
        <f>IF(EO$10="",0,IF(EO$9&lt;главная!$N$19,0,SUMPRODUCT(EO61:EO94,EO95:EO128)))</f>
        <v>0</v>
      </c>
      <c r="EP130" s="84">
        <f>IF(EP$10="",0,IF(EP$9&lt;главная!$N$19,0,SUMPRODUCT(EP61:EP94,EP95:EP128)))</f>
        <v>0</v>
      </c>
      <c r="EQ130" s="84">
        <f>IF(EQ$10="",0,IF(EQ$9&lt;главная!$N$19,0,SUMPRODUCT(EQ61:EQ94,EQ95:EQ128)))</f>
        <v>0</v>
      </c>
      <c r="ER130" s="84">
        <f>IF(ER$10="",0,IF(ER$9&lt;главная!$N$19,0,SUMPRODUCT(ER61:ER94,ER95:ER128)))</f>
        <v>0</v>
      </c>
      <c r="ES130" s="84">
        <f>IF(ES$10="",0,IF(ES$9&lt;главная!$N$19,0,SUMPRODUCT(ES61:ES94,ES95:ES128)))</f>
        <v>0</v>
      </c>
      <c r="ET130" s="84">
        <f>IF(ET$10="",0,IF(ET$9&lt;главная!$N$19,0,SUMPRODUCT(ET61:ET94,ET95:ET128)))</f>
        <v>0</v>
      </c>
      <c r="EU130" s="84">
        <f>IF(EU$10="",0,IF(EU$9&lt;главная!$N$19,0,SUMPRODUCT(EU61:EU94,EU95:EU128)))</f>
        <v>0</v>
      </c>
      <c r="EV130" s="84">
        <f>IF(EV$10="",0,IF(EV$9&lt;главная!$N$19,0,SUMPRODUCT(EV61:EV94,EV95:EV128)))</f>
        <v>0</v>
      </c>
      <c r="EW130" s="84">
        <f>IF(EW$10="",0,IF(EW$9&lt;главная!$N$19,0,SUMPRODUCT(EW61:EW94,EW95:EW128)))</f>
        <v>0</v>
      </c>
      <c r="EX130" s="84">
        <f>IF(EX$10="",0,IF(EX$9&lt;главная!$N$19,0,SUMPRODUCT(EX61:EX94,EX95:EX128)))</f>
        <v>0</v>
      </c>
      <c r="EY130" s="84">
        <f>IF(EY$10="",0,IF(EY$9&lt;главная!$N$19,0,SUMPRODUCT(EY61:EY94,EY95:EY128)))</f>
        <v>0</v>
      </c>
      <c r="EZ130" s="84">
        <f>IF(EZ$10="",0,IF(EZ$9&lt;главная!$N$19,0,SUMPRODUCT(EZ61:EZ94,EZ95:EZ128)))</f>
        <v>0</v>
      </c>
      <c r="FA130" s="84">
        <f>IF(FA$10="",0,IF(FA$9&lt;главная!$N$19,0,SUMPRODUCT(FA61:FA94,FA95:FA128)))</f>
        <v>0</v>
      </c>
      <c r="FB130" s="84">
        <f>IF(FB$10="",0,IF(FB$9&lt;главная!$N$19,0,SUMPRODUCT(FB61:FB94,FB95:FB128)))</f>
        <v>0</v>
      </c>
      <c r="FC130" s="84">
        <f>IF(FC$10="",0,IF(FC$9&lt;главная!$N$19,0,SUMPRODUCT(FC61:FC94,FC95:FC128)))</f>
        <v>0</v>
      </c>
      <c r="FD130" s="84">
        <f>IF(FD$10="",0,IF(FD$9&lt;главная!$N$19,0,SUMPRODUCT(FD61:FD94,FD95:FD128)))</f>
        <v>0</v>
      </c>
      <c r="FE130" s="84">
        <f>IF(FE$10="",0,IF(FE$9&lt;главная!$N$19,0,SUMPRODUCT(FE61:FE94,FE95:FE128)))</f>
        <v>0</v>
      </c>
      <c r="FF130" s="84">
        <f>IF(FF$10="",0,IF(FF$9&lt;главная!$N$19,0,SUMPRODUCT(FF61:FF94,FF95:FF128)))</f>
        <v>0</v>
      </c>
      <c r="FG130" s="84">
        <f>IF(FG$10="",0,IF(FG$9&lt;главная!$N$19,0,SUMPRODUCT(FG61:FG94,FG95:FG128)))</f>
        <v>0</v>
      </c>
      <c r="FH130" s="84">
        <f>IF(FH$10="",0,IF(FH$9&lt;главная!$N$19,0,SUMPRODUCT(FH61:FH94,FH95:FH128)))</f>
        <v>0</v>
      </c>
      <c r="FI130" s="84">
        <f>IF(FI$10="",0,IF(FI$9&lt;главная!$N$19,0,SUMPRODUCT(FI61:FI94,FI95:FI128)))</f>
        <v>0</v>
      </c>
      <c r="FJ130" s="84">
        <f>IF(FJ$10="",0,IF(FJ$9&lt;главная!$N$19,0,SUMPRODUCT(FJ61:FJ94,FJ95:FJ128)))</f>
        <v>0</v>
      </c>
      <c r="FK130" s="84">
        <f>IF(FK$10="",0,IF(FK$9&lt;главная!$N$19,0,SUMPRODUCT(FK61:FK94,FK95:FK128)))</f>
        <v>0</v>
      </c>
      <c r="FL130" s="84">
        <f>IF(FL$10="",0,IF(FL$9&lt;главная!$N$19,0,SUMPRODUCT(FL61:FL94,FL95:FL128)))</f>
        <v>0</v>
      </c>
      <c r="FM130" s="84">
        <f>IF(FM$10="",0,IF(FM$9&lt;главная!$N$19,0,SUMPRODUCT(FM61:FM94,FM95:FM128)))</f>
        <v>0</v>
      </c>
      <c r="FN130" s="84">
        <f>IF(FN$10="",0,IF(FN$9&lt;главная!$N$19,0,SUMPRODUCT(FN61:FN94,FN95:FN128)))</f>
        <v>0</v>
      </c>
      <c r="FO130" s="84">
        <f>IF(FO$10="",0,IF(FO$9&lt;главная!$N$19,0,SUMPRODUCT(FO61:FO94,FO95:FO128)))</f>
        <v>0</v>
      </c>
      <c r="FP130" s="84">
        <f>IF(FP$10="",0,IF(FP$9&lt;главная!$N$19,0,SUMPRODUCT(FP61:FP94,FP95:FP128)))</f>
        <v>0</v>
      </c>
      <c r="FQ130" s="84">
        <f>IF(FQ$10="",0,IF(FQ$9&lt;главная!$N$19,0,SUMPRODUCT(FQ61:FQ94,FQ95:FQ128)))</f>
        <v>0</v>
      </c>
      <c r="FR130" s="84">
        <f>IF(FR$10="",0,IF(FR$9&lt;главная!$N$19,0,SUMPRODUCT(FR61:FR94,FR95:FR128)))</f>
        <v>0</v>
      </c>
      <c r="FS130" s="84">
        <f>IF(FS$10="",0,IF(FS$9&lt;главная!$N$19,0,SUMPRODUCT(FS61:FS94,FS95:FS128)))</f>
        <v>0</v>
      </c>
      <c r="FT130" s="84">
        <f>IF(FT$10="",0,IF(FT$9&lt;главная!$N$19,0,SUMPRODUCT(FT61:FT94,FT95:FT128)))</f>
        <v>0</v>
      </c>
      <c r="FU130" s="84">
        <f>IF(FU$10="",0,IF(FU$9&lt;главная!$N$19,0,SUMPRODUCT(FU61:FU94,FU95:FU128)))</f>
        <v>0</v>
      </c>
      <c r="FV130" s="84">
        <f>IF(FV$10="",0,IF(FV$9&lt;главная!$N$19,0,SUMPRODUCT(FV61:FV94,FV95:FV128)))</f>
        <v>0</v>
      </c>
      <c r="FW130" s="84">
        <f>IF(FW$10="",0,IF(FW$9&lt;главная!$N$19,0,SUMPRODUCT(FW61:FW94,FW95:FW128)))</f>
        <v>0</v>
      </c>
      <c r="FX130" s="84">
        <f>IF(FX$10="",0,IF(FX$9&lt;главная!$N$19,0,SUMPRODUCT(FX61:FX94,FX95:FX128)))</f>
        <v>0</v>
      </c>
      <c r="FY130" s="84">
        <f>IF(FY$10="",0,IF(FY$9&lt;главная!$N$19,0,SUMPRODUCT(FY61:FY94,FY95:FY128)))</f>
        <v>0</v>
      </c>
      <c r="FZ130" s="84">
        <f>IF(FZ$10="",0,IF(FZ$9&lt;главная!$N$19,0,SUMPRODUCT(FZ61:FZ94,FZ95:FZ128)))</f>
        <v>0</v>
      </c>
      <c r="GA130" s="84">
        <f>IF(GA$10="",0,IF(GA$9&lt;главная!$N$19,0,SUMPRODUCT(GA61:GA94,GA95:GA128)))</f>
        <v>0</v>
      </c>
      <c r="GB130" s="84">
        <f>IF(GB$10="",0,IF(GB$9&lt;главная!$N$19,0,SUMPRODUCT(GB61:GB94,GB95:GB128)))</f>
        <v>0</v>
      </c>
      <c r="GC130" s="84">
        <f>IF(GC$10="",0,IF(GC$9&lt;главная!$N$19,0,SUMPRODUCT(GC61:GC94,GC95:GC128)))</f>
        <v>0</v>
      </c>
      <c r="GD130" s="84">
        <f>IF(GD$10="",0,IF(GD$9&lt;главная!$N$19,0,SUMPRODUCT(GD61:GD94,GD95:GD128)))</f>
        <v>0</v>
      </c>
      <c r="GE130" s="84">
        <f>IF(GE$10="",0,IF(GE$9&lt;главная!$N$19,0,SUMPRODUCT(GE61:GE94,GE95:GE128)))</f>
        <v>0</v>
      </c>
      <c r="GF130" s="84">
        <f>IF(GF$10="",0,IF(GF$9&lt;главная!$N$19,0,SUMPRODUCT(GF61:GF94,GF95:GF128)))</f>
        <v>0</v>
      </c>
      <c r="GG130" s="84">
        <f>IF(GG$10="",0,IF(GG$9&lt;главная!$N$19,0,SUMPRODUCT(GG61:GG94,GG95:GG128)))</f>
        <v>0</v>
      </c>
      <c r="GH130" s="84">
        <f>IF(GH$10="",0,IF(GH$9&lt;главная!$N$19,0,SUMPRODUCT(GH61:GH94,GH95:GH128)))</f>
        <v>0</v>
      </c>
      <c r="GI130" s="84">
        <f>IF(GI$10="",0,IF(GI$9&lt;главная!$N$19,0,SUMPRODUCT(GI61:GI94,GI95:GI128)))</f>
        <v>0</v>
      </c>
      <c r="GJ130" s="84">
        <f>IF(GJ$10="",0,IF(GJ$9&lt;главная!$N$19,0,SUMPRODUCT(GJ61:GJ94,GJ95:GJ128)))</f>
        <v>0</v>
      </c>
      <c r="GK130" s="84">
        <f>IF(GK$10="",0,IF(GK$9&lt;главная!$N$19,0,SUMPRODUCT(GK61:GK94,GK95:GK128)))</f>
        <v>0</v>
      </c>
      <c r="GL130" s="84">
        <f>IF(GL$10="",0,IF(GL$9&lt;главная!$N$19,0,SUMPRODUCT(GL61:GL94,GL95:GL128)))</f>
        <v>0</v>
      </c>
      <c r="GM130" s="84">
        <f>IF(GM$10="",0,IF(GM$9&lt;главная!$N$19,0,SUMPRODUCT(GM61:GM94,GM95:GM128)))</f>
        <v>0</v>
      </c>
      <c r="GN130" s="84">
        <f>IF(GN$10="",0,IF(GN$9&lt;главная!$N$19,0,SUMPRODUCT(GN61:GN94,GN95:GN128)))</f>
        <v>0</v>
      </c>
      <c r="GO130" s="84">
        <f>IF(GO$10="",0,IF(GO$9&lt;главная!$N$19,0,SUMPRODUCT(GO61:GO94,GO95:GO128)))</f>
        <v>0</v>
      </c>
      <c r="GP130" s="84">
        <f>IF(GP$10="",0,IF(GP$9&lt;главная!$N$19,0,SUMPRODUCT(GP61:GP94,GP95:GP128)))</f>
        <v>0</v>
      </c>
      <c r="GQ130" s="84">
        <f>IF(GQ$10="",0,IF(GQ$9&lt;главная!$N$19,0,SUMPRODUCT(GQ61:GQ94,GQ95:GQ128)))</f>
        <v>0</v>
      </c>
      <c r="GR130" s="84">
        <f>IF(GR$10="",0,IF(GR$9&lt;главная!$N$19,0,SUMPRODUCT(GR61:GR94,GR95:GR128)))</f>
        <v>0</v>
      </c>
      <c r="GS130" s="84">
        <f>IF(GS$10="",0,IF(GS$9&lt;главная!$N$19,0,SUMPRODUCT(GS61:GS94,GS95:GS128)))</f>
        <v>0</v>
      </c>
      <c r="GT130" s="84">
        <f>IF(GT$10="",0,IF(GT$9&lt;главная!$N$19,0,SUMPRODUCT(GT61:GT94,GT95:GT128)))</f>
        <v>0</v>
      </c>
      <c r="GU130" s="84">
        <f>IF(GU$10="",0,IF(GU$9&lt;главная!$N$19,0,SUMPRODUCT(GU61:GU94,GU95:GU128)))</f>
        <v>0</v>
      </c>
      <c r="GV130" s="84">
        <f>IF(GV$10="",0,IF(GV$9&lt;главная!$N$19,0,SUMPRODUCT(GV61:GV94,GV95:GV128)))</f>
        <v>0</v>
      </c>
      <c r="GW130" s="84">
        <f>IF(GW$10="",0,IF(GW$9&lt;главная!$N$19,0,SUMPRODUCT(GW61:GW94,GW95:GW128)))</f>
        <v>0</v>
      </c>
      <c r="GX130" s="84">
        <f>IF(GX$10="",0,IF(GX$9&lt;главная!$N$19,0,SUMPRODUCT(GX61:GX94,GX95:GX128)))</f>
        <v>0</v>
      </c>
      <c r="GY130" s="84">
        <f>IF(GY$10="",0,IF(GY$9&lt;главная!$N$19,0,SUMPRODUCT(GY61:GY94,GY95:GY128)))</f>
        <v>0</v>
      </c>
      <c r="GZ130" s="84">
        <f>IF(GZ$10="",0,IF(GZ$9&lt;главная!$N$19,0,SUMPRODUCT(GZ61:GZ94,GZ95:GZ128)))</f>
        <v>0</v>
      </c>
      <c r="HA130" s="84">
        <f>IF(HA$10="",0,IF(HA$9&lt;главная!$N$19,0,SUMPRODUCT(HA61:HA94,HA95:HA128)))</f>
        <v>0</v>
      </c>
      <c r="HB130" s="84">
        <f>IF(HB$10="",0,IF(HB$9&lt;главная!$N$19,0,SUMPRODUCT(HB61:HB94,HB95:HB128)))</f>
        <v>0</v>
      </c>
      <c r="HC130" s="84">
        <f>IF(HC$10="",0,IF(HC$9&lt;главная!$N$19,0,SUMPRODUCT(HC61:HC94,HC95:HC128)))</f>
        <v>0</v>
      </c>
      <c r="HD130" s="84">
        <f>IF(HD$10="",0,IF(HD$9&lt;главная!$N$19,0,SUMPRODUCT(HD61:HD94,HD95:HD128)))</f>
        <v>0</v>
      </c>
      <c r="HE130" s="84">
        <f>IF(HE$10="",0,IF(HE$9&lt;главная!$N$19,0,SUMPRODUCT(HE61:HE94,HE95:HE128)))</f>
        <v>0</v>
      </c>
      <c r="HF130" s="84">
        <f>IF(HF$10="",0,IF(HF$9&lt;главная!$N$19,0,SUMPRODUCT(HF61:HF94,HF95:HF128)))</f>
        <v>0</v>
      </c>
      <c r="HG130" s="84">
        <f>IF(HG$10="",0,IF(HG$9&lt;главная!$N$19,0,SUMPRODUCT(HG61:HG94,HG95:HG128)))</f>
        <v>0</v>
      </c>
      <c r="HH130" s="84">
        <f>IF(HH$10="",0,IF(HH$9&lt;главная!$N$19,0,SUMPRODUCT(HH61:HH94,HH95:HH128)))</f>
        <v>0</v>
      </c>
      <c r="HI130" s="84">
        <f>IF(HI$10="",0,IF(HI$9&lt;главная!$N$19,0,SUMPRODUCT(HI61:HI94,HI95:HI128)))</f>
        <v>0</v>
      </c>
      <c r="HJ130" s="84">
        <f>IF(HJ$10="",0,IF(HJ$9&lt;главная!$N$19,0,SUMPRODUCT(HJ61:HJ94,HJ95:HJ128)))</f>
        <v>0</v>
      </c>
      <c r="HK130" s="84">
        <f>IF(HK$10="",0,IF(HK$9&lt;главная!$N$19,0,SUMPRODUCT(HK61:HK94,HK95:HK128)))</f>
        <v>0</v>
      </c>
      <c r="HL130" s="84">
        <f>IF(HL$10="",0,IF(HL$9&lt;главная!$N$19,0,SUMPRODUCT(HL61:HL94,HL95:HL128)))</f>
        <v>0</v>
      </c>
      <c r="HM130" s="84">
        <f>IF(HM$10="",0,IF(HM$9&lt;главная!$N$19,0,SUMPRODUCT(HM61:HM94,HM95:HM128)))</f>
        <v>0</v>
      </c>
      <c r="HN130" s="84">
        <f>IF(HN$10="",0,IF(HN$9&lt;главная!$N$19,0,SUMPRODUCT(HN61:HN94,HN95:HN128)))</f>
        <v>0</v>
      </c>
      <c r="HO130" s="84">
        <f>IF(HO$10="",0,IF(HO$9&lt;главная!$N$19,0,SUMPRODUCT(HO61:HO94,HO95:HO128)))</f>
        <v>0</v>
      </c>
      <c r="HP130" s="84">
        <f>IF(HP$10="",0,IF(HP$9&lt;главная!$N$19,0,SUMPRODUCT(HP61:HP94,HP95:HP128)))</f>
        <v>0</v>
      </c>
      <c r="HQ130" s="84">
        <f>IF(HQ$10="",0,IF(HQ$9&lt;главная!$N$19,0,SUMPRODUCT(HQ61:HQ94,HQ95:HQ128)))</f>
        <v>0</v>
      </c>
      <c r="HR130" s="84">
        <f>IF(HR$10="",0,IF(HR$9&lt;главная!$N$19,0,SUMPRODUCT(HR61:HR94,HR95:HR128)))</f>
        <v>0</v>
      </c>
      <c r="HS130" s="84">
        <f>IF(HS$10="",0,IF(HS$9&lt;главная!$N$19,0,SUMPRODUCT(HS61:HS94,HS95:HS128)))</f>
        <v>0</v>
      </c>
      <c r="HT130" s="84">
        <f>IF(HT$10="",0,IF(HT$9&lt;главная!$N$19,0,SUMPRODUCT(HT61:HT94,HT95:HT128)))</f>
        <v>0</v>
      </c>
      <c r="HU130" s="84">
        <f>IF(HU$10="",0,IF(HU$9&lt;главная!$N$19,0,SUMPRODUCT(HU61:HU94,HU95:HU128)))</f>
        <v>0</v>
      </c>
      <c r="HV130" s="84">
        <f>IF(HV$10="",0,IF(HV$9&lt;главная!$N$19,0,SUMPRODUCT(HV61:HV94,HV95:HV128)))</f>
        <v>0</v>
      </c>
      <c r="HW130" s="84">
        <f>IF(HW$10="",0,IF(HW$9&lt;главная!$N$19,0,SUMPRODUCT(HW61:HW94,HW95:HW128)))</f>
        <v>0</v>
      </c>
      <c r="HX130" s="84">
        <f>IF(HX$10="",0,IF(HX$9&lt;главная!$N$19,0,SUMPRODUCT(HX61:HX94,HX95:HX128)))</f>
        <v>0</v>
      </c>
      <c r="HY130" s="84">
        <f>IF(HY$10="",0,IF(HY$9&lt;главная!$N$19,0,SUMPRODUCT(HY61:HY94,HY95:HY128)))</f>
        <v>0</v>
      </c>
      <c r="HZ130" s="84">
        <f>IF(HZ$10="",0,IF(HZ$9&lt;главная!$N$19,0,SUMPRODUCT(HZ61:HZ94,HZ95:HZ128)))</f>
        <v>0</v>
      </c>
      <c r="IA130" s="84">
        <f>IF(IA$10="",0,IF(IA$9&lt;главная!$N$19,0,SUMPRODUCT(IA61:IA94,IA95:IA128)))</f>
        <v>0</v>
      </c>
      <c r="IB130" s="84">
        <f>IF(IB$10="",0,IF(IB$9&lt;главная!$N$19,0,SUMPRODUCT(IB61:IB94,IB95:IB128)))</f>
        <v>0</v>
      </c>
      <c r="IC130" s="84">
        <f>IF(IC$10="",0,IF(IC$9&lt;главная!$N$19,0,SUMPRODUCT(IC61:IC94,IC95:IC128)))</f>
        <v>0</v>
      </c>
      <c r="ID130" s="84">
        <f>IF(ID$10="",0,IF(ID$9&lt;главная!$N$19,0,SUMPRODUCT(ID61:ID94,ID95:ID128)))</f>
        <v>0</v>
      </c>
      <c r="IE130" s="84">
        <f>IF(IE$10="",0,IF(IE$9&lt;главная!$N$19,0,SUMPRODUCT(IE61:IE94,IE95:IE128)))</f>
        <v>0</v>
      </c>
      <c r="IF130" s="84">
        <f>IF(IF$10="",0,IF(IF$9&lt;главная!$N$19,0,SUMPRODUCT(IF61:IF94,IF95:IF128)))</f>
        <v>0</v>
      </c>
      <c r="IG130" s="84">
        <f>IF(IG$10="",0,IF(IG$9&lt;главная!$N$19,0,SUMPRODUCT(IG61:IG94,IG95:IG128)))</f>
        <v>0</v>
      </c>
      <c r="IH130" s="84">
        <f>IF(IH$10="",0,IF(IH$9&lt;главная!$N$19,0,SUMPRODUCT(IH61:IH94,IH95:IH128)))</f>
        <v>0</v>
      </c>
      <c r="II130" s="84">
        <f>IF(II$10="",0,IF(II$9&lt;главная!$N$19,0,SUMPRODUCT(II61:II94,II95:II128)))</f>
        <v>0</v>
      </c>
      <c r="IJ130" s="84">
        <f>IF(IJ$10="",0,IF(IJ$9&lt;главная!$N$19,0,SUMPRODUCT(IJ61:IJ94,IJ95:IJ128)))</f>
        <v>0</v>
      </c>
      <c r="IK130" s="84">
        <f>IF(IK$10="",0,IF(IK$9&lt;главная!$N$19,0,SUMPRODUCT(IK61:IK94,IK95:IK128)))</f>
        <v>0</v>
      </c>
      <c r="IL130" s="84">
        <f>IF(IL$10="",0,IF(IL$9&lt;главная!$N$19,0,SUMPRODUCT(IL61:IL94,IL95:IL128)))</f>
        <v>0</v>
      </c>
      <c r="IM130" s="84">
        <f>IF(IM$10="",0,IF(IM$9&lt;главная!$N$19,0,SUMPRODUCT(IM61:IM94,IM95:IM128)))</f>
        <v>0</v>
      </c>
      <c r="IN130" s="84">
        <f>IF(IN$10="",0,IF(IN$9&lt;главная!$N$19,0,SUMPRODUCT(IN61:IN94,IN95:IN128)))</f>
        <v>0</v>
      </c>
      <c r="IO130" s="84">
        <f>IF(IO$10="",0,IF(IO$9&lt;главная!$N$19,0,SUMPRODUCT(IO61:IO94,IO95:IO128)))</f>
        <v>0</v>
      </c>
      <c r="IP130" s="84">
        <f>IF(IP$10="",0,IF(IP$9&lt;главная!$N$19,0,SUMPRODUCT(IP61:IP94,IP95:IP128)))</f>
        <v>0</v>
      </c>
      <c r="IQ130" s="84">
        <f>IF(IQ$10="",0,IF(IQ$9&lt;главная!$N$19,0,SUMPRODUCT(IQ61:IQ94,IQ95:IQ128)))</f>
        <v>0</v>
      </c>
      <c r="IR130" s="84">
        <f>IF(IR$10="",0,IF(IR$9&lt;главная!$N$19,0,SUMPRODUCT(IR61:IR94,IR95:IR128)))</f>
        <v>0</v>
      </c>
      <c r="IS130" s="84">
        <f>IF(IS$10="",0,IF(IS$9&lt;главная!$N$19,0,SUMPRODUCT(IS61:IS94,IS95:IS128)))</f>
        <v>0</v>
      </c>
      <c r="IT130" s="84">
        <f>IF(IT$10="",0,IF(IT$9&lt;главная!$N$19,0,SUMPRODUCT(IT61:IT94,IT95:IT128)))</f>
        <v>0</v>
      </c>
      <c r="IU130" s="84">
        <f>IF(IU$10="",0,IF(IU$9&lt;главная!$N$19,0,SUMPRODUCT(IU61:IU94,IU95:IU128)))</f>
        <v>0</v>
      </c>
      <c r="IV130" s="84">
        <f>IF(IV$10="",0,IF(IV$9&lt;главная!$N$19,0,SUMPRODUCT(IV61:IV94,IV95:IV128)))</f>
        <v>0</v>
      </c>
      <c r="IW130" s="84">
        <f>IF(IW$10="",0,IF(IW$9&lt;главная!$N$19,0,SUMPRODUCT(IW61:IW94,IW95:IW128)))</f>
        <v>0</v>
      </c>
      <c r="IX130" s="84">
        <f>IF(IX$10="",0,IF(IX$9&lt;главная!$N$19,0,SUMPRODUCT(IX61:IX94,IX95:IX128)))</f>
        <v>0</v>
      </c>
      <c r="IY130" s="84">
        <f>IF(IY$10="",0,IF(IY$9&lt;главная!$N$19,0,SUMPRODUCT(IY61:IY94,IY95:IY128)))</f>
        <v>0</v>
      </c>
      <c r="IZ130" s="84">
        <f>IF(IZ$10="",0,IF(IZ$9&lt;главная!$N$19,0,SUMPRODUCT(IZ61:IZ94,IZ95:IZ128)))</f>
        <v>0</v>
      </c>
      <c r="JA130" s="84">
        <f>IF(JA$10="",0,IF(JA$9&lt;главная!$N$19,0,SUMPRODUCT(JA61:JA94,JA95:JA128)))</f>
        <v>0</v>
      </c>
      <c r="JB130" s="84">
        <f>IF(JB$10="",0,IF(JB$9&lt;главная!$N$19,0,SUMPRODUCT(JB61:JB94,JB95:JB128)))</f>
        <v>0</v>
      </c>
      <c r="JC130" s="84">
        <f>IF(JC$10="",0,IF(JC$9&lt;главная!$N$19,0,SUMPRODUCT(JC61:JC94,JC95:JC128)))</f>
        <v>0</v>
      </c>
      <c r="JD130" s="84">
        <f>IF(JD$10="",0,IF(JD$9&lt;главная!$N$19,0,SUMPRODUCT(JD61:JD94,JD95:JD128)))</f>
        <v>0</v>
      </c>
      <c r="JE130" s="84">
        <f>IF(JE$10="",0,IF(JE$9&lt;главная!$N$19,0,SUMPRODUCT(JE61:JE94,JE95:JE128)))</f>
        <v>0</v>
      </c>
      <c r="JF130" s="84">
        <f>IF(JF$10="",0,IF(JF$9&lt;главная!$N$19,0,SUMPRODUCT(JF61:JF94,JF95:JF128)))</f>
        <v>0</v>
      </c>
      <c r="JG130" s="84">
        <f>IF(JG$10="",0,IF(JG$9&lt;главная!$N$19,0,SUMPRODUCT(JG61:JG94,JG95:JG128)))</f>
        <v>0</v>
      </c>
      <c r="JH130" s="84">
        <f>IF(JH$10="",0,IF(JH$9&lt;главная!$N$19,0,SUMPRODUCT(JH61:JH94,JH95:JH128)))</f>
        <v>0</v>
      </c>
      <c r="JI130" s="84">
        <f>IF(JI$10="",0,IF(JI$9&lt;главная!$N$19,0,SUMPRODUCT(JI61:JI94,JI95:JI128)))</f>
        <v>0</v>
      </c>
      <c r="JJ130" s="84">
        <f>IF(JJ$10="",0,IF(JJ$9&lt;главная!$N$19,0,SUMPRODUCT(JJ61:JJ94,JJ95:JJ128)))</f>
        <v>0</v>
      </c>
      <c r="JK130" s="84">
        <f>IF(JK$10="",0,IF(JK$9&lt;главная!$N$19,0,SUMPRODUCT(JK61:JK94,JK95:JK128)))</f>
        <v>0</v>
      </c>
      <c r="JL130" s="84">
        <f>IF(JL$10="",0,IF(JL$9&lt;главная!$N$19,0,SUMPRODUCT(JL61:JL94,JL95:JL128)))</f>
        <v>0</v>
      </c>
      <c r="JM130" s="84">
        <f>IF(JM$10="",0,IF(JM$9&lt;главная!$N$19,0,SUMPRODUCT(JM61:JM94,JM95:JM128)))</f>
        <v>0</v>
      </c>
      <c r="JN130" s="84">
        <f>IF(JN$10="",0,IF(JN$9&lt;главная!$N$19,0,SUMPRODUCT(JN61:JN94,JN95:JN128)))</f>
        <v>0</v>
      </c>
      <c r="JO130" s="84">
        <f>IF(JO$10="",0,IF(JO$9&lt;главная!$N$19,0,SUMPRODUCT(JO61:JO94,JO95:JO128)))</f>
        <v>0</v>
      </c>
      <c r="JP130" s="84">
        <f>IF(JP$10="",0,IF(JP$9&lt;главная!$N$19,0,SUMPRODUCT(JP61:JP94,JP95:JP128)))</f>
        <v>0</v>
      </c>
      <c r="JQ130" s="84">
        <f>IF(JQ$10="",0,IF(JQ$9&lt;главная!$N$19,0,SUMPRODUCT(JQ61:JQ94,JQ95:JQ128)))</f>
        <v>0</v>
      </c>
      <c r="JR130" s="84">
        <f>IF(JR$10="",0,IF(JR$9&lt;главная!$N$19,0,SUMPRODUCT(JR61:JR94,JR95:JR128)))</f>
        <v>0</v>
      </c>
      <c r="JS130" s="84">
        <f>IF(JS$10="",0,IF(JS$9&lt;главная!$N$19,0,SUMPRODUCT(JS61:JS94,JS95:JS128)))</f>
        <v>0</v>
      </c>
      <c r="JT130" s="84">
        <f>IF(JT$10="",0,IF(JT$9&lt;главная!$N$19,0,SUMPRODUCT(JT61:JT94,JT95:JT128)))</f>
        <v>0</v>
      </c>
      <c r="JU130" s="84">
        <f>IF(JU$10="",0,IF(JU$9&lt;главная!$N$19,0,SUMPRODUCT(JU61:JU94,JU95:JU128)))</f>
        <v>0</v>
      </c>
      <c r="JV130" s="84">
        <f>IF(JV$10="",0,IF(JV$9&lt;главная!$N$19,0,SUMPRODUCT(JV61:JV94,JV95:JV128)))</f>
        <v>0</v>
      </c>
      <c r="JW130" s="84">
        <f>IF(JW$10="",0,IF(JW$9&lt;главная!$N$19,0,SUMPRODUCT(JW61:JW94,JW95:JW128)))</f>
        <v>0</v>
      </c>
      <c r="JX130" s="84">
        <f>IF(JX$10="",0,IF(JX$9&lt;главная!$N$19,0,SUMPRODUCT(JX61:JX94,JX95:JX128)))</f>
        <v>0</v>
      </c>
      <c r="JY130" s="84">
        <f>IF(JY$10="",0,IF(JY$9&lt;главная!$N$19,0,SUMPRODUCT(JY61:JY94,JY95:JY128)))</f>
        <v>0</v>
      </c>
      <c r="JZ130" s="84">
        <f>IF(JZ$10="",0,IF(JZ$9&lt;главная!$N$19,0,SUMPRODUCT(JZ61:JZ94,JZ95:JZ128)))</f>
        <v>0</v>
      </c>
      <c r="KA130" s="84">
        <f>IF(KA$10="",0,IF(KA$9&lt;главная!$N$19,0,SUMPRODUCT(KA61:KA94,KA95:KA128)))</f>
        <v>0</v>
      </c>
      <c r="KB130" s="84">
        <f>IF(KB$10="",0,IF(KB$9&lt;главная!$N$19,0,SUMPRODUCT(KB61:KB94,KB95:KB128)))</f>
        <v>0</v>
      </c>
      <c r="KC130" s="84">
        <f>IF(KC$10="",0,IF(KC$9&lt;главная!$N$19,0,SUMPRODUCT(KC61:KC94,KC95:KC128)))</f>
        <v>0</v>
      </c>
      <c r="KD130" s="84">
        <f>IF(KD$10="",0,IF(KD$9&lt;главная!$N$19,0,SUMPRODUCT(KD61:KD94,KD95:KD128)))</f>
        <v>0</v>
      </c>
      <c r="KE130" s="84">
        <f>IF(KE$10="",0,IF(KE$9&lt;главная!$N$19,0,SUMPRODUCT(KE61:KE94,KE95:KE128)))</f>
        <v>0</v>
      </c>
      <c r="KF130" s="84">
        <f>IF(KF$10="",0,IF(KF$9&lt;главная!$N$19,0,SUMPRODUCT(KF61:KF94,KF95:KF128)))</f>
        <v>0</v>
      </c>
      <c r="KG130" s="84">
        <f>IF(KG$10="",0,IF(KG$9&lt;главная!$N$19,0,SUMPRODUCT(KG61:KG94,KG95:KG128)))</f>
        <v>0</v>
      </c>
      <c r="KH130" s="84">
        <f>IF(KH$10="",0,IF(KH$9&lt;главная!$N$19,0,SUMPRODUCT(KH61:KH94,KH95:KH128)))</f>
        <v>0</v>
      </c>
      <c r="KI130" s="84">
        <f>IF(KI$10="",0,IF(KI$9&lt;главная!$N$19,0,SUMPRODUCT(KI61:KI94,KI95:KI128)))</f>
        <v>0</v>
      </c>
      <c r="KJ130" s="84">
        <f>IF(KJ$10="",0,IF(KJ$9&lt;главная!$N$19,0,SUMPRODUCT(KJ61:KJ94,KJ95:KJ128)))</f>
        <v>0</v>
      </c>
      <c r="KK130" s="84">
        <f>IF(KK$10="",0,IF(KK$9&lt;главная!$N$19,0,SUMPRODUCT(KK61:KK94,KK95:KK128)))</f>
        <v>0</v>
      </c>
      <c r="KL130" s="84">
        <f>IF(KL$10="",0,IF(KL$9&lt;главная!$N$19,0,SUMPRODUCT(KL61:KL94,KL95:KL128)))</f>
        <v>0</v>
      </c>
      <c r="KM130" s="84">
        <f>IF(KM$10="",0,IF(KM$9&lt;главная!$N$19,0,SUMPRODUCT(KM61:KM94,KM95:KM128)))</f>
        <v>0</v>
      </c>
      <c r="KN130" s="84">
        <f>IF(KN$10="",0,IF(KN$9&lt;главная!$N$19,0,SUMPRODUCT(KN61:KN94,KN95:KN128)))</f>
        <v>0</v>
      </c>
      <c r="KO130" s="84">
        <f>IF(KO$10="",0,IF(KO$9&lt;главная!$N$19,0,SUMPRODUCT(KO61:KO94,KO95:KO128)))</f>
        <v>0</v>
      </c>
      <c r="KP130" s="84">
        <f>IF(KP$10="",0,IF(KP$9&lt;главная!$N$19,0,SUMPRODUCT(KP61:KP94,KP95:KP128)))</f>
        <v>0</v>
      </c>
      <c r="KQ130" s="84">
        <f>IF(KQ$10="",0,IF(KQ$9&lt;главная!$N$19,0,SUMPRODUCT(KQ61:KQ94,KQ95:KQ128)))</f>
        <v>0</v>
      </c>
      <c r="KR130" s="84">
        <f>IF(KR$10="",0,IF(KR$9&lt;главная!$N$19,0,SUMPRODUCT(KR61:KR94,KR95:KR128)))</f>
        <v>0</v>
      </c>
      <c r="KS130" s="84">
        <f>IF(KS$10="",0,IF(KS$9&lt;главная!$N$19,0,SUMPRODUCT(KS61:KS94,KS95:KS128)))</f>
        <v>0</v>
      </c>
      <c r="KT130" s="84">
        <f>IF(KT$10="",0,IF(KT$9&lt;главная!$N$19,0,SUMPRODUCT(KT61:KT94,KT95:KT128)))</f>
        <v>0</v>
      </c>
      <c r="KU130" s="84">
        <f>IF(KU$10="",0,IF(KU$9&lt;главная!$N$19,0,SUMPRODUCT(KU61:KU94,KU95:KU128)))</f>
        <v>0</v>
      </c>
      <c r="KV130" s="84">
        <f>IF(KV$10="",0,IF(KV$9&lt;главная!$N$19,0,SUMPRODUCT(KV61:KV94,KV95:KV128)))</f>
        <v>0</v>
      </c>
      <c r="KW130" s="84">
        <f>IF(KW$10="",0,IF(KW$9&lt;главная!$N$19,0,SUMPRODUCT(KW61:KW94,KW95:KW128)))</f>
        <v>0</v>
      </c>
      <c r="KX130" s="84">
        <f>IF(KX$10="",0,IF(KX$9&lt;главная!$N$19,0,SUMPRODUCT(KX61:KX94,KX95:KX128)))</f>
        <v>0</v>
      </c>
      <c r="KY130" s="84">
        <f>IF(KY$10="",0,IF(KY$9&lt;главная!$N$19,0,SUMPRODUCT(KY61:KY94,KY95:KY128)))</f>
        <v>0</v>
      </c>
      <c r="KZ130" s="84">
        <f>IF(KZ$10="",0,IF(KZ$9&lt;главная!$N$19,0,SUMPRODUCT(KZ61:KZ94,KZ95:KZ128)))</f>
        <v>0</v>
      </c>
      <c r="LA130" s="84">
        <f>IF(LA$10="",0,IF(LA$9&lt;главная!$N$19,0,SUMPRODUCT(LA61:LA94,LA95:LA128)))</f>
        <v>0</v>
      </c>
      <c r="LB130" s="84">
        <f>IF(LB$10="",0,IF(LB$9&lt;главная!$N$19,0,SUMPRODUCT(LB61:LB94,LB95:LB128)))</f>
        <v>0</v>
      </c>
      <c r="LC130" s="84">
        <f>IF(LC$10="",0,IF(LC$9&lt;главная!$N$19,0,SUMPRODUCT(LC61:LC94,LC95:LC128)))</f>
        <v>0</v>
      </c>
      <c r="LD130" s="84">
        <f>IF(LD$10="",0,IF(LD$9&lt;главная!$N$19,0,SUMPRODUCT(LD61:LD94,LD95:LD128)))</f>
        <v>0</v>
      </c>
      <c r="LE130" s="84">
        <f>IF(LE$10="",0,IF(LE$9&lt;главная!$N$19,0,SUMPRODUCT(LE61:LE94,LE95:LE128)))</f>
        <v>0</v>
      </c>
      <c r="LF130" s="84">
        <f>IF(LF$10="",0,IF(LF$9&lt;главная!$N$19,0,SUMPRODUCT(LF61:LF94,LF95:LF128)))</f>
        <v>0</v>
      </c>
      <c r="LG130" s="84">
        <f>IF(LG$10="",0,IF(LG$9&lt;главная!$N$19,0,SUMPRODUCT(LG61:LG94,LG95:LG128)))</f>
        <v>0</v>
      </c>
      <c r="LH130" s="84">
        <f>IF(LH$10="",0,IF(LH$9&lt;главная!$N$19,0,SUMPRODUCT(LH61:LH94,LH95:LH128)))</f>
        <v>0</v>
      </c>
      <c r="LI130" s="80"/>
      <c r="LJ130" s="80"/>
    </row>
    <row r="131" spans="1:322" ht="7.05" customHeight="1" x14ac:dyDescent="0.25">
      <c r="A131" s="6"/>
      <c r="B131" s="6"/>
      <c r="C131" s="6"/>
      <c r="D131" s="6"/>
      <c r="E131" s="124"/>
      <c r="F131" s="6"/>
      <c r="G131" s="6"/>
      <c r="H131" s="6"/>
      <c r="I131" s="6"/>
      <c r="J131" s="6"/>
      <c r="K131" s="31"/>
      <c r="L131" s="6"/>
      <c r="M131" s="13"/>
      <c r="N131" s="6"/>
      <c r="O131" s="20"/>
      <c r="P131" s="6"/>
      <c r="Q131" s="6"/>
      <c r="R131" s="124"/>
      <c r="S131" s="6"/>
      <c r="T131" s="6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4"/>
      <c r="CX131" s="124"/>
      <c r="CY131" s="124"/>
      <c r="CZ131" s="124"/>
      <c r="DA131" s="124"/>
      <c r="DB131" s="124"/>
      <c r="DC131" s="124"/>
      <c r="DD131" s="124"/>
      <c r="DE131" s="124"/>
      <c r="DF131" s="124"/>
      <c r="DG131" s="124"/>
      <c r="DH131" s="124"/>
      <c r="DI131" s="124"/>
      <c r="DJ131" s="124"/>
      <c r="DK131" s="124"/>
      <c r="DL131" s="124"/>
      <c r="DM131" s="124"/>
      <c r="DN131" s="124"/>
      <c r="DO131" s="124"/>
      <c r="DP131" s="124"/>
      <c r="DQ131" s="124"/>
      <c r="DR131" s="124"/>
      <c r="DS131" s="124"/>
      <c r="DT131" s="124"/>
      <c r="DU131" s="124"/>
      <c r="DV131" s="124"/>
      <c r="DW131" s="124"/>
      <c r="DX131" s="124"/>
      <c r="DY131" s="124"/>
      <c r="DZ131" s="124"/>
      <c r="EA131" s="124"/>
      <c r="EB131" s="124"/>
      <c r="EC131" s="124"/>
      <c r="ED131" s="124"/>
      <c r="EE131" s="124"/>
      <c r="EF131" s="124"/>
      <c r="EG131" s="124"/>
      <c r="EH131" s="124"/>
      <c r="EI131" s="124"/>
      <c r="EJ131" s="124"/>
      <c r="EK131" s="124"/>
      <c r="EL131" s="124"/>
      <c r="EM131" s="124"/>
      <c r="EN131" s="124"/>
      <c r="EO131" s="124"/>
      <c r="EP131" s="124"/>
      <c r="EQ131" s="124"/>
      <c r="ER131" s="124"/>
      <c r="ES131" s="124"/>
      <c r="ET131" s="124"/>
      <c r="EU131" s="124"/>
      <c r="EV131" s="124"/>
      <c r="EW131" s="124"/>
      <c r="EX131" s="124"/>
      <c r="EY131" s="124"/>
      <c r="EZ131" s="124"/>
      <c r="FA131" s="124"/>
      <c r="FB131" s="124"/>
      <c r="FC131" s="124"/>
      <c r="FD131" s="124"/>
      <c r="FE131" s="124"/>
      <c r="FF131" s="124"/>
      <c r="FG131" s="124"/>
      <c r="FH131" s="124"/>
      <c r="FI131" s="124"/>
      <c r="FJ131" s="124"/>
      <c r="FK131" s="124"/>
      <c r="FL131" s="124"/>
      <c r="FM131" s="124"/>
      <c r="FN131" s="124"/>
      <c r="FO131" s="124"/>
      <c r="FP131" s="124"/>
      <c r="FQ131" s="124"/>
      <c r="FR131" s="124"/>
      <c r="FS131" s="124"/>
      <c r="FT131" s="124"/>
      <c r="FU131" s="124"/>
      <c r="FV131" s="124"/>
      <c r="FW131" s="124"/>
      <c r="FX131" s="124"/>
      <c r="FY131" s="124"/>
      <c r="FZ131" s="124"/>
      <c r="GA131" s="124"/>
      <c r="GB131" s="124"/>
      <c r="GC131" s="124"/>
      <c r="GD131" s="124"/>
      <c r="GE131" s="124"/>
      <c r="GF131" s="124"/>
      <c r="GG131" s="124"/>
      <c r="GH131" s="124"/>
      <c r="GI131" s="124"/>
      <c r="GJ131" s="124"/>
      <c r="GK131" s="124"/>
      <c r="GL131" s="124"/>
      <c r="GM131" s="124"/>
      <c r="GN131" s="124"/>
      <c r="GO131" s="124"/>
      <c r="GP131" s="124"/>
      <c r="GQ131" s="124"/>
      <c r="GR131" s="124"/>
      <c r="GS131" s="124"/>
      <c r="GT131" s="124"/>
      <c r="GU131" s="124"/>
      <c r="GV131" s="124"/>
      <c r="GW131" s="124"/>
      <c r="GX131" s="124"/>
      <c r="GY131" s="124"/>
      <c r="GZ131" s="124"/>
      <c r="HA131" s="124"/>
      <c r="HB131" s="124"/>
      <c r="HC131" s="124"/>
      <c r="HD131" s="124"/>
      <c r="HE131" s="124"/>
      <c r="HF131" s="124"/>
      <c r="HG131" s="124"/>
      <c r="HH131" s="124"/>
      <c r="HI131" s="124"/>
      <c r="HJ131" s="124"/>
      <c r="HK131" s="124"/>
      <c r="HL131" s="124"/>
      <c r="HM131" s="124"/>
      <c r="HN131" s="124"/>
      <c r="HO131" s="124"/>
      <c r="HP131" s="124"/>
      <c r="HQ131" s="124"/>
      <c r="HR131" s="124"/>
      <c r="HS131" s="124"/>
      <c r="HT131" s="124"/>
      <c r="HU131" s="124"/>
      <c r="HV131" s="124"/>
      <c r="HW131" s="124"/>
      <c r="HX131" s="124"/>
      <c r="HY131" s="124"/>
      <c r="HZ131" s="124"/>
      <c r="IA131" s="124"/>
      <c r="IB131" s="124"/>
      <c r="IC131" s="124"/>
      <c r="ID131" s="124"/>
      <c r="IE131" s="124"/>
      <c r="IF131" s="124"/>
      <c r="IG131" s="124"/>
      <c r="IH131" s="124"/>
      <c r="II131" s="124"/>
      <c r="IJ131" s="124"/>
      <c r="IK131" s="124"/>
      <c r="IL131" s="124"/>
      <c r="IM131" s="124"/>
      <c r="IN131" s="124"/>
      <c r="IO131" s="124"/>
      <c r="IP131" s="124"/>
      <c r="IQ131" s="124"/>
      <c r="IR131" s="124"/>
      <c r="IS131" s="124"/>
      <c r="IT131" s="124"/>
      <c r="IU131" s="124"/>
      <c r="IV131" s="124"/>
      <c r="IW131" s="124"/>
      <c r="IX131" s="124"/>
      <c r="IY131" s="124"/>
      <c r="IZ131" s="124"/>
      <c r="JA131" s="124"/>
      <c r="JB131" s="124"/>
      <c r="JC131" s="124"/>
      <c r="JD131" s="124"/>
      <c r="JE131" s="124"/>
      <c r="JF131" s="124"/>
      <c r="JG131" s="124"/>
      <c r="JH131" s="124"/>
      <c r="JI131" s="124"/>
      <c r="JJ131" s="124"/>
      <c r="JK131" s="124"/>
      <c r="JL131" s="124"/>
      <c r="JM131" s="124"/>
      <c r="JN131" s="124"/>
      <c r="JO131" s="124"/>
      <c r="JP131" s="124"/>
      <c r="JQ131" s="124"/>
      <c r="JR131" s="124"/>
      <c r="JS131" s="124"/>
      <c r="JT131" s="124"/>
      <c r="JU131" s="124"/>
      <c r="JV131" s="124"/>
      <c r="JW131" s="124"/>
      <c r="JX131" s="124"/>
      <c r="JY131" s="124"/>
      <c r="JZ131" s="124"/>
      <c r="KA131" s="124"/>
      <c r="KB131" s="124"/>
      <c r="KC131" s="124"/>
      <c r="KD131" s="124"/>
      <c r="KE131" s="124"/>
      <c r="KF131" s="124"/>
      <c r="KG131" s="124"/>
      <c r="KH131" s="124"/>
      <c r="KI131" s="124"/>
      <c r="KJ131" s="124"/>
      <c r="KK131" s="124"/>
      <c r="KL131" s="124"/>
      <c r="KM131" s="124"/>
      <c r="KN131" s="124"/>
      <c r="KO131" s="124"/>
      <c r="KP131" s="124"/>
      <c r="KQ131" s="124"/>
      <c r="KR131" s="124"/>
      <c r="KS131" s="124"/>
      <c r="KT131" s="124"/>
      <c r="KU131" s="124"/>
      <c r="KV131" s="124"/>
      <c r="KW131" s="124"/>
      <c r="KX131" s="124"/>
      <c r="KY131" s="124"/>
      <c r="KZ131" s="124"/>
      <c r="LA131" s="124"/>
      <c r="LB131" s="124"/>
      <c r="LC131" s="124"/>
      <c r="LD131" s="124"/>
      <c r="LE131" s="124"/>
      <c r="LF131" s="124"/>
      <c r="LG131" s="124"/>
      <c r="LH131" s="124"/>
      <c r="LI131" s="6"/>
      <c r="LJ131" s="6"/>
    </row>
    <row r="132" spans="1:322" s="85" customFormat="1" x14ac:dyDescent="0.25">
      <c r="A132" s="80"/>
      <c r="B132" s="80"/>
      <c r="C132" s="80"/>
      <c r="D132" s="80"/>
      <c r="E132" s="81" t="str">
        <f>kpi!$E$25</f>
        <v>соцсборы</v>
      </c>
      <c r="F132" s="80"/>
      <c r="G132" s="80"/>
      <c r="H132" s="81"/>
      <c r="I132" s="80"/>
      <c r="J132" s="80"/>
      <c r="K132" s="80" t="str">
        <f>IF($E132="","",INDEX(kpi!$H:$H,SUMIFS(kpi!$B:$B,kpi!$E:$E,$E132)))</f>
        <v>долл.</v>
      </c>
      <c r="L132" s="80"/>
      <c r="M132" s="82"/>
      <c r="N132" s="80"/>
      <c r="O132" s="82"/>
      <c r="P132" s="80"/>
      <c r="Q132" s="80"/>
      <c r="R132" s="83">
        <f>SUMIFS($T132:$LI132,$T$1:$LI$1,"&lt;="&amp;MAX($1:$1),$T$1:$LI$1,"&gt;="&amp;1)</f>
        <v>0</v>
      </c>
      <c r="S132" s="80"/>
      <c r="T132" s="80"/>
      <c r="U132" s="84">
        <f>IF(U$10="",0,IF(U$9&lt;главная!$N$19,0,U130*главная!$N$22))</f>
        <v>0</v>
      </c>
      <c r="V132" s="84">
        <f>IF(V$10="",0,IF(V$9&lt;главная!$N$19,0,V130*главная!$N$22))</f>
        <v>0</v>
      </c>
      <c r="W132" s="84">
        <f>IF(W$10="",0,IF(W$9&lt;главная!$N$19,0,W130*главная!$N$22))</f>
        <v>0</v>
      </c>
      <c r="X132" s="84">
        <f>IF(X$10="",0,IF(X$9&lt;главная!$N$19,0,X130*главная!$N$22))</f>
        <v>0</v>
      </c>
      <c r="Y132" s="84">
        <f>IF(Y$10="",0,IF(Y$9&lt;главная!$N$19,0,Y130*главная!$N$22))</f>
        <v>0</v>
      </c>
      <c r="Z132" s="84">
        <f>IF(Z$10="",0,IF(Z$9&lt;главная!$N$19,0,Z130*главная!$N$22))</f>
        <v>0</v>
      </c>
      <c r="AA132" s="84">
        <f>IF(AA$10="",0,IF(AA$9&lt;главная!$N$19,0,AA130*главная!$N$22))</f>
        <v>0</v>
      </c>
      <c r="AB132" s="84">
        <f>IF(AB$10="",0,IF(AB$9&lt;главная!$N$19,0,AB130*главная!$N$22))</f>
        <v>0</v>
      </c>
      <c r="AC132" s="84">
        <f>IF(AC$10="",0,IF(AC$9&lt;главная!$N$19,0,AC130*главная!$N$22))</f>
        <v>0</v>
      </c>
      <c r="AD132" s="84">
        <f>IF(AD$10="",0,IF(AD$9&lt;главная!$N$19,0,AD130*главная!$N$22))</f>
        <v>0</v>
      </c>
      <c r="AE132" s="84">
        <f>IF(AE$10="",0,IF(AE$9&lt;главная!$N$19,0,AE130*главная!$N$22))</f>
        <v>0</v>
      </c>
      <c r="AF132" s="84">
        <f>IF(AF$10="",0,IF(AF$9&lt;главная!$N$19,0,AF130*главная!$N$22))</f>
        <v>0</v>
      </c>
      <c r="AG132" s="84">
        <f>IF(AG$10="",0,IF(AG$9&lt;главная!$N$19,0,AG130*главная!$N$22))</f>
        <v>0</v>
      </c>
      <c r="AH132" s="84">
        <f>IF(AH$10="",0,IF(AH$9&lt;главная!$N$19,0,AH130*главная!$N$22))</f>
        <v>0</v>
      </c>
      <c r="AI132" s="84">
        <f>IF(AI$10="",0,IF(AI$9&lt;главная!$N$19,0,AI130*главная!$N$22))</f>
        <v>0</v>
      </c>
      <c r="AJ132" s="84">
        <f>IF(AJ$10="",0,IF(AJ$9&lt;главная!$N$19,0,AJ130*главная!$N$22))</f>
        <v>0</v>
      </c>
      <c r="AK132" s="84">
        <f>IF(AK$10="",0,IF(AK$9&lt;главная!$N$19,0,AK130*главная!$N$22))</f>
        <v>0</v>
      </c>
      <c r="AL132" s="84">
        <f>IF(AL$10="",0,IF(AL$9&lt;главная!$N$19,0,AL130*главная!$N$22))</f>
        <v>0</v>
      </c>
      <c r="AM132" s="84">
        <f>IF(AM$10="",0,IF(AM$9&lt;главная!$N$19,0,AM130*главная!$N$22))</f>
        <v>0</v>
      </c>
      <c r="AN132" s="84">
        <f>IF(AN$10="",0,IF(AN$9&lt;главная!$N$19,0,AN130*главная!$N$22))</f>
        <v>0</v>
      </c>
      <c r="AO132" s="84">
        <f>IF(AO$10="",0,IF(AO$9&lt;главная!$N$19,0,AO130*главная!$N$22))</f>
        <v>0</v>
      </c>
      <c r="AP132" s="84">
        <f>IF(AP$10="",0,IF(AP$9&lt;главная!$N$19,0,AP130*главная!$N$22))</f>
        <v>0</v>
      </c>
      <c r="AQ132" s="84">
        <f>IF(AQ$10="",0,IF(AQ$9&lt;главная!$N$19,0,AQ130*главная!$N$22))</f>
        <v>0</v>
      </c>
      <c r="AR132" s="84">
        <f>IF(AR$10="",0,IF(AR$9&lt;главная!$N$19,0,AR130*главная!$N$22))</f>
        <v>0</v>
      </c>
      <c r="AS132" s="84">
        <f>IF(AS$10="",0,IF(AS$9&lt;главная!$N$19,0,AS130*главная!$N$22))</f>
        <v>0</v>
      </c>
      <c r="AT132" s="84">
        <f>IF(AT$10="",0,IF(AT$9&lt;главная!$N$19,0,AT130*главная!$N$22))</f>
        <v>0</v>
      </c>
      <c r="AU132" s="84">
        <f>IF(AU$10="",0,IF(AU$9&lt;главная!$N$19,0,AU130*главная!$N$22))</f>
        <v>0</v>
      </c>
      <c r="AV132" s="84">
        <f>IF(AV$10="",0,IF(AV$9&lt;главная!$N$19,0,AV130*главная!$N$22))</f>
        <v>0</v>
      </c>
      <c r="AW132" s="84">
        <f>IF(AW$10="",0,IF(AW$9&lt;главная!$N$19,0,AW130*главная!$N$22))</f>
        <v>0</v>
      </c>
      <c r="AX132" s="84">
        <f>IF(AX$10="",0,IF(AX$9&lt;главная!$N$19,0,AX130*главная!$N$22))</f>
        <v>0</v>
      </c>
      <c r="AY132" s="84">
        <f>IF(AY$10="",0,IF(AY$9&lt;главная!$N$19,0,AY130*главная!$N$22))</f>
        <v>0</v>
      </c>
      <c r="AZ132" s="84">
        <f>IF(AZ$10="",0,IF(AZ$9&lt;главная!$N$19,0,AZ130*главная!$N$22))</f>
        <v>0</v>
      </c>
      <c r="BA132" s="84">
        <f>IF(BA$10="",0,IF(BA$9&lt;главная!$N$19,0,BA130*главная!$N$22))</f>
        <v>0</v>
      </c>
      <c r="BB132" s="84">
        <f>IF(BB$10="",0,IF(BB$9&lt;главная!$N$19,0,BB130*главная!$N$22))</f>
        <v>0</v>
      </c>
      <c r="BC132" s="84">
        <f>IF(BC$10="",0,IF(BC$9&lt;главная!$N$19,0,BC130*главная!$N$22))</f>
        <v>0</v>
      </c>
      <c r="BD132" s="84">
        <f>IF(BD$10="",0,IF(BD$9&lt;главная!$N$19,0,BD130*главная!$N$22))</f>
        <v>0</v>
      </c>
      <c r="BE132" s="84">
        <f>IF(BE$10="",0,IF(BE$9&lt;главная!$N$19,0,BE130*главная!$N$22))</f>
        <v>0</v>
      </c>
      <c r="BF132" s="84">
        <f>IF(BF$10="",0,IF(BF$9&lt;главная!$N$19,0,BF130*главная!$N$22))</f>
        <v>0</v>
      </c>
      <c r="BG132" s="84">
        <f>IF(BG$10="",0,IF(BG$9&lt;главная!$N$19,0,BG130*главная!$N$22))</f>
        <v>0</v>
      </c>
      <c r="BH132" s="84">
        <f>IF(BH$10="",0,IF(BH$9&lt;главная!$N$19,0,BH130*главная!$N$22))</f>
        <v>0</v>
      </c>
      <c r="BI132" s="84">
        <f>IF(BI$10="",0,IF(BI$9&lt;главная!$N$19,0,BI130*главная!$N$22))</f>
        <v>0</v>
      </c>
      <c r="BJ132" s="84">
        <f>IF(BJ$10="",0,IF(BJ$9&lt;главная!$N$19,0,BJ130*главная!$N$22))</f>
        <v>0</v>
      </c>
      <c r="BK132" s="84">
        <f>IF(BK$10="",0,IF(BK$9&lt;главная!$N$19,0,BK130*главная!$N$22))</f>
        <v>0</v>
      </c>
      <c r="BL132" s="84">
        <f>IF(BL$10="",0,IF(BL$9&lt;главная!$N$19,0,BL130*главная!$N$22))</f>
        <v>0</v>
      </c>
      <c r="BM132" s="84">
        <f>IF(BM$10="",0,IF(BM$9&lt;главная!$N$19,0,BM130*главная!$N$22))</f>
        <v>0</v>
      </c>
      <c r="BN132" s="84">
        <f>IF(BN$10="",0,IF(BN$9&lt;главная!$N$19,0,BN130*главная!$N$22))</f>
        <v>0</v>
      </c>
      <c r="BO132" s="84">
        <f>IF(BO$10="",0,IF(BO$9&lt;главная!$N$19,0,BO130*главная!$N$22))</f>
        <v>0</v>
      </c>
      <c r="BP132" s="84">
        <f>IF(BP$10="",0,IF(BP$9&lt;главная!$N$19,0,BP130*главная!$N$22))</f>
        <v>0</v>
      </c>
      <c r="BQ132" s="84">
        <f>IF(BQ$10="",0,IF(BQ$9&lt;главная!$N$19,0,BQ130*главная!$N$22))</f>
        <v>0</v>
      </c>
      <c r="BR132" s="84">
        <f>IF(BR$10="",0,IF(BR$9&lt;главная!$N$19,0,BR130*главная!$N$22))</f>
        <v>0</v>
      </c>
      <c r="BS132" s="84">
        <f>IF(BS$10="",0,IF(BS$9&lt;главная!$N$19,0,BS130*главная!$N$22))</f>
        <v>0</v>
      </c>
      <c r="BT132" s="84">
        <f>IF(BT$10="",0,IF(BT$9&lt;главная!$N$19,0,BT130*главная!$N$22))</f>
        <v>0</v>
      </c>
      <c r="BU132" s="84">
        <f>IF(BU$10="",0,IF(BU$9&lt;главная!$N$19,0,BU130*главная!$N$22))</f>
        <v>0</v>
      </c>
      <c r="BV132" s="84">
        <f>IF(BV$10="",0,IF(BV$9&lt;главная!$N$19,0,BV130*главная!$N$22))</f>
        <v>0</v>
      </c>
      <c r="BW132" s="84">
        <f>IF(BW$10="",0,IF(BW$9&lt;главная!$N$19,0,BW130*главная!$N$22))</f>
        <v>0</v>
      </c>
      <c r="BX132" s="84">
        <f>IF(BX$10="",0,IF(BX$9&lt;главная!$N$19,0,BX130*главная!$N$22))</f>
        <v>0</v>
      </c>
      <c r="BY132" s="84">
        <f>IF(BY$10="",0,IF(BY$9&lt;главная!$N$19,0,BY130*главная!$N$22))</f>
        <v>0</v>
      </c>
      <c r="BZ132" s="84">
        <f>IF(BZ$10="",0,IF(BZ$9&lt;главная!$N$19,0,BZ130*главная!$N$22))</f>
        <v>0</v>
      </c>
      <c r="CA132" s="84">
        <f>IF(CA$10="",0,IF(CA$9&lt;главная!$N$19,0,CA130*главная!$N$22))</f>
        <v>0</v>
      </c>
      <c r="CB132" s="84">
        <f>IF(CB$10="",0,IF(CB$9&lt;главная!$N$19,0,CB130*главная!$N$22))</f>
        <v>0</v>
      </c>
      <c r="CC132" s="84">
        <f>IF(CC$10="",0,IF(CC$9&lt;главная!$N$19,0,CC130*главная!$N$22))</f>
        <v>0</v>
      </c>
      <c r="CD132" s="84">
        <f>IF(CD$10="",0,IF(CD$9&lt;главная!$N$19,0,CD130*главная!$N$22))</f>
        <v>0</v>
      </c>
      <c r="CE132" s="84">
        <f>IF(CE$10="",0,IF(CE$9&lt;главная!$N$19,0,CE130*главная!$N$22))</f>
        <v>0</v>
      </c>
      <c r="CF132" s="84">
        <f>IF(CF$10="",0,IF(CF$9&lt;главная!$N$19,0,CF130*главная!$N$22))</f>
        <v>0</v>
      </c>
      <c r="CG132" s="84">
        <f>IF(CG$10="",0,IF(CG$9&lt;главная!$N$19,0,CG130*главная!$N$22))</f>
        <v>0</v>
      </c>
      <c r="CH132" s="84">
        <f>IF(CH$10="",0,IF(CH$9&lt;главная!$N$19,0,CH130*главная!$N$22))</f>
        <v>0</v>
      </c>
      <c r="CI132" s="84">
        <f>IF(CI$10="",0,IF(CI$9&lt;главная!$N$19,0,CI130*главная!$N$22))</f>
        <v>0</v>
      </c>
      <c r="CJ132" s="84">
        <f>IF(CJ$10="",0,IF(CJ$9&lt;главная!$N$19,0,CJ130*главная!$N$22))</f>
        <v>0</v>
      </c>
      <c r="CK132" s="84">
        <f>IF(CK$10="",0,IF(CK$9&lt;главная!$N$19,0,CK130*главная!$N$22))</f>
        <v>0</v>
      </c>
      <c r="CL132" s="84">
        <f>IF(CL$10="",0,IF(CL$9&lt;главная!$N$19,0,CL130*главная!$N$22))</f>
        <v>0</v>
      </c>
      <c r="CM132" s="84">
        <f>IF(CM$10="",0,IF(CM$9&lt;главная!$N$19,0,CM130*главная!$N$22))</f>
        <v>0</v>
      </c>
      <c r="CN132" s="84">
        <f>IF(CN$10="",0,IF(CN$9&lt;главная!$N$19,0,CN130*главная!$N$22))</f>
        <v>0</v>
      </c>
      <c r="CO132" s="84">
        <f>IF(CO$10="",0,IF(CO$9&lt;главная!$N$19,0,CO130*главная!$N$22))</f>
        <v>0</v>
      </c>
      <c r="CP132" s="84">
        <f>IF(CP$10="",0,IF(CP$9&lt;главная!$N$19,0,CP130*главная!$N$22))</f>
        <v>0</v>
      </c>
      <c r="CQ132" s="84">
        <f>IF(CQ$10="",0,IF(CQ$9&lt;главная!$N$19,0,CQ130*главная!$N$22))</f>
        <v>0</v>
      </c>
      <c r="CR132" s="84">
        <f>IF(CR$10="",0,IF(CR$9&lt;главная!$N$19,0,CR130*главная!$N$22))</f>
        <v>0</v>
      </c>
      <c r="CS132" s="84">
        <f>IF(CS$10="",0,IF(CS$9&lt;главная!$N$19,0,CS130*главная!$N$22))</f>
        <v>0</v>
      </c>
      <c r="CT132" s="84">
        <f>IF(CT$10="",0,IF(CT$9&lt;главная!$N$19,0,CT130*главная!$N$22))</f>
        <v>0</v>
      </c>
      <c r="CU132" s="84">
        <f>IF(CU$10="",0,IF(CU$9&lt;главная!$N$19,0,CU130*главная!$N$22))</f>
        <v>0</v>
      </c>
      <c r="CV132" s="84">
        <f>IF(CV$10="",0,IF(CV$9&lt;главная!$N$19,0,CV130*главная!$N$22))</f>
        <v>0</v>
      </c>
      <c r="CW132" s="84">
        <f>IF(CW$10="",0,IF(CW$9&lt;главная!$N$19,0,CW130*главная!$N$22))</f>
        <v>0</v>
      </c>
      <c r="CX132" s="84">
        <f>IF(CX$10="",0,IF(CX$9&lt;главная!$N$19,0,CX130*главная!$N$22))</f>
        <v>0</v>
      </c>
      <c r="CY132" s="84">
        <f>IF(CY$10="",0,IF(CY$9&lt;главная!$N$19,0,CY130*главная!$N$22))</f>
        <v>0</v>
      </c>
      <c r="CZ132" s="84">
        <f>IF(CZ$10="",0,IF(CZ$9&lt;главная!$N$19,0,CZ130*главная!$N$22))</f>
        <v>0</v>
      </c>
      <c r="DA132" s="84">
        <f>IF(DA$10="",0,IF(DA$9&lt;главная!$N$19,0,DA130*главная!$N$22))</f>
        <v>0</v>
      </c>
      <c r="DB132" s="84">
        <f>IF(DB$10="",0,IF(DB$9&lt;главная!$N$19,0,DB130*главная!$N$22))</f>
        <v>0</v>
      </c>
      <c r="DC132" s="84">
        <f>IF(DC$10="",0,IF(DC$9&lt;главная!$N$19,0,DC130*главная!$N$22))</f>
        <v>0</v>
      </c>
      <c r="DD132" s="84">
        <f>IF(DD$10="",0,IF(DD$9&lt;главная!$N$19,0,DD130*главная!$N$22))</f>
        <v>0</v>
      </c>
      <c r="DE132" s="84">
        <f>IF(DE$10="",0,IF(DE$9&lt;главная!$N$19,0,DE130*главная!$N$22))</f>
        <v>0</v>
      </c>
      <c r="DF132" s="84">
        <f>IF(DF$10="",0,IF(DF$9&lt;главная!$N$19,0,DF130*главная!$N$22))</f>
        <v>0</v>
      </c>
      <c r="DG132" s="84">
        <f>IF(DG$10="",0,IF(DG$9&lt;главная!$N$19,0,DG130*главная!$N$22))</f>
        <v>0</v>
      </c>
      <c r="DH132" s="84">
        <f>IF(DH$10="",0,IF(DH$9&lt;главная!$N$19,0,DH130*главная!$N$22))</f>
        <v>0</v>
      </c>
      <c r="DI132" s="84">
        <f>IF(DI$10="",0,IF(DI$9&lt;главная!$N$19,0,DI130*главная!$N$22))</f>
        <v>0</v>
      </c>
      <c r="DJ132" s="84">
        <f>IF(DJ$10="",0,IF(DJ$9&lt;главная!$N$19,0,DJ130*главная!$N$22))</f>
        <v>0</v>
      </c>
      <c r="DK132" s="84">
        <f>IF(DK$10="",0,IF(DK$9&lt;главная!$N$19,0,DK130*главная!$N$22))</f>
        <v>0</v>
      </c>
      <c r="DL132" s="84">
        <f>IF(DL$10="",0,IF(DL$9&lt;главная!$N$19,0,DL130*главная!$N$22))</f>
        <v>0</v>
      </c>
      <c r="DM132" s="84">
        <f>IF(DM$10="",0,IF(DM$9&lt;главная!$N$19,0,DM130*главная!$N$22))</f>
        <v>0</v>
      </c>
      <c r="DN132" s="84">
        <f>IF(DN$10="",0,IF(DN$9&lt;главная!$N$19,0,DN130*главная!$N$22))</f>
        <v>0</v>
      </c>
      <c r="DO132" s="84">
        <f>IF(DO$10="",0,IF(DO$9&lt;главная!$N$19,0,DO130*главная!$N$22))</f>
        <v>0</v>
      </c>
      <c r="DP132" s="84">
        <f>IF(DP$10="",0,IF(DP$9&lt;главная!$N$19,0,DP130*главная!$N$22))</f>
        <v>0</v>
      </c>
      <c r="DQ132" s="84">
        <f>IF(DQ$10="",0,IF(DQ$9&lt;главная!$N$19,0,DQ130*главная!$N$22))</f>
        <v>0</v>
      </c>
      <c r="DR132" s="84">
        <f>IF(DR$10="",0,IF(DR$9&lt;главная!$N$19,0,DR130*главная!$N$22))</f>
        <v>0</v>
      </c>
      <c r="DS132" s="84">
        <f>IF(DS$10="",0,IF(DS$9&lt;главная!$N$19,0,DS130*главная!$N$22))</f>
        <v>0</v>
      </c>
      <c r="DT132" s="84">
        <f>IF(DT$10="",0,IF(DT$9&lt;главная!$N$19,0,DT130*главная!$N$22))</f>
        <v>0</v>
      </c>
      <c r="DU132" s="84">
        <f>IF(DU$10="",0,IF(DU$9&lt;главная!$N$19,0,DU130*главная!$N$22))</f>
        <v>0</v>
      </c>
      <c r="DV132" s="84">
        <f>IF(DV$10="",0,IF(DV$9&lt;главная!$N$19,0,DV130*главная!$N$22))</f>
        <v>0</v>
      </c>
      <c r="DW132" s="84">
        <f>IF(DW$10="",0,IF(DW$9&lt;главная!$N$19,0,DW130*главная!$N$22))</f>
        <v>0</v>
      </c>
      <c r="DX132" s="84">
        <f>IF(DX$10="",0,IF(DX$9&lt;главная!$N$19,0,DX130*главная!$N$22))</f>
        <v>0</v>
      </c>
      <c r="DY132" s="84">
        <f>IF(DY$10="",0,IF(DY$9&lt;главная!$N$19,0,DY130*главная!$N$22))</f>
        <v>0</v>
      </c>
      <c r="DZ132" s="84">
        <f>IF(DZ$10="",0,IF(DZ$9&lt;главная!$N$19,0,DZ130*главная!$N$22))</f>
        <v>0</v>
      </c>
      <c r="EA132" s="84">
        <f>IF(EA$10="",0,IF(EA$9&lt;главная!$N$19,0,EA130*главная!$N$22))</f>
        <v>0</v>
      </c>
      <c r="EB132" s="84">
        <f>IF(EB$10="",0,IF(EB$9&lt;главная!$N$19,0,EB130*главная!$N$22))</f>
        <v>0</v>
      </c>
      <c r="EC132" s="84">
        <f>IF(EC$10="",0,IF(EC$9&lt;главная!$N$19,0,EC130*главная!$N$22))</f>
        <v>0</v>
      </c>
      <c r="ED132" s="84">
        <f>IF(ED$10="",0,IF(ED$9&lt;главная!$N$19,0,ED130*главная!$N$22))</f>
        <v>0</v>
      </c>
      <c r="EE132" s="84">
        <f>IF(EE$10="",0,IF(EE$9&lt;главная!$N$19,0,EE130*главная!$N$22))</f>
        <v>0</v>
      </c>
      <c r="EF132" s="84">
        <f>IF(EF$10="",0,IF(EF$9&lt;главная!$N$19,0,EF130*главная!$N$22))</f>
        <v>0</v>
      </c>
      <c r="EG132" s="84">
        <f>IF(EG$10="",0,IF(EG$9&lt;главная!$N$19,0,EG130*главная!$N$22))</f>
        <v>0</v>
      </c>
      <c r="EH132" s="84">
        <f>IF(EH$10="",0,IF(EH$9&lt;главная!$N$19,0,EH130*главная!$N$22))</f>
        <v>0</v>
      </c>
      <c r="EI132" s="84">
        <f>IF(EI$10="",0,IF(EI$9&lt;главная!$N$19,0,EI130*главная!$N$22))</f>
        <v>0</v>
      </c>
      <c r="EJ132" s="84">
        <f>IF(EJ$10="",0,IF(EJ$9&lt;главная!$N$19,0,EJ130*главная!$N$22))</f>
        <v>0</v>
      </c>
      <c r="EK132" s="84">
        <f>IF(EK$10="",0,IF(EK$9&lt;главная!$N$19,0,EK130*главная!$N$22))</f>
        <v>0</v>
      </c>
      <c r="EL132" s="84">
        <f>IF(EL$10="",0,IF(EL$9&lt;главная!$N$19,0,EL130*главная!$N$22))</f>
        <v>0</v>
      </c>
      <c r="EM132" s="84">
        <f>IF(EM$10="",0,IF(EM$9&lt;главная!$N$19,0,EM130*главная!$N$22))</f>
        <v>0</v>
      </c>
      <c r="EN132" s="84">
        <f>IF(EN$10="",0,IF(EN$9&lt;главная!$N$19,0,EN130*главная!$N$22))</f>
        <v>0</v>
      </c>
      <c r="EO132" s="84">
        <f>IF(EO$10="",0,IF(EO$9&lt;главная!$N$19,0,EO130*главная!$N$22))</f>
        <v>0</v>
      </c>
      <c r="EP132" s="84">
        <f>IF(EP$10="",0,IF(EP$9&lt;главная!$N$19,0,EP130*главная!$N$22))</f>
        <v>0</v>
      </c>
      <c r="EQ132" s="84">
        <f>IF(EQ$10="",0,IF(EQ$9&lt;главная!$N$19,0,EQ130*главная!$N$22))</f>
        <v>0</v>
      </c>
      <c r="ER132" s="84">
        <f>IF(ER$10="",0,IF(ER$9&lt;главная!$N$19,0,ER130*главная!$N$22))</f>
        <v>0</v>
      </c>
      <c r="ES132" s="84">
        <f>IF(ES$10="",0,IF(ES$9&lt;главная!$N$19,0,ES130*главная!$N$22))</f>
        <v>0</v>
      </c>
      <c r="ET132" s="84">
        <f>IF(ET$10="",0,IF(ET$9&lt;главная!$N$19,0,ET130*главная!$N$22))</f>
        <v>0</v>
      </c>
      <c r="EU132" s="84">
        <f>IF(EU$10="",0,IF(EU$9&lt;главная!$N$19,0,EU130*главная!$N$22))</f>
        <v>0</v>
      </c>
      <c r="EV132" s="84">
        <f>IF(EV$10="",0,IF(EV$9&lt;главная!$N$19,0,EV130*главная!$N$22))</f>
        <v>0</v>
      </c>
      <c r="EW132" s="84">
        <f>IF(EW$10="",0,IF(EW$9&lt;главная!$N$19,0,EW130*главная!$N$22))</f>
        <v>0</v>
      </c>
      <c r="EX132" s="84">
        <f>IF(EX$10="",0,IF(EX$9&lt;главная!$N$19,0,EX130*главная!$N$22))</f>
        <v>0</v>
      </c>
      <c r="EY132" s="84">
        <f>IF(EY$10="",0,IF(EY$9&lt;главная!$N$19,0,EY130*главная!$N$22))</f>
        <v>0</v>
      </c>
      <c r="EZ132" s="84">
        <f>IF(EZ$10="",0,IF(EZ$9&lt;главная!$N$19,0,EZ130*главная!$N$22))</f>
        <v>0</v>
      </c>
      <c r="FA132" s="84">
        <f>IF(FA$10="",0,IF(FA$9&lt;главная!$N$19,0,FA130*главная!$N$22))</f>
        <v>0</v>
      </c>
      <c r="FB132" s="84">
        <f>IF(FB$10="",0,IF(FB$9&lt;главная!$N$19,0,FB130*главная!$N$22))</f>
        <v>0</v>
      </c>
      <c r="FC132" s="84">
        <f>IF(FC$10="",0,IF(FC$9&lt;главная!$N$19,0,FC130*главная!$N$22))</f>
        <v>0</v>
      </c>
      <c r="FD132" s="84">
        <f>IF(FD$10="",0,IF(FD$9&lt;главная!$N$19,0,FD130*главная!$N$22))</f>
        <v>0</v>
      </c>
      <c r="FE132" s="84">
        <f>IF(FE$10="",0,IF(FE$9&lt;главная!$N$19,0,FE130*главная!$N$22))</f>
        <v>0</v>
      </c>
      <c r="FF132" s="84">
        <f>IF(FF$10="",0,IF(FF$9&lt;главная!$N$19,0,FF130*главная!$N$22))</f>
        <v>0</v>
      </c>
      <c r="FG132" s="84">
        <f>IF(FG$10="",0,IF(FG$9&lt;главная!$N$19,0,FG130*главная!$N$22))</f>
        <v>0</v>
      </c>
      <c r="FH132" s="84">
        <f>IF(FH$10="",0,IF(FH$9&lt;главная!$N$19,0,FH130*главная!$N$22))</f>
        <v>0</v>
      </c>
      <c r="FI132" s="84">
        <f>IF(FI$10="",0,IF(FI$9&lt;главная!$N$19,0,FI130*главная!$N$22))</f>
        <v>0</v>
      </c>
      <c r="FJ132" s="84">
        <f>IF(FJ$10="",0,IF(FJ$9&lt;главная!$N$19,0,FJ130*главная!$N$22))</f>
        <v>0</v>
      </c>
      <c r="FK132" s="84">
        <f>IF(FK$10="",0,IF(FK$9&lt;главная!$N$19,0,FK130*главная!$N$22))</f>
        <v>0</v>
      </c>
      <c r="FL132" s="84">
        <f>IF(FL$10="",0,IF(FL$9&lt;главная!$N$19,0,FL130*главная!$N$22))</f>
        <v>0</v>
      </c>
      <c r="FM132" s="84">
        <f>IF(FM$10="",0,IF(FM$9&lt;главная!$N$19,0,FM130*главная!$N$22))</f>
        <v>0</v>
      </c>
      <c r="FN132" s="84">
        <f>IF(FN$10="",0,IF(FN$9&lt;главная!$N$19,0,FN130*главная!$N$22))</f>
        <v>0</v>
      </c>
      <c r="FO132" s="84">
        <f>IF(FO$10="",0,IF(FO$9&lt;главная!$N$19,0,FO130*главная!$N$22))</f>
        <v>0</v>
      </c>
      <c r="FP132" s="84">
        <f>IF(FP$10="",0,IF(FP$9&lt;главная!$N$19,0,FP130*главная!$N$22))</f>
        <v>0</v>
      </c>
      <c r="FQ132" s="84">
        <f>IF(FQ$10="",0,IF(FQ$9&lt;главная!$N$19,0,FQ130*главная!$N$22))</f>
        <v>0</v>
      </c>
      <c r="FR132" s="84">
        <f>IF(FR$10="",0,IF(FR$9&lt;главная!$N$19,0,FR130*главная!$N$22))</f>
        <v>0</v>
      </c>
      <c r="FS132" s="84">
        <f>IF(FS$10="",0,IF(FS$9&lt;главная!$N$19,0,FS130*главная!$N$22))</f>
        <v>0</v>
      </c>
      <c r="FT132" s="84">
        <f>IF(FT$10="",0,IF(FT$9&lt;главная!$N$19,0,FT130*главная!$N$22))</f>
        <v>0</v>
      </c>
      <c r="FU132" s="84">
        <f>IF(FU$10="",0,IF(FU$9&lt;главная!$N$19,0,FU130*главная!$N$22))</f>
        <v>0</v>
      </c>
      <c r="FV132" s="84">
        <f>IF(FV$10="",0,IF(FV$9&lt;главная!$N$19,0,FV130*главная!$N$22))</f>
        <v>0</v>
      </c>
      <c r="FW132" s="84">
        <f>IF(FW$10="",0,IF(FW$9&lt;главная!$N$19,0,FW130*главная!$N$22))</f>
        <v>0</v>
      </c>
      <c r="FX132" s="84">
        <f>IF(FX$10="",0,IF(FX$9&lt;главная!$N$19,0,FX130*главная!$N$22))</f>
        <v>0</v>
      </c>
      <c r="FY132" s="84">
        <f>IF(FY$10="",0,IF(FY$9&lt;главная!$N$19,0,FY130*главная!$N$22))</f>
        <v>0</v>
      </c>
      <c r="FZ132" s="84">
        <f>IF(FZ$10="",0,IF(FZ$9&lt;главная!$N$19,0,FZ130*главная!$N$22))</f>
        <v>0</v>
      </c>
      <c r="GA132" s="84">
        <f>IF(GA$10="",0,IF(GA$9&lt;главная!$N$19,0,GA130*главная!$N$22))</f>
        <v>0</v>
      </c>
      <c r="GB132" s="84">
        <f>IF(GB$10="",0,IF(GB$9&lt;главная!$N$19,0,GB130*главная!$N$22))</f>
        <v>0</v>
      </c>
      <c r="GC132" s="84">
        <f>IF(GC$10="",0,IF(GC$9&lt;главная!$N$19,0,GC130*главная!$N$22))</f>
        <v>0</v>
      </c>
      <c r="GD132" s="84">
        <f>IF(GD$10="",0,IF(GD$9&lt;главная!$N$19,0,GD130*главная!$N$22))</f>
        <v>0</v>
      </c>
      <c r="GE132" s="84">
        <f>IF(GE$10="",0,IF(GE$9&lt;главная!$N$19,0,GE130*главная!$N$22))</f>
        <v>0</v>
      </c>
      <c r="GF132" s="84">
        <f>IF(GF$10="",0,IF(GF$9&lt;главная!$N$19,0,GF130*главная!$N$22))</f>
        <v>0</v>
      </c>
      <c r="GG132" s="84">
        <f>IF(GG$10="",0,IF(GG$9&lt;главная!$N$19,0,GG130*главная!$N$22))</f>
        <v>0</v>
      </c>
      <c r="GH132" s="84">
        <f>IF(GH$10="",0,IF(GH$9&lt;главная!$N$19,0,GH130*главная!$N$22))</f>
        <v>0</v>
      </c>
      <c r="GI132" s="84">
        <f>IF(GI$10="",0,IF(GI$9&lt;главная!$N$19,0,GI130*главная!$N$22))</f>
        <v>0</v>
      </c>
      <c r="GJ132" s="84">
        <f>IF(GJ$10="",0,IF(GJ$9&lt;главная!$N$19,0,GJ130*главная!$N$22))</f>
        <v>0</v>
      </c>
      <c r="GK132" s="84">
        <f>IF(GK$10="",0,IF(GK$9&lt;главная!$N$19,0,GK130*главная!$N$22))</f>
        <v>0</v>
      </c>
      <c r="GL132" s="84">
        <f>IF(GL$10="",0,IF(GL$9&lt;главная!$N$19,0,GL130*главная!$N$22))</f>
        <v>0</v>
      </c>
      <c r="GM132" s="84">
        <f>IF(GM$10="",0,IF(GM$9&lt;главная!$N$19,0,GM130*главная!$N$22))</f>
        <v>0</v>
      </c>
      <c r="GN132" s="84">
        <f>IF(GN$10="",0,IF(GN$9&lt;главная!$N$19,0,GN130*главная!$N$22))</f>
        <v>0</v>
      </c>
      <c r="GO132" s="84">
        <f>IF(GO$10="",0,IF(GO$9&lt;главная!$N$19,0,GO130*главная!$N$22))</f>
        <v>0</v>
      </c>
      <c r="GP132" s="84">
        <f>IF(GP$10="",0,IF(GP$9&lt;главная!$N$19,0,GP130*главная!$N$22))</f>
        <v>0</v>
      </c>
      <c r="GQ132" s="84">
        <f>IF(GQ$10="",0,IF(GQ$9&lt;главная!$N$19,0,GQ130*главная!$N$22))</f>
        <v>0</v>
      </c>
      <c r="GR132" s="84">
        <f>IF(GR$10="",0,IF(GR$9&lt;главная!$N$19,0,GR130*главная!$N$22))</f>
        <v>0</v>
      </c>
      <c r="GS132" s="84">
        <f>IF(GS$10="",0,IF(GS$9&lt;главная!$N$19,0,GS130*главная!$N$22))</f>
        <v>0</v>
      </c>
      <c r="GT132" s="84">
        <f>IF(GT$10="",0,IF(GT$9&lt;главная!$N$19,0,GT130*главная!$N$22))</f>
        <v>0</v>
      </c>
      <c r="GU132" s="84">
        <f>IF(GU$10="",0,IF(GU$9&lt;главная!$N$19,0,GU130*главная!$N$22))</f>
        <v>0</v>
      </c>
      <c r="GV132" s="84">
        <f>IF(GV$10="",0,IF(GV$9&lt;главная!$N$19,0,GV130*главная!$N$22))</f>
        <v>0</v>
      </c>
      <c r="GW132" s="84">
        <f>IF(GW$10="",0,IF(GW$9&lt;главная!$N$19,0,GW130*главная!$N$22))</f>
        <v>0</v>
      </c>
      <c r="GX132" s="84">
        <f>IF(GX$10="",0,IF(GX$9&lt;главная!$N$19,0,GX130*главная!$N$22))</f>
        <v>0</v>
      </c>
      <c r="GY132" s="84">
        <f>IF(GY$10="",0,IF(GY$9&lt;главная!$N$19,0,GY130*главная!$N$22))</f>
        <v>0</v>
      </c>
      <c r="GZ132" s="84">
        <f>IF(GZ$10="",0,IF(GZ$9&lt;главная!$N$19,0,GZ130*главная!$N$22))</f>
        <v>0</v>
      </c>
      <c r="HA132" s="84">
        <f>IF(HA$10="",0,IF(HA$9&lt;главная!$N$19,0,HA130*главная!$N$22))</f>
        <v>0</v>
      </c>
      <c r="HB132" s="84">
        <f>IF(HB$10="",0,IF(HB$9&lt;главная!$N$19,0,HB130*главная!$N$22))</f>
        <v>0</v>
      </c>
      <c r="HC132" s="84">
        <f>IF(HC$10="",0,IF(HC$9&lt;главная!$N$19,0,HC130*главная!$N$22))</f>
        <v>0</v>
      </c>
      <c r="HD132" s="84">
        <f>IF(HD$10="",0,IF(HD$9&lt;главная!$N$19,0,HD130*главная!$N$22))</f>
        <v>0</v>
      </c>
      <c r="HE132" s="84">
        <f>IF(HE$10="",0,IF(HE$9&lt;главная!$N$19,0,HE130*главная!$N$22))</f>
        <v>0</v>
      </c>
      <c r="HF132" s="84">
        <f>IF(HF$10="",0,IF(HF$9&lt;главная!$N$19,0,HF130*главная!$N$22))</f>
        <v>0</v>
      </c>
      <c r="HG132" s="84">
        <f>IF(HG$10="",0,IF(HG$9&lt;главная!$N$19,0,HG130*главная!$N$22))</f>
        <v>0</v>
      </c>
      <c r="HH132" s="84">
        <f>IF(HH$10="",0,IF(HH$9&lt;главная!$N$19,0,HH130*главная!$N$22))</f>
        <v>0</v>
      </c>
      <c r="HI132" s="84">
        <f>IF(HI$10="",0,IF(HI$9&lt;главная!$N$19,0,HI130*главная!$N$22))</f>
        <v>0</v>
      </c>
      <c r="HJ132" s="84">
        <f>IF(HJ$10="",0,IF(HJ$9&lt;главная!$N$19,0,HJ130*главная!$N$22))</f>
        <v>0</v>
      </c>
      <c r="HK132" s="84">
        <f>IF(HK$10="",0,IF(HK$9&lt;главная!$N$19,0,HK130*главная!$N$22))</f>
        <v>0</v>
      </c>
      <c r="HL132" s="84">
        <f>IF(HL$10="",0,IF(HL$9&lt;главная!$N$19,0,HL130*главная!$N$22))</f>
        <v>0</v>
      </c>
      <c r="HM132" s="84">
        <f>IF(HM$10="",0,IF(HM$9&lt;главная!$N$19,0,HM130*главная!$N$22))</f>
        <v>0</v>
      </c>
      <c r="HN132" s="84">
        <f>IF(HN$10="",0,IF(HN$9&lt;главная!$N$19,0,HN130*главная!$N$22))</f>
        <v>0</v>
      </c>
      <c r="HO132" s="84">
        <f>IF(HO$10="",0,IF(HO$9&lt;главная!$N$19,0,HO130*главная!$N$22))</f>
        <v>0</v>
      </c>
      <c r="HP132" s="84">
        <f>IF(HP$10="",0,IF(HP$9&lt;главная!$N$19,0,HP130*главная!$N$22))</f>
        <v>0</v>
      </c>
      <c r="HQ132" s="84">
        <f>IF(HQ$10="",0,IF(HQ$9&lt;главная!$N$19,0,HQ130*главная!$N$22))</f>
        <v>0</v>
      </c>
      <c r="HR132" s="84">
        <f>IF(HR$10="",0,IF(HR$9&lt;главная!$N$19,0,HR130*главная!$N$22))</f>
        <v>0</v>
      </c>
      <c r="HS132" s="84">
        <f>IF(HS$10="",0,IF(HS$9&lt;главная!$N$19,0,HS130*главная!$N$22))</f>
        <v>0</v>
      </c>
      <c r="HT132" s="84">
        <f>IF(HT$10="",0,IF(HT$9&lt;главная!$N$19,0,HT130*главная!$N$22))</f>
        <v>0</v>
      </c>
      <c r="HU132" s="84">
        <f>IF(HU$10="",0,IF(HU$9&lt;главная!$N$19,0,HU130*главная!$N$22))</f>
        <v>0</v>
      </c>
      <c r="HV132" s="84">
        <f>IF(HV$10="",0,IF(HV$9&lt;главная!$N$19,0,HV130*главная!$N$22))</f>
        <v>0</v>
      </c>
      <c r="HW132" s="84">
        <f>IF(HW$10="",0,IF(HW$9&lt;главная!$N$19,0,HW130*главная!$N$22))</f>
        <v>0</v>
      </c>
      <c r="HX132" s="84">
        <f>IF(HX$10="",0,IF(HX$9&lt;главная!$N$19,0,HX130*главная!$N$22))</f>
        <v>0</v>
      </c>
      <c r="HY132" s="84">
        <f>IF(HY$10="",0,IF(HY$9&lt;главная!$N$19,0,HY130*главная!$N$22))</f>
        <v>0</v>
      </c>
      <c r="HZ132" s="84">
        <f>IF(HZ$10="",0,IF(HZ$9&lt;главная!$N$19,0,HZ130*главная!$N$22))</f>
        <v>0</v>
      </c>
      <c r="IA132" s="84">
        <f>IF(IA$10="",0,IF(IA$9&lt;главная!$N$19,0,IA130*главная!$N$22))</f>
        <v>0</v>
      </c>
      <c r="IB132" s="84">
        <f>IF(IB$10="",0,IF(IB$9&lt;главная!$N$19,0,IB130*главная!$N$22))</f>
        <v>0</v>
      </c>
      <c r="IC132" s="84">
        <f>IF(IC$10="",0,IF(IC$9&lt;главная!$N$19,0,IC130*главная!$N$22))</f>
        <v>0</v>
      </c>
      <c r="ID132" s="84">
        <f>IF(ID$10="",0,IF(ID$9&lt;главная!$N$19,0,ID130*главная!$N$22))</f>
        <v>0</v>
      </c>
      <c r="IE132" s="84">
        <f>IF(IE$10="",0,IF(IE$9&lt;главная!$N$19,0,IE130*главная!$N$22))</f>
        <v>0</v>
      </c>
      <c r="IF132" s="84">
        <f>IF(IF$10="",0,IF(IF$9&lt;главная!$N$19,0,IF130*главная!$N$22))</f>
        <v>0</v>
      </c>
      <c r="IG132" s="84">
        <f>IF(IG$10="",0,IF(IG$9&lt;главная!$N$19,0,IG130*главная!$N$22))</f>
        <v>0</v>
      </c>
      <c r="IH132" s="84">
        <f>IF(IH$10="",0,IF(IH$9&lt;главная!$N$19,0,IH130*главная!$N$22))</f>
        <v>0</v>
      </c>
      <c r="II132" s="84">
        <f>IF(II$10="",0,IF(II$9&lt;главная!$N$19,0,II130*главная!$N$22))</f>
        <v>0</v>
      </c>
      <c r="IJ132" s="84">
        <f>IF(IJ$10="",0,IF(IJ$9&lt;главная!$N$19,0,IJ130*главная!$N$22))</f>
        <v>0</v>
      </c>
      <c r="IK132" s="84">
        <f>IF(IK$10="",0,IF(IK$9&lt;главная!$N$19,0,IK130*главная!$N$22))</f>
        <v>0</v>
      </c>
      <c r="IL132" s="84">
        <f>IF(IL$10="",0,IF(IL$9&lt;главная!$N$19,0,IL130*главная!$N$22))</f>
        <v>0</v>
      </c>
      <c r="IM132" s="84">
        <f>IF(IM$10="",0,IF(IM$9&lt;главная!$N$19,0,IM130*главная!$N$22))</f>
        <v>0</v>
      </c>
      <c r="IN132" s="84">
        <f>IF(IN$10="",0,IF(IN$9&lt;главная!$N$19,0,IN130*главная!$N$22))</f>
        <v>0</v>
      </c>
      <c r="IO132" s="84">
        <f>IF(IO$10="",0,IF(IO$9&lt;главная!$N$19,0,IO130*главная!$N$22))</f>
        <v>0</v>
      </c>
      <c r="IP132" s="84">
        <f>IF(IP$10="",0,IF(IP$9&lt;главная!$N$19,0,IP130*главная!$N$22))</f>
        <v>0</v>
      </c>
      <c r="IQ132" s="84">
        <f>IF(IQ$10="",0,IF(IQ$9&lt;главная!$N$19,0,IQ130*главная!$N$22))</f>
        <v>0</v>
      </c>
      <c r="IR132" s="84">
        <f>IF(IR$10="",0,IF(IR$9&lt;главная!$N$19,0,IR130*главная!$N$22))</f>
        <v>0</v>
      </c>
      <c r="IS132" s="84">
        <f>IF(IS$10="",0,IF(IS$9&lt;главная!$N$19,0,IS130*главная!$N$22))</f>
        <v>0</v>
      </c>
      <c r="IT132" s="84">
        <f>IF(IT$10="",0,IF(IT$9&lt;главная!$N$19,0,IT130*главная!$N$22))</f>
        <v>0</v>
      </c>
      <c r="IU132" s="84">
        <f>IF(IU$10="",0,IF(IU$9&lt;главная!$N$19,0,IU130*главная!$N$22))</f>
        <v>0</v>
      </c>
      <c r="IV132" s="84">
        <f>IF(IV$10="",0,IF(IV$9&lt;главная!$N$19,0,IV130*главная!$N$22))</f>
        <v>0</v>
      </c>
      <c r="IW132" s="84">
        <f>IF(IW$10="",0,IF(IW$9&lt;главная!$N$19,0,IW130*главная!$N$22))</f>
        <v>0</v>
      </c>
      <c r="IX132" s="84">
        <f>IF(IX$10="",0,IF(IX$9&lt;главная!$N$19,0,IX130*главная!$N$22))</f>
        <v>0</v>
      </c>
      <c r="IY132" s="84">
        <f>IF(IY$10="",0,IF(IY$9&lt;главная!$N$19,0,IY130*главная!$N$22))</f>
        <v>0</v>
      </c>
      <c r="IZ132" s="84">
        <f>IF(IZ$10="",0,IF(IZ$9&lt;главная!$N$19,0,IZ130*главная!$N$22))</f>
        <v>0</v>
      </c>
      <c r="JA132" s="84">
        <f>IF(JA$10="",0,IF(JA$9&lt;главная!$N$19,0,JA130*главная!$N$22))</f>
        <v>0</v>
      </c>
      <c r="JB132" s="84">
        <f>IF(JB$10="",0,IF(JB$9&lt;главная!$N$19,0,JB130*главная!$N$22))</f>
        <v>0</v>
      </c>
      <c r="JC132" s="84">
        <f>IF(JC$10="",0,IF(JC$9&lt;главная!$N$19,0,JC130*главная!$N$22))</f>
        <v>0</v>
      </c>
      <c r="JD132" s="84">
        <f>IF(JD$10="",0,IF(JD$9&lt;главная!$N$19,0,JD130*главная!$N$22))</f>
        <v>0</v>
      </c>
      <c r="JE132" s="84">
        <f>IF(JE$10="",0,IF(JE$9&lt;главная!$N$19,0,JE130*главная!$N$22))</f>
        <v>0</v>
      </c>
      <c r="JF132" s="84">
        <f>IF(JF$10="",0,IF(JF$9&lt;главная!$N$19,0,JF130*главная!$N$22))</f>
        <v>0</v>
      </c>
      <c r="JG132" s="84">
        <f>IF(JG$10="",0,IF(JG$9&lt;главная!$N$19,0,JG130*главная!$N$22))</f>
        <v>0</v>
      </c>
      <c r="JH132" s="84">
        <f>IF(JH$10="",0,IF(JH$9&lt;главная!$N$19,0,JH130*главная!$N$22))</f>
        <v>0</v>
      </c>
      <c r="JI132" s="84">
        <f>IF(JI$10="",0,IF(JI$9&lt;главная!$N$19,0,JI130*главная!$N$22))</f>
        <v>0</v>
      </c>
      <c r="JJ132" s="84">
        <f>IF(JJ$10="",0,IF(JJ$9&lt;главная!$N$19,0,JJ130*главная!$N$22))</f>
        <v>0</v>
      </c>
      <c r="JK132" s="84">
        <f>IF(JK$10="",0,IF(JK$9&lt;главная!$N$19,0,JK130*главная!$N$22))</f>
        <v>0</v>
      </c>
      <c r="JL132" s="84">
        <f>IF(JL$10="",0,IF(JL$9&lt;главная!$N$19,0,JL130*главная!$N$22))</f>
        <v>0</v>
      </c>
      <c r="JM132" s="84">
        <f>IF(JM$10="",0,IF(JM$9&lt;главная!$N$19,0,JM130*главная!$N$22))</f>
        <v>0</v>
      </c>
      <c r="JN132" s="84">
        <f>IF(JN$10="",0,IF(JN$9&lt;главная!$N$19,0,JN130*главная!$N$22))</f>
        <v>0</v>
      </c>
      <c r="JO132" s="84">
        <f>IF(JO$10="",0,IF(JO$9&lt;главная!$N$19,0,JO130*главная!$N$22))</f>
        <v>0</v>
      </c>
      <c r="JP132" s="84">
        <f>IF(JP$10="",0,IF(JP$9&lt;главная!$N$19,0,JP130*главная!$N$22))</f>
        <v>0</v>
      </c>
      <c r="JQ132" s="84">
        <f>IF(JQ$10="",0,IF(JQ$9&lt;главная!$N$19,0,JQ130*главная!$N$22))</f>
        <v>0</v>
      </c>
      <c r="JR132" s="84">
        <f>IF(JR$10="",0,IF(JR$9&lt;главная!$N$19,0,JR130*главная!$N$22))</f>
        <v>0</v>
      </c>
      <c r="JS132" s="84">
        <f>IF(JS$10="",0,IF(JS$9&lt;главная!$N$19,0,JS130*главная!$N$22))</f>
        <v>0</v>
      </c>
      <c r="JT132" s="84">
        <f>IF(JT$10="",0,IF(JT$9&lt;главная!$N$19,0,JT130*главная!$N$22))</f>
        <v>0</v>
      </c>
      <c r="JU132" s="84">
        <f>IF(JU$10="",0,IF(JU$9&lt;главная!$N$19,0,JU130*главная!$N$22))</f>
        <v>0</v>
      </c>
      <c r="JV132" s="84">
        <f>IF(JV$10="",0,IF(JV$9&lt;главная!$N$19,0,JV130*главная!$N$22))</f>
        <v>0</v>
      </c>
      <c r="JW132" s="84">
        <f>IF(JW$10="",0,IF(JW$9&lt;главная!$N$19,0,JW130*главная!$N$22))</f>
        <v>0</v>
      </c>
      <c r="JX132" s="84">
        <f>IF(JX$10="",0,IF(JX$9&lt;главная!$N$19,0,JX130*главная!$N$22))</f>
        <v>0</v>
      </c>
      <c r="JY132" s="84">
        <f>IF(JY$10="",0,IF(JY$9&lt;главная!$N$19,0,JY130*главная!$N$22))</f>
        <v>0</v>
      </c>
      <c r="JZ132" s="84">
        <f>IF(JZ$10="",0,IF(JZ$9&lt;главная!$N$19,0,JZ130*главная!$N$22))</f>
        <v>0</v>
      </c>
      <c r="KA132" s="84">
        <f>IF(KA$10="",0,IF(KA$9&lt;главная!$N$19,0,KA130*главная!$N$22))</f>
        <v>0</v>
      </c>
      <c r="KB132" s="84">
        <f>IF(KB$10="",0,IF(KB$9&lt;главная!$N$19,0,KB130*главная!$N$22))</f>
        <v>0</v>
      </c>
      <c r="KC132" s="84">
        <f>IF(KC$10="",0,IF(KC$9&lt;главная!$N$19,0,KC130*главная!$N$22))</f>
        <v>0</v>
      </c>
      <c r="KD132" s="84">
        <f>IF(KD$10="",0,IF(KD$9&lt;главная!$N$19,0,KD130*главная!$N$22))</f>
        <v>0</v>
      </c>
      <c r="KE132" s="84">
        <f>IF(KE$10="",0,IF(KE$9&lt;главная!$N$19,0,KE130*главная!$N$22))</f>
        <v>0</v>
      </c>
      <c r="KF132" s="84">
        <f>IF(KF$10="",0,IF(KF$9&lt;главная!$N$19,0,KF130*главная!$N$22))</f>
        <v>0</v>
      </c>
      <c r="KG132" s="84">
        <f>IF(KG$10="",0,IF(KG$9&lt;главная!$N$19,0,KG130*главная!$N$22))</f>
        <v>0</v>
      </c>
      <c r="KH132" s="84">
        <f>IF(KH$10="",0,IF(KH$9&lt;главная!$N$19,0,KH130*главная!$N$22))</f>
        <v>0</v>
      </c>
      <c r="KI132" s="84">
        <f>IF(KI$10="",0,IF(KI$9&lt;главная!$N$19,0,KI130*главная!$N$22))</f>
        <v>0</v>
      </c>
      <c r="KJ132" s="84">
        <f>IF(KJ$10="",0,IF(KJ$9&lt;главная!$N$19,0,KJ130*главная!$N$22))</f>
        <v>0</v>
      </c>
      <c r="KK132" s="84">
        <f>IF(KK$10="",0,IF(KK$9&lt;главная!$N$19,0,KK130*главная!$N$22))</f>
        <v>0</v>
      </c>
      <c r="KL132" s="84">
        <f>IF(KL$10="",0,IF(KL$9&lt;главная!$N$19,0,KL130*главная!$N$22))</f>
        <v>0</v>
      </c>
      <c r="KM132" s="84">
        <f>IF(KM$10="",0,IF(KM$9&lt;главная!$N$19,0,KM130*главная!$N$22))</f>
        <v>0</v>
      </c>
      <c r="KN132" s="84">
        <f>IF(KN$10="",0,IF(KN$9&lt;главная!$N$19,0,KN130*главная!$N$22))</f>
        <v>0</v>
      </c>
      <c r="KO132" s="84">
        <f>IF(KO$10="",0,IF(KO$9&lt;главная!$N$19,0,KO130*главная!$N$22))</f>
        <v>0</v>
      </c>
      <c r="KP132" s="84">
        <f>IF(KP$10="",0,IF(KP$9&lt;главная!$N$19,0,KP130*главная!$N$22))</f>
        <v>0</v>
      </c>
      <c r="KQ132" s="84">
        <f>IF(KQ$10="",0,IF(KQ$9&lt;главная!$N$19,0,KQ130*главная!$N$22))</f>
        <v>0</v>
      </c>
      <c r="KR132" s="84">
        <f>IF(KR$10="",0,IF(KR$9&lt;главная!$N$19,0,KR130*главная!$N$22))</f>
        <v>0</v>
      </c>
      <c r="KS132" s="84">
        <f>IF(KS$10="",0,IF(KS$9&lt;главная!$N$19,0,KS130*главная!$N$22))</f>
        <v>0</v>
      </c>
      <c r="KT132" s="84">
        <f>IF(KT$10="",0,IF(KT$9&lt;главная!$N$19,0,KT130*главная!$N$22))</f>
        <v>0</v>
      </c>
      <c r="KU132" s="84">
        <f>IF(KU$10="",0,IF(KU$9&lt;главная!$N$19,0,KU130*главная!$N$22))</f>
        <v>0</v>
      </c>
      <c r="KV132" s="84">
        <f>IF(KV$10="",0,IF(KV$9&lt;главная!$N$19,0,KV130*главная!$N$22))</f>
        <v>0</v>
      </c>
      <c r="KW132" s="84">
        <f>IF(KW$10="",0,IF(KW$9&lt;главная!$N$19,0,KW130*главная!$N$22))</f>
        <v>0</v>
      </c>
      <c r="KX132" s="84">
        <f>IF(KX$10="",0,IF(KX$9&lt;главная!$N$19,0,KX130*главная!$N$22))</f>
        <v>0</v>
      </c>
      <c r="KY132" s="84">
        <f>IF(KY$10="",0,IF(KY$9&lt;главная!$N$19,0,KY130*главная!$N$22))</f>
        <v>0</v>
      </c>
      <c r="KZ132" s="84">
        <f>IF(KZ$10="",0,IF(KZ$9&lt;главная!$N$19,0,KZ130*главная!$N$22))</f>
        <v>0</v>
      </c>
      <c r="LA132" s="84">
        <f>IF(LA$10="",0,IF(LA$9&lt;главная!$N$19,0,LA130*главная!$N$22))</f>
        <v>0</v>
      </c>
      <c r="LB132" s="84">
        <f>IF(LB$10="",0,IF(LB$9&lt;главная!$N$19,0,LB130*главная!$N$22))</f>
        <v>0</v>
      </c>
      <c r="LC132" s="84">
        <f>IF(LC$10="",0,IF(LC$9&lt;главная!$N$19,0,LC130*главная!$N$22))</f>
        <v>0</v>
      </c>
      <c r="LD132" s="84">
        <f>IF(LD$10="",0,IF(LD$9&lt;главная!$N$19,0,LD130*главная!$N$22))</f>
        <v>0</v>
      </c>
      <c r="LE132" s="84">
        <f>IF(LE$10="",0,IF(LE$9&lt;главная!$N$19,0,LE130*главная!$N$22))</f>
        <v>0</v>
      </c>
      <c r="LF132" s="84">
        <f>IF(LF$10="",0,IF(LF$9&lt;главная!$N$19,0,LF130*главная!$N$22))</f>
        <v>0</v>
      </c>
      <c r="LG132" s="84">
        <f>IF(LG$10="",0,IF(LG$9&lt;главная!$N$19,0,LG130*главная!$N$22))</f>
        <v>0</v>
      </c>
      <c r="LH132" s="84">
        <f>IF(LH$10="",0,IF(LH$9&lt;главная!$N$19,0,LH130*главная!$N$22))</f>
        <v>0</v>
      </c>
      <c r="LI132" s="80"/>
      <c r="LJ132" s="80"/>
    </row>
    <row r="133" spans="1:322" ht="7.05" customHeight="1" x14ac:dyDescent="0.25">
      <c r="A133" s="6"/>
      <c r="B133" s="6"/>
      <c r="C133" s="6"/>
      <c r="D133" s="6"/>
      <c r="E133" s="124"/>
      <c r="F133" s="6"/>
      <c r="G133" s="6"/>
      <c r="H133" s="6"/>
      <c r="I133" s="6"/>
      <c r="J133" s="6"/>
      <c r="K133" s="31"/>
      <c r="L133" s="6"/>
      <c r="M133" s="13"/>
      <c r="N133" s="6"/>
      <c r="O133" s="20"/>
      <c r="P133" s="6"/>
      <c r="Q133" s="6"/>
      <c r="R133" s="124"/>
      <c r="S133" s="6"/>
      <c r="T133" s="6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24"/>
      <c r="DE133" s="124"/>
      <c r="DF133" s="124"/>
      <c r="DG133" s="124"/>
      <c r="DH133" s="124"/>
      <c r="DI133" s="124"/>
      <c r="DJ133" s="124"/>
      <c r="DK133" s="124"/>
      <c r="DL133" s="124"/>
      <c r="DM133" s="124"/>
      <c r="DN133" s="124"/>
      <c r="DO133" s="124"/>
      <c r="DP133" s="124"/>
      <c r="DQ133" s="124"/>
      <c r="DR133" s="124"/>
      <c r="DS133" s="124"/>
      <c r="DT133" s="124"/>
      <c r="DU133" s="124"/>
      <c r="DV133" s="124"/>
      <c r="DW133" s="124"/>
      <c r="DX133" s="124"/>
      <c r="DY133" s="124"/>
      <c r="DZ133" s="124"/>
      <c r="EA133" s="124"/>
      <c r="EB133" s="124"/>
      <c r="EC133" s="124"/>
      <c r="ED133" s="124"/>
      <c r="EE133" s="124"/>
      <c r="EF133" s="124"/>
      <c r="EG133" s="124"/>
      <c r="EH133" s="124"/>
      <c r="EI133" s="124"/>
      <c r="EJ133" s="124"/>
      <c r="EK133" s="124"/>
      <c r="EL133" s="124"/>
      <c r="EM133" s="124"/>
      <c r="EN133" s="124"/>
      <c r="EO133" s="124"/>
      <c r="EP133" s="124"/>
      <c r="EQ133" s="124"/>
      <c r="ER133" s="124"/>
      <c r="ES133" s="124"/>
      <c r="ET133" s="124"/>
      <c r="EU133" s="124"/>
      <c r="EV133" s="124"/>
      <c r="EW133" s="124"/>
      <c r="EX133" s="124"/>
      <c r="EY133" s="124"/>
      <c r="EZ133" s="124"/>
      <c r="FA133" s="124"/>
      <c r="FB133" s="124"/>
      <c r="FC133" s="124"/>
      <c r="FD133" s="124"/>
      <c r="FE133" s="124"/>
      <c r="FF133" s="124"/>
      <c r="FG133" s="124"/>
      <c r="FH133" s="124"/>
      <c r="FI133" s="124"/>
      <c r="FJ133" s="124"/>
      <c r="FK133" s="124"/>
      <c r="FL133" s="124"/>
      <c r="FM133" s="124"/>
      <c r="FN133" s="124"/>
      <c r="FO133" s="124"/>
      <c r="FP133" s="124"/>
      <c r="FQ133" s="124"/>
      <c r="FR133" s="124"/>
      <c r="FS133" s="124"/>
      <c r="FT133" s="124"/>
      <c r="FU133" s="124"/>
      <c r="FV133" s="124"/>
      <c r="FW133" s="124"/>
      <c r="FX133" s="124"/>
      <c r="FY133" s="124"/>
      <c r="FZ133" s="124"/>
      <c r="GA133" s="124"/>
      <c r="GB133" s="124"/>
      <c r="GC133" s="124"/>
      <c r="GD133" s="124"/>
      <c r="GE133" s="124"/>
      <c r="GF133" s="124"/>
      <c r="GG133" s="124"/>
      <c r="GH133" s="124"/>
      <c r="GI133" s="124"/>
      <c r="GJ133" s="124"/>
      <c r="GK133" s="124"/>
      <c r="GL133" s="124"/>
      <c r="GM133" s="124"/>
      <c r="GN133" s="124"/>
      <c r="GO133" s="124"/>
      <c r="GP133" s="124"/>
      <c r="GQ133" s="124"/>
      <c r="GR133" s="124"/>
      <c r="GS133" s="124"/>
      <c r="GT133" s="124"/>
      <c r="GU133" s="124"/>
      <c r="GV133" s="124"/>
      <c r="GW133" s="124"/>
      <c r="GX133" s="124"/>
      <c r="GY133" s="124"/>
      <c r="GZ133" s="124"/>
      <c r="HA133" s="124"/>
      <c r="HB133" s="124"/>
      <c r="HC133" s="124"/>
      <c r="HD133" s="124"/>
      <c r="HE133" s="124"/>
      <c r="HF133" s="124"/>
      <c r="HG133" s="124"/>
      <c r="HH133" s="124"/>
      <c r="HI133" s="124"/>
      <c r="HJ133" s="124"/>
      <c r="HK133" s="124"/>
      <c r="HL133" s="124"/>
      <c r="HM133" s="124"/>
      <c r="HN133" s="124"/>
      <c r="HO133" s="124"/>
      <c r="HP133" s="124"/>
      <c r="HQ133" s="124"/>
      <c r="HR133" s="124"/>
      <c r="HS133" s="124"/>
      <c r="HT133" s="124"/>
      <c r="HU133" s="124"/>
      <c r="HV133" s="124"/>
      <c r="HW133" s="124"/>
      <c r="HX133" s="124"/>
      <c r="HY133" s="124"/>
      <c r="HZ133" s="124"/>
      <c r="IA133" s="124"/>
      <c r="IB133" s="124"/>
      <c r="IC133" s="124"/>
      <c r="ID133" s="124"/>
      <c r="IE133" s="124"/>
      <c r="IF133" s="124"/>
      <c r="IG133" s="124"/>
      <c r="IH133" s="124"/>
      <c r="II133" s="124"/>
      <c r="IJ133" s="124"/>
      <c r="IK133" s="124"/>
      <c r="IL133" s="124"/>
      <c r="IM133" s="124"/>
      <c r="IN133" s="124"/>
      <c r="IO133" s="124"/>
      <c r="IP133" s="124"/>
      <c r="IQ133" s="124"/>
      <c r="IR133" s="124"/>
      <c r="IS133" s="124"/>
      <c r="IT133" s="124"/>
      <c r="IU133" s="124"/>
      <c r="IV133" s="124"/>
      <c r="IW133" s="124"/>
      <c r="IX133" s="124"/>
      <c r="IY133" s="124"/>
      <c r="IZ133" s="124"/>
      <c r="JA133" s="124"/>
      <c r="JB133" s="124"/>
      <c r="JC133" s="124"/>
      <c r="JD133" s="124"/>
      <c r="JE133" s="124"/>
      <c r="JF133" s="124"/>
      <c r="JG133" s="124"/>
      <c r="JH133" s="124"/>
      <c r="JI133" s="124"/>
      <c r="JJ133" s="124"/>
      <c r="JK133" s="124"/>
      <c r="JL133" s="124"/>
      <c r="JM133" s="124"/>
      <c r="JN133" s="124"/>
      <c r="JO133" s="124"/>
      <c r="JP133" s="124"/>
      <c r="JQ133" s="124"/>
      <c r="JR133" s="124"/>
      <c r="JS133" s="124"/>
      <c r="JT133" s="124"/>
      <c r="JU133" s="124"/>
      <c r="JV133" s="124"/>
      <c r="JW133" s="124"/>
      <c r="JX133" s="124"/>
      <c r="JY133" s="124"/>
      <c r="JZ133" s="124"/>
      <c r="KA133" s="124"/>
      <c r="KB133" s="124"/>
      <c r="KC133" s="124"/>
      <c r="KD133" s="124"/>
      <c r="KE133" s="124"/>
      <c r="KF133" s="124"/>
      <c r="KG133" s="124"/>
      <c r="KH133" s="124"/>
      <c r="KI133" s="124"/>
      <c r="KJ133" s="124"/>
      <c r="KK133" s="124"/>
      <c r="KL133" s="124"/>
      <c r="KM133" s="124"/>
      <c r="KN133" s="124"/>
      <c r="KO133" s="124"/>
      <c r="KP133" s="124"/>
      <c r="KQ133" s="124"/>
      <c r="KR133" s="124"/>
      <c r="KS133" s="124"/>
      <c r="KT133" s="124"/>
      <c r="KU133" s="124"/>
      <c r="KV133" s="124"/>
      <c r="KW133" s="124"/>
      <c r="KX133" s="124"/>
      <c r="KY133" s="124"/>
      <c r="KZ133" s="124"/>
      <c r="LA133" s="124"/>
      <c r="LB133" s="124"/>
      <c r="LC133" s="124"/>
      <c r="LD133" s="124"/>
      <c r="LE133" s="124"/>
      <c r="LF133" s="124"/>
      <c r="LG133" s="124"/>
      <c r="LH133" s="124"/>
      <c r="LI133" s="6"/>
      <c r="LJ133" s="6"/>
    </row>
    <row r="134" spans="1:322" s="85" customFormat="1" x14ac:dyDescent="0.25">
      <c r="A134" s="80"/>
      <c r="B134" s="80"/>
      <c r="C134" s="80"/>
      <c r="D134" s="80"/>
      <c r="E134" s="146" t="str">
        <f>kpi!$E$100</f>
        <v>прочие расходы</v>
      </c>
      <c r="F134" s="80"/>
      <c r="G134" s="80"/>
      <c r="H134" s="81"/>
      <c r="I134" s="80"/>
      <c r="J134" s="80"/>
      <c r="K134" s="80" t="str">
        <f>IF($E134="","",INDEX(kpi!$H:$H,SUMIFS(kpi!$B:$B,kpi!$E:$E,$E134)))</f>
        <v>долл.</v>
      </c>
      <c r="L134" s="80"/>
      <c r="M134" s="82"/>
      <c r="N134" s="80"/>
      <c r="O134" s="82"/>
      <c r="P134" s="80"/>
      <c r="Q134" s="80"/>
      <c r="R134" s="148">
        <f>SUMIFS($T134:$LI134,$T$1:$LI$1,"&lt;="&amp;MAX($1:$1),$T$1:$LI$1,"&gt;="&amp;1)</f>
        <v>0</v>
      </c>
      <c r="S134" s="80"/>
      <c r="T134" s="80"/>
      <c r="U134" s="84">
        <f>SUM(U135:U144)</f>
        <v>0</v>
      </c>
      <c r="V134" s="84">
        <f t="shared" ref="V134:CG134" si="380">SUM(V135:V144)</f>
        <v>0</v>
      </c>
      <c r="W134" s="84">
        <f t="shared" si="380"/>
        <v>0</v>
      </c>
      <c r="X134" s="84">
        <f t="shared" si="380"/>
        <v>0</v>
      </c>
      <c r="Y134" s="84">
        <f t="shared" si="380"/>
        <v>0</v>
      </c>
      <c r="Z134" s="84">
        <f t="shared" si="380"/>
        <v>0</v>
      </c>
      <c r="AA134" s="84">
        <f t="shared" si="380"/>
        <v>0</v>
      </c>
      <c r="AB134" s="84">
        <f t="shared" si="380"/>
        <v>0</v>
      </c>
      <c r="AC134" s="84">
        <f t="shared" si="380"/>
        <v>0</v>
      </c>
      <c r="AD134" s="84">
        <f t="shared" si="380"/>
        <v>0</v>
      </c>
      <c r="AE134" s="84">
        <f t="shared" si="380"/>
        <v>0</v>
      </c>
      <c r="AF134" s="84">
        <f t="shared" si="380"/>
        <v>0</v>
      </c>
      <c r="AG134" s="84">
        <f t="shared" si="380"/>
        <v>0</v>
      </c>
      <c r="AH134" s="84">
        <f t="shared" si="380"/>
        <v>0</v>
      </c>
      <c r="AI134" s="84">
        <f t="shared" si="380"/>
        <v>0</v>
      </c>
      <c r="AJ134" s="84">
        <f t="shared" si="380"/>
        <v>0</v>
      </c>
      <c r="AK134" s="84">
        <f t="shared" si="380"/>
        <v>0</v>
      </c>
      <c r="AL134" s="84">
        <f t="shared" si="380"/>
        <v>0</v>
      </c>
      <c r="AM134" s="84">
        <f t="shared" si="380"/>
        <v>0</v>
      </c>
      <c r="AN134" s="84">
        <f t="shared" si="380"/>
        <v>0</v>
      </c>
      <c r="AO134" s="84">
        <f t="shared" si="380"/>
        <v>0</v>
      </c>
      <c r="AP134" s="84">
        <f t="shared" si="380"/>
        <v>0</v>
      </c>
      <c r="AQ134" s="84">
        <f t="shared" si="380"/>
        <v>0</v>
      </c>
      <c r="AR134" s="84">
        <f t="shared" si="380"/>
        <v>0</v>
      </c>
      <c r="AS134" s="84">
        <f t="shared" si="380"/>
        <v>0</v>
      </c>
      <c r="AT134" s="84">
        <f t="shared" si="380"/>
        <v>0</v>
      </c>
      <c r="AU134" s="84">
        <f t="shared" si="380"/>
        <v>0</v>
      </c>
      <c r="AV134" s="84">
        <f t="shared" si="380"/>
        <v>0</v>
      </c>
      <c r="AW134" s="84">
        <f t="shared" si="380"/>
        <v>0</v>
      </c>
      <c r="AX134" s="84">
        <f t="shared" si="380"/>
        <v>0</v>
      </c>
      <c r="AY134" s="84">
        <f t="shared" si="380"/>
        <v>0</v>
      </c>
      <c r="AZ134" s="84">
        <f t="shared" si="380"/>
        <v>0</v>
      </c>
      <c r="BA134" s="84">
        <f t="shared" si="380"/>
        <v>0</v>
      </c>
      <c r="BB134" s="84">
        <f t="shared" si="380"/>
        <v>0</v>
      </c>
      <c r="BC134" s="84">
        <f t="shared" si="380"/>
        <v>0</v>
      </c>
      <c r="BD134" s="84">
        <f t="shared" si="380"/>
        <v>0</v>
      </c>
      <c r="BE134" s="84">
        <f t="shared" si="380"/>
        <v>0</v>
      </c>
      <c r="BF134" s="84">
        <f t="shared" si="380"/>
        <v>0</v>
      </c>
      <c r="BG134" s="84">
        <f t="shared" si="380"/>
        <v>0</v>
      </c>
      <c r="BH134" s="84">
        <f t="shared" si="380"/>
        <v>0</v>
      </c>
      <c r="BI134" s="84">
        <f t="shared" si="380"/>
        <v>0</v>
      </c>
      <c r="BJ134" s="84">
        <f t="shared" si="380"/>
        <v>0</v>
      </c>
      <c r="BK134" s="84">
        <f t="shared" si="380"/>
        <v>0</v>
      </c>
      <c r="BL134" s="84">
        <f t="shared" si="380"/>
        <v>0</v>
      </c>
      <c r="BM134" s="84">
        <f t="shared" si="380"/>
        <v>0</v>
      </c>
      <c r="BN134" s="84">
        <f t="shared" si="380"/>
        <v>0</v>
      </c>
      <c r="BO134" s="84">
        <f t="shared" si="380"/>
        <v>0</v>
      </c>
      <c r="BP134" s="84">
        <f t="shared" si="380"/>
        <v>0</v>
      </c>
      <c r="BQ134" s="84">
        <f t="shared" si="380"/>
        <v>0</v>
      </c>
      <c r="BR134" s="84">
        <f t="shared" si="380"/>
        <v>0</v>
      </c>
      <c r="BS134" s="84">
        <f t="shared" si="380"/>
        <v>0</v>
      </c>
      <c r="BT134" s="84">
        <f t="shared" si="380"/>
        <v>0</v>
      </c>
      <c r="BU134" s="84">
        <f t="shared" si="380"/>
        <v>0</v>
      </c>
      <c r="BV134" s="84">
        <f t="shared" si="380"/>
        <v>0</v>
      </c>
      <c r="BW134" s="84">
        <f t="shared" si="380"/>
        <v>0</v>
      </c>
      <c r="BX134" s="84">
        <f t="shared" si="380"/>
        <v>0</v>
      </c>
      <c r="BY134" s="84">
        <f t="shared" si="380"/>
        <v>0</v>
      </c>
      <c r="BZ134" s="84">
        <f t="shared" si="380"/>
        <v>0</v>
      </c>
      <c r="CA134" s="84">
        <f t="shared" si="380"/>
        <v>0</v>
      </c>
      <c r="CB134" s="84">
        <f t="shared" si="380"/>
        <v>0</v>
      </c>
      <c r="CC134" s="84">
        <f t="shared" si="380"/>
        <v>0</v>
      </c>
      <c r="CD134" s="84">
        <f t="shared" si="380"/>
        <v>0</v>
      </c>
      <c r="CE134" s="84">
        <f t="shared" si="380"/>
        <v>0</v>
      </c>
      <c r="CF134" s="84">
        <f t="shared" si="380"/>
        <v>0</v>
      </c>
      <c r="CG134" s="84">
        <f t="shared" si="380"/>
        <v>0</v>
      </c>
      <c r="CH134" s="84">
        <f t="shared" ref="CH134:ES134" si="381">SUM(CH135:CH144)</f>
        <v>0</v>
      </c>
      <c r="CI134" s="84">
        <f t="shared" si="381"/>
        <v>0</v>
      </c>
      <c r="CJ134" s="84">
        <f t="shared" si="381"/>
        <v>0</v>
      </c>
      <c r="CK134" s="84">
        <f t="shared" si="381"/>
        <v>0</v>
      </c>
      <c r="CL134" s="84">
        <f t="shared" si="381"/>
        <v>0</v>
      </c>
      <c r="CM134" s="84">
        <f t="shared" si="381"/>
        <v>0</v>
      </c>
      <c r="CN134" s="84">
        <f t="shared" si="381"/>
        <v>0</v>
      </c>
      <c r="CO134" s="84">
        <f t="shared" si="381"/>
        <v>0</v>
      </c>
      <c r="CP134" s="84">
        <f t="shared" si="381"/>
        <v>0</v>
      </c>
      <c r="CQ134" s="84">
        <f t="shared" si="381"/>
        <v>0</v>
      </c>
      <c r="CR134" s="84">
        <f t="shared" si="381"/>
        <v>0</v>
      </c>
      <c r="CS134" s="84">
        <f t="shared" si="381"/>
        <v>0</v>
      </c>
      <c r="CT134" s="84">
        <f t="shared" si="381"/>
        <v>0</v>
      </c>
      <c r="CU134" s="84">
        <f t="shared" si="381"/>
        <v>0</v>
      </c>
      <c r="CV134" s="84">
        <f t="shared" si="381"/>
        <v>0</v>
      </c>
      <c r="CW134" s="84">
        <f t="shared" si="381"/>
        <v>0</v>
      </c>
      <c r="CX134" s="84">
        <f t="shared" si="381"/>
        <v>0</v>
      </c>
      <c r="CY134" s="84">
        <f t="shared" si="381"/>
        <v>0</v>
      </c>
      <c r="CZ134" s="84">
        <f t="shared" si="381"/>
        <v>0</v>
      </c>
      <c r="DA134" s="84">
        <f t="shared" si="381"/>
        <v>0</v>
      </c>
      <c r="DB134" s="84">
        <f t="shared" si="381"/>
        <v>0</v>
      </c>
      <c r="DC134" s="84">
        <f t="shared" si="381"/>
        <v>0</v>
      </c>
      <c r="DD134" s="84">
        <f t="shared" si="381"/>
        <v>0</v>
      </c>
      <c r="DE134" s="84">
        <f t="shared" si="381"/>
        <v>0</v>
      </c>
      <c r="DF134" s="84">
        <f t="shared" si="381"/>
        <v>0</v>
      </c>
      <c r="DG134" s="84">
        <f t="shared" si="381"/>
        <v>0</v>
      </c>
      <c r="DH134" s="84">
        <f t="shared" si="381"/>
        <v>0</v>
      </c>
      <c r="DI134" s="84">
        <f t="shared" si="381"/>
        <v>0</v>
      </c>
      <c r="DJ134" s="84">
        <f t="shared" si="381"/>
        <v>0</v>
      </c>
      <c r="DK134" s="84">
        <f t="shared" si="381"/>
        <v>0</v>
      </c>
      <c r="DL134" s="84">
        <f t="shared" si="381"/>
        <v>0</v>
      </c>
      <c r="DM134" s="84">
        <f t="shared" si="381"/>
        <v>0</v>
      </c>
      <c r="DN134" s="84">
        <f t="shared" si="381"/>
        <v>0</v>
      </c>
      <c r="DO134" s="84">
        <f t="shared" si="381"/>
        <v>0</v>
      </c>
      <c r="DP134" s="84">
        <f t="shared" si="381"/>
        <v>0</v>
      </c>
      <c r="DQ134" s="84">
        <f t="shared" si="381"/>
        <v>0</v>
      </c>
      <c r="DR134" s="84">
        <f t="shared" si="381"/>
        <v>0</v>
      </c>
      <c r="DS134" s="84">
        <f t="shared" si="381"/>
        <v>0</v>
      </c>
      <c r="DT134" s="84">
        <f t="shared" si="381"/>
        <v>0</v>
      </c>
      <c r="DU134" s="84">
        <f t="shared" si="381"/>
        <v>0</v>
      </c>
      <c r="DV134" s="84">
        <f t="shared" si="381"/>
        <v>0</v>
      </c>
      <c r="DW134" s="84">
        <f t="shared" si="381"/>
        <v>0</v>
      </c>
      <c r="DX134" s="84">
        <f t="shared" si="381"/>
        <v>0</v>
      </c>
      <c r="DY134" s="84">
        <f t="shared" si="381"/>
        <v>0</v>
      </c>
      <c r="DZ134" s="84">
        <f t="shared" si="381"/>
        <v>0</v>
      </c>
      <c r="EA134" s="84">
        <f t="shared" si="381"/>
        <v>0</v>
      </c>
      <c r="EB134" s="84">
        <f t="shared" si="381"/>
        <v>0</v>
      </c>
      <c r="EC134" s="84">
        <f t="shared" si="381"/>
        <v>0</v>
      </c>
      <c r="ED134" s="84">
        <f t="shared" si="381"/>
        <v>0</v>
      </c>
      <c r="EE134" s="84">
        <f t="shared" si="381"/>
        <v>0</v>
      </c>
      <c r="EF134" s="84">
        <f t="shared" si="381"/>
        <v>0</v>
      </c>
      <c r="EG134" s="84">
        <f t="shared" si="381"/>
        <v>0</v>
      </c>
      <c r="EH134" s="84">
        <f t="shared" si="381"/>
        <v>0</v>
      </c>
      <c r="EI134" s="84">
        <f t="shared" si="381"/>
        <v>0</v>
      </c>
      <c r="EJ134" s="84">
        <f t="shared" si="381"/>
        <v>0</v>
      </c>
      <c r="EK134" s="84">
        <f t="shared" si="381"/>
        <v>0</v>
      </c>
      <c r="EL134" s="84">
        <f t="shared" si="381"/>
        <v>0</v>
      </c>
      <c r="EM134" s="84">
        <f t="shared" si="381"/>
        <v>0</v>
      </c>
      <c r="EN134" s="84">
        <f t="shared" si="381"/>
        <v>0</v>
      </c>
      <c r="EO134" s="84">
        <f t="shared" si="381"/>
        <v>0</v>
      </c>
      <c r="EP134" s="84">
        <f t="shared" si="381"/>
        <v>0</v>
      </c>
      <c r="EQ134" s="84">
        <f t="shared" si="381"/>
        <v>0</v>
      </c>
      <c r="ER134" s="84">
        <f t="shared" si="381"/>
        <v>0</v>
      </c>
      <c r="ES134" s="84">
        <f t="shared" si="381"/>
        <v>0</v>
      </c>
      <c r="ET134" s="84">
        <f t="shared" ref="ET134:HE134" si="382">SUM(ET135:ET144)</f>
        <v>0</v>
      </c>
      <c r="EU134" s="84">
        <f t="shared" si="382"/>
        <v>0</v>
      </c>
      <c r="EV134" s="84">
        <f t="shared" si="382"/>
        <v>0</v>
      </c>
      <c r="EW134" s="84">
        <f t="shared" si="382"/>
        <v>0</v>
      </c>
      <c r="EX134" s="84">
        <f t="shared" si="382"/>
        <v>0</v>
      </c>
      <c r="EY134" s="84">
        <f t="shared" si="382"/>
        <v>0</v>
      </c>
      <c r="EZ134" s="84">
        <f t="shared" si="382"/>
        <v>0</v>
      </c>
      <c r="FA134" s="84">
        <f t="shared" si="382"/>
        <v>0</v>
      </c>
      <c r="FB134" s="84">
        <f t="shared" si="382"/>
        <v>0</v>
      </c>
      <c r="FC134" s="84">
        <f t="shared" si="382"/>
        <v>0</v>
      </c>
      <c r="FD134" s="84">
        <f t="shared" si="382"/>
        <v>0</v>
      </c>
      <c r="FE134" s="84">
        <f t="shared" si="382"/>
        <v>0</v>
      </c>
      <c r="FF134" s="84">
        <f t="shared" si="382"/>
        <v>0</v>
      </c>
      <c r="FG134" s="84">
        <f t="shared" si="382"/>
        <v>0</v>
      </c>
      <c r="FH134" s="84">
        <f t="shared" si="382"/>
        <v>0</v>
      </c>
      <c r="FI134" s="84">
        <f t="shared" si="382"/>
        <v>0</v>
      </c>
      <c r="FJ134" s="84">
        <f t="shared" si="382"/>
        <v>0</v>
      </c>
      <c r="FK134" s="84">
        <f t="shared" si="382"/>
        <v>0</v>
      </c>
      <c r="FL134" s="84">
        <f t="shared" si="382"/>
        <v>0</v>
      </c>
      <c r="FM134" s="84">
        <f t="shared" si="382"/>
        <v>0</v>
      </c>
      <c r="FN134" s="84">
        <f t="shared" si="382"/>
        <v>0</v>
      </c>
      <c r="FO134" s="84">
        <f t="shared" si="382"/>
        <v>0</v>
      </c>
      <c r="FP134" s="84">
        <f t="shared" si="382"/>
        <v>0</v>
      </c>
      <c r="FQ134" s="84">
        <f t="shared" si="382"/>
        <v>0</v>
      </c>
      <c r="FR134" s="84">
        <f t="shared" si="382"/>
        <v>0</v>
      </c>
      <c r="FS134" s="84">
        <f t="shared" si="382"/>
        <v>0</v>
      </c>
      <c r="FT134" s="84">
        <f t="shared" si="382"/>
        <v>0</v>
      </c>
      <c r="FU134" s="84">
        <f t="shared" si="382"/>
        <v>0</v>
      </c>
      <c r="FV134" s="84">
        <f t="shared" si="382"/>
        <v>0</v>
      </c>
      <c r="FW134" s="84">
        <f t="shared" si="382"/>
        <v>0</v>
      </c>
      <c r="FX134" s="84">
        <f t="shared" si="382"/>
        <v>0</v>
      </c>
      <c r="FY134" s="84">
        <f t="shared" si="382"/>
        <v>0</v>
      </c>
      <c r="FZ134" s="84">
        <f t="shared" si="382"/>
        <v>0</v>
      </c>
      <c r="GA134" s="84">
        <f t="shared" si="382"/>
        <v>0</v>
      </c>
      <c r="GB134" s="84">
        <f t="shared" si="382"/>
        <v>0</v>
      </c>
      <c r="GC134" s="84">
        <f t="shared" si="382"/>
        <v>0</v>
      </c>
      <c r="GD134" s="84">
        <f t="shared" si="382"/>
        <v>0</v>
      </c>
      <c r="GE134" s="84">
        <f t="shared" si="382"/>
        <v>0</v>
      </c>
      <c r="GF134" s="84">
        <f t="shared" si="382"/>
        <v>0</v>
      </c>
      <c r="GG134" s="84">
        <f t="shared" si="382"/>
        <v>0</v>
      </c>
      <c r="GH134" s="84">
        <f t="shared" si="382"/>
        <v>0</v>
      </c>
      <c r="GI134" s="84">
        <f t="shared" si="382"/>
        <v>0</v>
      </c>
      <c r="GJ134" s="84">
        <f t="shared" si="382"/>
        <v>0</v>
      </c>
      <c r="GK134" s="84">
        <f t="shared" si="382"/>
        <v>0</v>
      </c>
      <c r="GL134" s="84">
        <f t="shared" si="382"/>
        <v>0</v>
      </c>
      <c r="GM134" s="84">
        <f t="shared" si="382"/>
        <v>0</v>
      </c>
      <c r="GN134" s="84">
        <f t="shared" si="382"/>
        <v>0</v>
      </c>
      <c r="GO134" s="84">
        <f t="shared" si="382"/>
        <v>0</v>
      </c>
      <c r="GP134" s="84">
        <f t="shared" si="382"/>
        <v>0</v>
      </c>
      <c r="GQ134" s="84">
        <f t="shared" si="382"/>
        <v>0</v>
      </c>
      <c r="GR134" s="84">
        <f t="shared" si="382"/>
        <v>0</v>
      </c>
      <c r="GS134" s="84">
        <f t="shared" si="382"/>
        <v>0</v>
      </c>
      <c r="GT134" s="84">
        <f t="shared" si="382"/>
        <v>0</v>
      </c>
      <c r="GU134" s="84">
        <f t="shared" si="382"/>
        <v>0</v>
      </c>
      <c r="GV134" s="84">
        <f t="shared" si="382"/>
        <v>0</v>
      </c>
      <c r="GW134" s="84">
        <f t="shared" si="382"/>
        <v>0</v>
      </c>
      <c r="GX134" s="84">
        <f t="shared" si="382"/>
        <v>0</v>
      </c>
      <c r="GY134" s="84">
        <f t="shared" si="382"/>
        <v>0</v>
      </c>
      <c r="GZ134" s="84">
        <f t="shared" si="382"/>
        <v>0</v>
      </c>
      <c r="HA134" s="84">
        <f t="shared" si="382"/>
        <v>0</v>
      </c>
      <c r="HB134" s="84">
        <f t="shared" si="382"/>
        <v>0</v>
      </c>
      <c r="HC134" s="84">
        <f t="shared" si="382"/>
        <v>0</v>
      </c>
      <c r="HD134" s="84">
        <f t="shared" si="382"/>
        <v>0</v>
      </c>
      <c r="HE134" s="84">
        <f t="shared" si="382"/>
        <v>0</v>
      </c>
      <c r="HF134" s="84">
        <f t="shared" ref="HF134:JQ134" si="383">SUM(HF135:HF144)</f>
        <v>0</v>
      </c>
      <c r="HG134" s="84">
        <f t="shared" si="383"/>
        <v>0</v>
      </c>
      <c r="HH134" s="84">
        <f t="shared" si="383"/>
        <v>0</v>
      </c>
      <c r="HI134" s="84">
        <f t="shared" si="383"/>
        <v>0</v>
      </c>
      <c r="HJ134" s="84">
        <f t="shared" si="383"/>
        <v>0</v>
      </c>
      <c r="HK134" s="84">
        <f t="shared" si="383"/>
        <v>0</v>
      </c>
      <c r="HL134" s="84">
        <f t="shared" si="383"/>
        <v>0</v>
      </c>
      <c r="HM134" s="84">
        <f t="shared" si="383"/>
        <v>0</v>
      </c>
      <c r="HN134" s="84">
        <f t="shared" si="383"/>
        <v>0</v>
      </c>
      <c r="HO134" s="84">
        <f t="shared" si="383"/>
        <v>0</v>
      </c>
      <c r="HP134" s="84">
        <f t="shared" si="383"/>
        <v>0</v>
      </c>
      <c r="HQ134" s="84">
        <f t="shared" si="383"/>
        <v>0</v>
      </c>
      <c r="HR134" s="84">
        <f t="shared" si="383"/>
        <v>0</v>
      </c>
      <c r="HS134" s="84">
        <f t="shared" si="383"/>
        <v>0</v>
      </c>
      <c r="HT134" s="84">
        <f t="shared" si="383"/>
        <v>0</v>
      </c>
      <c r="HU134" s="84">
        <f t="shared" si="383"/>
        <v>0</v>
      </c>
      <c r="HV134" s="84">
        <f t="shared" si="383"/>
        <v>0</v>
      </c>
      <c r="HW134" s="84">
        <f t="shared" si="383"/>
        <v>0</v>
      </c>
      <c r="HX134" s="84">
        <f t="shared" si="383"/>
        <v>0</v>
      </c>
      <c r="HY134" s="84">
        <f t="shared" si="383"/>
        <v>0</v>
      </c>
      <c r="HZ134" s="84">
        <f t="shared" si="383"/>
        <v>0</v>
      </c>
      <c r="IA134" s="84">
        <f t="shared" si="383"/>
        <v>0</v>
      </c>
      <c r="IB134" s="84">
        <f t="shared" si="383"/>
        <v>0</v>
      </c>
      <c r="IC134" s="84">
        <f t="shared" si="383"/>
        <v>0</v>
      </c>
      <c r="ID134" s="84">
        <f t="shared" si="383"/>
        <v>0</v>
      </c>
      <c r="IE134" s="84">
        <f t="shared" si="383"/>
        <v>0</v>
      </c>
      <c r="IF134" s="84">
        <f t="shared" si="383"/>
        <v>0</v>
      </c>
      <c r="IG134" s="84">
        <f t="shared" si="383"/>
        <v>0</v>
      </c>
      <c r="IH134" s="84">
        <f t="shared" si="383"/>
        <v>0</v>
      </c>
      <c r="II134" s="84">
        <f t="shared" si="383"/>
        <v>0</v>
      </c>
      <c r="IJ134" s="84">
        <f t="shared" si="383"/>
        <v>0</v>
      </c>
      <c r="IK134" s="84">
        <f t="shared" si="383"/>
        <v>0</v>
      </c>
      <c r="IL134" s="84">
        <f t="shared" si="383"/>
        <v>0</v>
      </c>
      <c r="IM134" s="84">
        <f t="shared" si="383"/>
        <v>0</v>
      </c>
      <c r="IN134" s="84">
        <f t="shared" si="383"/>
        <v>0</v>
      </c>
      <c r="IO134" s="84">
        <f t="shared" si="383"/>
        <v>0</v>
      </c>
      <c r="IP134" s="84">
        <f t="shared" si="383"/>
        <v>0</v>
      </c>
      <c r="IQ134" s="84">
        <f t="shared" si="383"/>
        <v>0</v>
      </c>
      <c r="IR134" s="84">
        <f t="shared" si="383"/>
        <v>0</v>
      </c>
      <c r="IS134" s="84">
        <f t="shared" si="383"/>
        <v>0</v>
      </c>
      <c r="IT134" s="84">
        <f t="shared" si="383"/>
        <v>0</v>
      </c>
      <c r="IU134" s="84">
        <f t="shared" si="383"/>
        <v>0</v>
      </c>
      <c r="IV134" s="84">
        <f t="shared" si="383"/>
        <v>0</v>
      </c>
      <c r="IW134" s="84">
        <f t="shared" si="383"/>
        <v>0</v>
      </c>
      <c r="IX134" s="84">
        <f t="shared" si="383"/>
        <v>0</v>
      </c>
      <c r="IY134" s="84">
        <f t="shared" si="383"/>
        <v>0</v>
      </c>
      <c r="IZ134" s="84">
        <f t="shared" si="383"/>
        <v>0</v>
      </c>
      <c r="JA134" s="84">
        <f t="shared" si="383"/>
        <v>0</v>
      </c>
      <c r="JB134" s="84">
        <f t="shared" si="383"/>
        <v>0</v>
      </c>
      <c r="JC134" s="84">
        <f t="shared" si="383"/>
        <v>0</v>
      </c>
      <c r="JD134" s="84">
        <f t="shared" si="383"/>
        <v>0</v>
      </c>
      <c r="JE134" s="84">
        <f t="shared" si="383"/>
        <v>0</v>
      </c>
      <c r="JF134" s="84">
        <f t="shared" si="383"/>
        <v>0</v>
      </c>
      <c r="JG134" s="84">
        <f t="shared" si="383"/>
        <v>0</v>
      </c>
      <c r="JH134" s="84">
        <f t="shared" si="383"/>
        <v>0</v>
      </c>
      <c r="JI134" s="84">
        <f t="shared" si="383"/>
        <v>0</v>
      </c>
      <c r="JJ134" s="84">
        <f t="shared" si="383"/>
        <v>0</v>
      </c>
      <c r="JK134" s="84">
        <f t="shared" si="383"/>
        <v>0</v>
      </c>
      <c r="JL134" s="84">
        <f t="shared" si="383"/>
        <v>0</v>
      </c>
      <c r="JM134" s="84">
        <f t="shared" si="383"/>
        <v>0</v>
      </c>
      <c r="JN134" s="84">
        <f t="shared" si="383"/>
        <v>0</v>
      </c>
      <c r="JO134" s="84">
        <f t="shared" si="383"/>
        <v>0</v>
      </c>
      <c r="JP134" s="84">
        <f t="shared" si="383"/>
        <v>0</v>
      </c>
      <c r="JQ134" s="84">
        <f t="shared" si="383"/>
        <v>0</v>
      </c>
      <c r="JR134" s="84">
        <f t="shared" ref="JR134:LH134" si="384">SUM(JR135:JR144)</f>
        <v>0</v>
      </c>
      <c r="JS134" s="84">
        <f t="shared" si="384"/>
        <v>0</v>
      </c>
      <c r="JT134" s="84">
        <f t="shared" si="384"/>
        <v>0</v>
      </c>
      <c r="JU134" s="84">
        <f t="shared" si="384"/>
        <v>0</v>
      </c>
      <c r="JV134" s="84">
        <f t="shared" si="384"/>
        <v>0</v>
      </c>
      <c r="JW134" s="84">
        <f t="shared" si="384"/>
        <v>0</v>
      </c>
      <c r="JX134" s="84">
        <f t="shared" si="384"/>
        <v>0</v>
      </c>
      <c r="JY134" s="84">
        <f t="shared" si="384"/>
        <v>0</v>
      </c>
      <c r="JZ134" s="84">
        <f t="shared" si="384"/>
        <v>0</v>
      </c>
      <c r="KA134" s="84">
        <f t="shared" si="384"/>
        <v>0</v>
      </c>
      <c r="KB134" s="84">
        <f t="shared" si="384"/>
        <v>0</v>
      </c>
      <c r="KC134" s="84">
        <f t="shared" si="384"/>
        <v>0</v>
      </c>
      <c r="KD134" s="84">
        <f t="shared" si="384"/>
        <v>0</v>
      </c>
      <c r="KE134" s="84">
        <f t="shared" si="384"/>
        <v>0</v>
      </c>
      <c r="KF134" s="84">
        <f t="shared" si="384"/>
        <v>0</v>
      </c>
      <c r="KG134" s="84">
        <f t="shared" si="384"/>
        <v>0</v>
      </c>
      <c r="KH134" s="84">
        <f t="shared" si="384"/>
        <v>0</v>
      </c>
      <c r="KI134" s="84">
        <f t="shared" si="384"/>
        <v>0</v>
      </c>
      <c r="KJ134" s="84">
        <f t="shared" si="384"/>
        <v>0</v>
      </c>
      <c r="KK134" s="84">
        <f t="shared" si="384"/>
        <v>0</v>
      </c>
      <c r="KL134" s="84">
        <f t="shared" si="384"/>
        <v>0</v>
      </c>
      <c r="KM134" s="84">
        <f t="shared" si="384"/>
        <v>0</v>
      </c>
      <c r="KN134" s="84">
        <f t="shared" si="384"/>
        <v>0</v>
      </c>
      <c r="KO134" s="84">
        <f t="shared" si="384"/>
        <v>0</v>
      </c>
      <c r="KP134" s="84">
        <f t="shared" si="384"/>
        <v>0</v>
      </c>
      <c r="KQ134" s="84">
        <f t="shared" si="384"/>
        <v>0</v>
      </c>
      <c r="KR134" s="84">
        <f t="shared" si="384"/>
        <v>0</v>
      </c>
      <c r="KS134" s="84">
        <f t="shared" si="384"/>
        <v>0</v>
      </c>
      <c r="KT134" s="84">
        <f t="shared" si="384"/>
        <v>0</v>
      </c>
      <c r="KU134" s="84">
        <f t="shared" si="384"/>
        <v>0</v>
      </c>
      <c r="KV134" s="84">
        <f t="shared" si="384"/>
        <v>0</v>
      </c>
      <c r="KW134" s="84">
        <f t="shared" si="384"/>
        <v>0</v>
      </c>
      <c r="KX134" s="84">
        <f t="shared" si="384"/>
        <v>0</v>
      </c>
      <c r="KY134" s="84">
        <f t="shared" si="384"/>
        <v>0</v>
      </c>
      <c r="KZ134" s="84">
        <f t="shared" si="384"/>
        <v>0</v>
      </c>
      <c r="LA134" s="84">
        <f t="shared" si="384"/>
        <v>0</v>
      </c>
      <c r="LB134" s="84">
        <f t="shared" si="384"/>
        <v>0</v>
      </c>
      <c r="LC134" s="84">
        <f t="shared" si="384"/>
        <v>0</v>
      </c>
      <c r="LD134" s="84">
        <f t="shared" si="384"/>
        <v>0</v>
      </c>
      <c r="LE134" s="84">
        <f t="shared" si="384"/>
        <v>0</v>
      </c>
      <c r="LF134" s="84">
        <f t="shared" si="384"/>
        <v>0</v>
      </c>
      <c r="LG134" s="84">
        <f t="shared" si="384"/>
        <v>0</v>
      </c>
      <c r="LH134" s="84">
        <f t="shared" si="384"/>
        <v>0</v>
      </c>
      <c r="LI134" s="80"/>
      <c r="LJ134" s="80"/>
    </row>
    <row r="135" spans="1:322" s="60" customFormat="1" ht="10.199999999999999" x14ac:dyDescent="0.2">
      <c r="A135" s="52"/>
      <c r="B135" s="52"/>
      <c r="C135" s="52"/>
      <c r="D135" s="52"/>
      <c r="E135" s="147" t="str">
        <f>$E$134</f>
        <v>прочие расходы</v>
      </c>
      <c r="F135" s="52"/>
      <c r="G135" s="52"/>
      <c r="H135" s="101" t="str">
        <f>списки!$N$17</f>
        <v>маркетинг</v>
      </c>
      <c r="I135" s="52"/>
      <c r="J135" s="52"/>
      <c r="K135" s="56" t="str">
        <f>$K$134</f>
        <v>долл.</v>
      </c>
      <c r="L135" s="52"/>
      <c r="M135" s="59"/>
      <c r="N135" s="52"/>
      <c r="O135" s="62"/>
      <c r="P135" s="52"/>
      <c r="Q135" s="52"/>
      <c r="R135" s="149"/>
      <c r="S135" s="52"/>
      <c r="T135" s="12" t="s">
        <v>6</v>
      </c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S135" s="115"/>
      <c r="FT135" s="115"/>
      <c r="FU135" s="115"/>
      <c r="FV135" s="115"/>
      <c r="FW135" s="115"/>
      <c r="FX135" s="115"/>
      <c r="FY135" s="115"/>
      <c r="FZ135" s="115"/>
      <c r="GA135" s="115"/>
      <c r="GB135" s="115"/>
      <c r="GC135" s="115"/>
      <c r="GD135" s="115"/>
      <c r="GE135" s="115"/>
      <c r="GF135" s="115"/>
      <c r="GG135" s="115"/>
      <c r="GH135" s="115"/>
      <c r="GI135" s="115"/>
      <c r="GJ135" s="115"/>
      <c r="GK135" s="115"/>
      <c r="GL135" s="115"/>
      <c r="GM135" s="115"/>
      <c r="GN135" s="115"/>
      <c r="GO135" s="115"/>
      <c r="GP135" s="115"/>
      <c r="GQ135" s="115"/>
      <c r="GR135" s="115"/>
      <c r="GS135" s="115"/>
      <c r="GT135" s="115"/>
      <c r="GU135" s="115"/>
      <c r="GV135" s="115"/>
      <c r="GW135" s="115"/>
      <c r="GX135" s="115"/>
      <c r="GY135" s="115"/>
      <c r="GZ135" s="115"/>
      <c r="HA135" s="115"/>
      <c r="HB135" s="115"/>
      <c r="HC135" s="115"/>
      <c r="HD135" s="115"/>
      <c r="HE135" s="115"/>
      <c r="HF135" s="115"/>
      <c r="HG135" s="115"/>
      <c r="HH135" s="115"/>
      <c r="HI135" s="115"/>
      <c r="HJ135" s="115"/>
      <c r="HK135" s="115"/>
      <c r="HL135" s="115"/>
      <c r="HM135" s="115"/>
      <c r="HN135" s="115"/>
      <c r="HO135" s="115"/>
      <c r="HP135" s="115"/>
      <c r="HQ135" s="115"/>
      <c r="HR135" s="115"/>
      <c r="HS135" s="115"/>
      <c r="HT135" s="115"/>
      <c r="HU135" s="115"/>
      <c r="HV135" s="115"/>
      <c r="HW135" s="115"/>
      <c r="HX135" s="115"/>
      <c r="HY135" s="115"/>
      <c r="HZ135" s="115"/>
      <c r="IA135" s="115"/>
      <c r="IB135" s="115"/>
      <c r="IC135" s="115"/>
      <c r="ID135" s="115"/>
      <c r="IE135" s="115"/>
      <c r="IF135" s="115"/>
      <c r="IG135" s="115"/>
      <c r="IH135" s="115"/>
      <c r="II135" s="115"/>
      <c r="IJ135" s="115"/>
      <c r="IK135" s="115"/>
      <c r="IL135" s="115"/>
      <c r="IM135" s="115"/>
      <c r="IN135" s="115"/>
      <c r="IO135" s="115"/>
      <c r="IP135" s="115"/>
      <c r="IQ135" s="115"/>
      <c r="IR135" s="115"/>
      <c r="IS135" s="115"/>
      <c r="IT135" s="115"/>
      <c r="IU135" s="115"/>
      <c r="IV135" s="115"/>
      <c r="IW135" s="115"/>
      <c r="IX135" s="115"/>
      <c r="IY135" s="115"/>
      <c r="IZ135" s="115"/>
      <c r="JA135" s="115"/>
      <c r="JB135" s="115"/>
      <c r="JC135" s="115"/>
      <c r="JD135" s="115"/>
      <c r="JE135" s="115"/>
      <c r="JF135" s="115"/>
      <c r="JG135" s="115"/>
      <c r="JH135" s="115"/>
      <c r="JI135" s="115"/>
      <c r="JJ135" s="115"/>
      <c r="JK135" s="115"/>
      <c r="JL135" s="115"/>
      <c r="JM135" s="115"/>
      <c r="JN135" s="115"/>
      <c r="JO135" s="115"/>
      <c r="JP135" s="115"/>
      <c r="JQ135" s="115"/>
      <c r="JR135" s="115"/>
      <c r="JS135" s="115"/>
      <c r="JT135" s="115"/>
      <c r="JU135" s="115"/>
      <c r="JV135" s="115"/>
      <c r="JW135" s="115"/>
      <c r="JX135" s="115"/>
      <c r="JY135" s="115"/>
      <c r="JZ135" s="115"/>
      <c r="KA135" s="115"/>
      <c r="KB135" s="115"/>
      <c r="KC135" s="115"/>
      <c r="KD135" s="115"/>
      <c r="KE135" s="115"/>
      <c r="KF135" s="115"/>
      <c r="KG135" s="115"/>
      <c r="KH135" s="115"/>
      <c r="KI135" s="115"/>
      <c r="KJ135" s="115"/>
      <c r="KK135" s="115"/>
      <c r="KL135" s="115"/>
      <c r="KM135" s="115"/>
      <c r="KN135" s="115"/>
      <c r="KO135" s="115"/>
      <c r="KP135" s="115"/>
      <c r="KQ135" s="115"/>
      <c r="KR135" s="115"/>
      <c r="KS135" s="115"/>
      <c r="KT135" s="115"/>
      <c r="KU135" s="115"/>
      <c r="KV135" s="115"/>
      <c r="KW135" s="115"/>
      <c r="KX135" s="115"/>
      <c r="KY135" s="115"/>
      <c r="KZ135" s="115"/>
      <c r="LA135" s="115"/>
      <c r="LB135" s="115"/>
      <c r="LC135" s="115"/>
      <c r="LD135" s="115"/>
      <c r="LE135" s="115"/>
      <c r="LF135" s="115"/>
      <c r="LG135" s="115"/>
      <c r="LH135" s="115"/>
      <c r="LI135" s="52"/>
      <c r="LJ135" s="52"/>
    </row>
    <row r="136" spans="1:322" s="60" customFormat="1" ht="10.199999999999999" x14ac:dyDescent="0.2">
      <c r="A136" s="52"/>
      <c r="B136" s="52"/>
      <c r="C136" s="52"/>
      <c r="D136" s="52"/>
      <c r="E136" s="101" t="str">
        <f t="shared" ref="E136:E143" si="385">$E$134</f>
        <v>прочие расходы</v>
      </c>
      <c r="F136" s="52"/>
      <c r="G136" s="52"/>
      <c r="H136" s="101" t="str">
        <f>списки!$N$19</f>
        <v>аренда серверов</v>
      </c>
      <c r="I136" s="52"/>
      <c r="J136" s="52"/>
      <c r="K136" s="56" t="str">
        <f t="shared" ref="K136:K143" si="386">$K$134</f>
        <v>долл.</v>
      </c>
      <c r="L136" s="52"/>
      <c r="M136" s="59"/>
      <c r="N136" s="52"/>
      <c r="O136" s="62"/>
      <c r="P136" s="52"/>
      <c r="Q136" s="52"/>
      <c r="R136" s="102"/>
      <c r="S136" s="52"/>
      <c r="T136" s="12" t="s">
        <v>6</v>
      </c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  <c r="FW136" s="115"/>
      <c r="FX136" s="115"/>
      <c r="FY136" s="115"/>
      <c r="FZ136" s="115"/>
      <c r="GA136" s="115"/>
      <c r="GB136" s="115"/>
      <c r="GC136" s="115"/>
      <c r="GD136" s="115"/>
      <c r="GE136" s="115"/>
      <c r="GF136" s="115"/>
      <c r="GG136" s="115"/>
      <c r="GH136" s="115"/>
      <c r="GI136" s="115"/>
      <c r="GJ136" s="115"/>
      <c r="GK136" s="115"/>
      <c r="GL136" s="115"/>
      <c r="GM136" s="115"/>
      <c r="GN136" s="115"/>
      <c r="GO136" s="115"/>
      <c r="GP136" s="115"/>
      <c r="GQ136" s="115"/>
      <c r="GR136" s="115"/>
      <c r="GS136" s="115"/>
      <c r="GT136" s="115"/>
      <c r="GU136" s="115"/>
      <c r="GV136" s="115"/>
      <c r="GW136" s="115"/>
      <c r="GX136" s="115"/>
      <c r="GY136" s="115"/>
      <c r="GZ136" s="115"/>
      <c r="HA136" s="115"/>
      <c r="HB136" s="115"/>
      <c r="HC136" s="115"/>
      <c r="HD136" s="115"/>
      <c r="HE136" s="115"/>
      <c r="HF136" s="115"/>
      <c r="HG136" s="115"/>
      <c r="HH136" s="115"/>
      <c r="HI136" s="115"/>
      <c r="HJ136" s="115"/>
      <c r="HK136" s="115"/>
      <c r="HL136" s="115"/>
      <c r="HM136" s="115"/>
      <c r="HN136" s="115"/>
      <c r="HO136" s="115"/>
      <c r="HP136" s="115"/>
      <c r="HQ136" s="115"/>
      <c r="HR136" s="115"/>
      <c r="HS136" s="115"/>
      <c r="HT136" s="115"/>
      <c r="HU136" s="115"/>
      <c r="HV136" s="115"/>
      <c r="HW136" s="115"/>
      <c r="HX136" s="115"/>
      <c r="HY136" s="115"/>
      <c r="HZ136" s="115"/>
      <c r="IA136" s="115"/>
      <c r="IB136" s="115"/>
      <c r="IC136" s="115"/>
      <c r="ID136" s="115"/>
      <c r="IE136" s="115"/>
      <c r="IF136" s="115"/>
      <c r="IG136" s="115"/>
      <c r="IH136" s="115"/>
      <c r="II136" s="115"/>
      <c r="IJ136" s="115"/>
      <c r="IK136" s="115"/>
      <c r="IL136" s="115"/>
      <c r="IM136" s="115"/>
      <c r="IN136" s="115"/>
      <c r="IO136" s="115"/>
      <c r="IP136" s="115"/>
      <c r="IQ136" s="115"/>
      <c r="IR136" s="115"/>
      <c r="IS136" s="115"/>
      <c r="IT136" s="115"/>
      <c r="IU136" s="115"/>
      <c r="IV136" s="115"/>
      <c r="IW136" s="115"/>
      <c r="IX136" s="115"/>
      <c r="IY136" s="115"/>
      <c r="IZ136" s="115"/>
      <c r="JA136" s="115"/>
      <c r="JB136" s="115"/>
      <c r="JC136" s="115"/>
      <c r="JD136" s="115"/>
      <c r="JE136" s="115"/>
      <c r="JF136" s="115"/>
      <c r="JG136" s="115"/>
      <c r="JH136" s="115"/>
      <c r="JI136" s="115"/>
      <c r="JJ136" s="115"/>
      <c r="JK136" s="115"/>
      <c r="JL136" s="115"/>
      <c r="JM136" s="115"/>
      <c r="JN136" s="115"/>
      <c r="JO136" s="115"/>
      <c r="JP136" s="115"/>
      <c r="JQ136" s="115"/>
      <c r="JR136" s="115"/>
      <c r="JS136" s="115"/>
      <c r="JT136" s="115"/>
      <c r="JU136" s="115"/>
      <c r="JV136" s="115"/>
      <c r="JW136" s="115"/>
      <c r="JX136" s="115"/>
      <c r="JY136" s="115"/>
      <c r="JZ136" s="115"/>
      <c r="KA136" s="115"/>
      <c r="KB136" s="115"/>
      <c r="KC136" s="115"/>
      <c r="KD136" s="115"/>
      <c r="KE136" s="115"/>
      <c r="KF136" s="115"/>
      <c r="KG136" s="115"/>
      <c r="KH136" s="115"/>
      <c r="KI136" s="115"/>
      <c r="KJ136" s="115"/>
      <c r="KK136" s="115"/>
      <c r="KL136" s="115"/>
      <c r="KM136" s="115"/>
      <c r="KN136" s="115"/>
      <c r="KO136" s="115"/>
      <c r="KP136" s="115"/>
      <c r="KQ136" s="115"/>
      <c r="KR136" s="115"/>
      <c r="KS136" s="115"/>
      <c r="KT136" s="115"/>
      <c r="KU136" s="115"/>
      <c r="KV136" s="115"/>
      <c r="KW136" s="115"/>
      <c r="KX136" s="115"/>
      <c r="KY136" s="115"/>
      <c r="KZ136" s="115"/>
      <c r="LA136" s="115"/>
      <c r="LB136" s="115"/>
      <c r="LC136" s="115"/>
      <c r="LD136" s="115"/>
      <c r="LE136" s="115"/>
      <c r="LF136" s="115"/>
      <c r="LG136" s="115"/>
      <c r="LH136" s="115"/>
      <c r="LI136" s="52"/>
      <c r="LJ136" s="52"/>
    </row>
    <row r="137" spans="1:322" s="60" customFormat="1" ht="10.199999999999999" x14ac:dyDescent="0.2">
      <c r="A137" s="52"/>
      <c r="B137" s="52"/>
      <c r="C137" s="52"/>
      <c r="D137" s="52"/>
      <c r="E137" s="101" t="str">
        <f t="shared" si="385"/>
        <v>прочие расходы</v>
      </c>
      <c r="F137" s="52"/>
      <c r="G137" s="52"/>
      <c r="H137" s="101" t="str">
        <f>списки!$N$20</f>
        <v>аренда офиса Лондон</v>
      </c>
      <c r="I137" s="52"/>
      <c r="J137" s="52"/>
      <c r="K137" s="56" t="str">
        <f t="shared" si="386"/>
        <v>долл.</v>
      </c>
      <c r="L137" s="52"/>
      <c r="M137" s="59"/>
      <c r="N137" s="52"/>
      <c r="O137" s="62"/>
      <c r="P137" s="52"/>
      <c r="Q137" s="52"/>
      <c r="R137" s="102"/>
      <c r="S137" s="52"/>
      <c r="T137" s="12" t="s">
        <v>6</v>
      </c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  <c r="FV137" s="115"/>
      <c r="FW137" s="115"/>
      <c r="FX137" s="115"/>
      <c r="FY137" s="115"/>
      <c r="FZ137" s="115"/>
      <c r="GA137" s="115"/>
      <c r="GB137" s="115"/>
      <c r="GC137" s="115"/>
      <c r="GD137" s="115"/>
      <c r="GE137" s="115"/>
      <c r="GF137" s="115"/>
      <c r="GG137" s="115"/>
      <c r="GH137" s="115"/>
      <c r="GI137" s="115"/>
      <c r="GJ137" s="115"/>
      <c r="GK137" s="115"/>
      <c r="GL137" s="115"/>
      <c r="GM137" s="115"/>
      <c r="GN137" s="115"/>
      <c r="GO137" s="115"/>
      <c r="GP137" s="115"/>
      <c r="GQ137" s="115"/>
      <c r="GR137" s="115"/>
      <c r="GS137" s="115"/>
      <c r="GT137" s="115"/>
      <c r="GU137" s="115"/>
      <c r="GV137" s="115"/>
      <c r="GW137" s="115"/>
      <c r="GX137" s="115"/>
      <c r="GY137" s="115"/>
      <c r="GZ137" s="115"/>
      <c r="HA137" s="115"/>
      <c r="HB137" s="115"/>
      <c r="HC137" s="115"/>
      <c r="HD137" s="115"/>
      <c r="HE137" s="115"/>
      <c r="HF137" s="115"/>
      <c r="HG137" s="115"/>
      <c r="HH137" s="115"/>
      <c r="HI137" s="115"/>
      <c r="HJ137" s="115"/>
      <c r="HK137" s="115"/>
      <c r="HL137" s="115"/>
      <c r="HM137" s="115"/>
      <c r="HN137" s="115"/>
      <c r="HO137" s="115"/>
      <c r="HP137" s="115"/>
      <c r="HQ137" s="115"/>
      <c r="HR137" s="115"/>
      <c r="HS137" s="115"/>
      <c r="HT137" s="115"/>
      <c r="HU137" s="115"/>
      <c r="HV137" s="115"/>
      <c r="HW137" s="115"/>
      <c r="HX137" s="115"/>
      <c r="HY137" s="115"/>
      <c r="HZ137" s="115"/>
      <c r="IA137" s="115"/>
      <c r="IB137" s="115"/>
      <c r="IC137" s="115"/>
      <c r="ID137" s="115"/>
      <c r="IE137" s="115"/>
      <c r="IF137" s="115"/>
      <c r="IG137" s="115"/>
      <c r="IH137" s="115"/>
      <c r="II137" s="115"/>
      <c r="IJ137" s="115"/>
      <c r="IK137" s="115"/>
      <c r="IL137" s="115"/>
      <c r="IM137" s="115"/>
      <c r="IN137" s="115"/>
      <c r="IO137" s="115"/>
      <c r="IP137" s="115"/>
      <c r="IQ137" s="115"/>
      <c r="IR137" s="115"/>
      <c r="IS137" s="115"/>
      <c r="IT137" s="115"/>
      <c r="IU137" s="115"/>
      <c r="IV137" s="115"/>
      <c r="IW137" s="115"/>
      <c r="IX137" s="115"/>
      <c r="IY137" s="115"/>
      <c r="IZ137" s="115"/>
      <c r="JA137" s="115"/>
      <c r="JB137" s="115"/>
      <c r="JC137" s="115"/>
      <c r="JD137" s="115"/>
      <c r="JE137" s="115"/>
      <c r="JF137" s="115"/>
      <c r="JG137" s="115"/>
      <c r="JH137" s="115"/>
      <c r="JI137" s="115"/>
      <c r="JJ137" s="115"/>
      <c r="JK137" s="115"/>
      <c r="JL137" s="115"/>
      <c r="JM137" s="115"/>
      <c r="JN137" s="115"/>
      <c r="JO137" s="115"/>
      <c r="JP137" s="115"/>
      <c r="JQ137" s="115"/>
      <c r="JR137" s="115"/>
      <c r="JS137" s="115"/>
      <c r="JT137" s="115"/>
      <c r="JU137" s="115"/>
      <c r="JV137" s="115"/>
      <c r="JW137" s="115"/>
      <c r="JX137" s="115"/>
      <c r="JY137" s="115"/>
      <c r="JZ137" s="115"/>
      <c r="KA137" s="115"/>
      <c r="KB137" s="115"/>
      <c r="KC137" s="115"/>
      <c r="KD137" s="115"/>
      <c r="KE137" s="115"/>
      <c r="KF137" s="115"/>
      <c r="KG137" s="115"/>
      <c r="KH137" s="115"/>
      <c r="KI137" s="115"/>
      <c r="KJ137" s="115"/>
      <c r="KK137" s="115"/>
      <c r="KL137" s="115"/>
      <c r="KM137" s="115"/>
      <c r="KN137" s="115"/>
      <c r="KO137" s="115"/>
      <c r="KP137" s="115"/>
      <c r="KQ137" s="115"/>
      <c r="KR137" s="115"/>
      <c r="KS137" s="115"/>
      <c r="KT137" s="115"/>
      <c r="KU137" s="115"/>
      <c r="KV137" s="115"/>
      <c r="KW137" s="115"/>
      <c r="KX137" s="115"/>
      <c r="KY137" s="115"/>
      <c r="KZ137" s="115"/>
      <c r="LA137" s="115"/>
      <c r="LB137" s="115"/>
      <c r="LC137" s="115"/>
      <c r="LD137" s="115"/>
      <c r="LE137" s="115"/>
      <c r="LF137" s="115"/>
      <c r="LG137" s="115"/>
      <c r="LH137" s="115"/>
      <c r="LI137" s="52"/>
      <c r="LJ137" s="52"/>
    </row>
    <row r="138" spans="1:322" s="60" customFormat="1" ht="10.199999999999999" x14ac:dyDescent="0.2">
      <c r="A138" s="52"/>
      <c r="B138" s="52"/>
      <c r="C138" s="52"/>
      <c r="D138" s="52"/>
      <c r="E138" s="101" t="str">
        <f t="shared" si="385"/>
        <v>прочие расходы</v>
      </c>
      <c r="F138" s="52"/>
      <c r="G138" s="52"/>
      <c r="H138" s="150" t="str">
        <f>списки!$N$21</f>
        <v>аренда офиса Москва</v>
      </c>
      <c r="I138" s="52"/>
      <c r="J138" s="52"/>
      <c r="K138" s="56" t="str">
        <f t="shared" si="386"/>
        <v>долл.</v>
      </c>
      <c r="L138" s="52"/>
      <c r="M138" s="59"/>
      <c r="N138" s="52"/>
      <c r="O138" s="62"/>
      <c r="P138" s="52"/>
      <c r="Q138" s="52"/>
      <c r="R138" s="102"/>
      <c r="S138" s="52"/>
      <c r="T138" s="12" t="s">
        <v>6</v>
      </c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S138" s="115"/>
      <c r="FT138" s="115"/>
      <c r="FU138" s="115"/>
      <c r="FV138" s="115"/>
      <c r="FW138" s="115"/>
      <c r="FX138" s="115"/>
      <c r="FY138" s="115"/>
      <c r="FZ138" s="115"/>
      <c r="GA138" s="115"/>
      <c r="GB138" s="115"/>
      <c r="GC138" s="115"/>
      <c r="GD138" s="115"/>
      <c r="GE138" s="115"/>
      <c r="GF138" s="115"/>
      <c r="GG138" s="115"/>
      <c r="GH138" s="115"/>
      <c r="GI138" s="115"/>
      <c r="GJ138" s="115"/>
      <c r="GK138" s="115"/>
      <c r="GL138" s="115"/>
      <c r="GM138" s="115"/>
      <c r="GN138" s="115"/>
      <c r="GO138" s="115"/>
      <c r="GP138" s="115"/>
      <c r="GQ138" s="115"/>
      <c r="GR138" s="115"/>
      <c r="GS138" s="115"/>
      <c r="GT138" s="115"/>
      <c r="GU138" s="115"/>
      <c r="GV138" s="115"/>
      <c r="GW138" s="115"/>
      <c r="GX138" s="115"/>
      <c r="GY138" s="115"/>
      <c r="GZ138" s="115"/>
      <c r="HA138" s="115"/>
      <c r="HB138" s="115"/>
      <c r="HC138" s="115"/>
      <c r="HD138" s="115"/>
      <c r="HE138" s="115"/>
      <c r="HF138" s="115"/>
      <c r="HG138" s="115"/>
      <c r="HH138" s="115"/>
      <c r="HI138" s="115"/>
      <c r="HJ138" s="115"/>
      <c r="HK138" s="115"/>
      <c r="HL138" s="115"/>
      <c r="HM138" s="115"/>
      <c r="HN138" s="115"/>
      <c r="HO138" s="115"/>
      <c r="HP138" s="115"/>
      <c r="HQ138" s="115"/>
      <c r="HR138" s="115"/>
      <c r="HS138" s="115"/>
      <c r="HT138" s="115"/>
      <c r="HU138" s="115"/>
      <c r="HV138" s="115"/>
      <c r="HW138" s="115"/>
      <c r="HX138" s="115"/>
      <c r="HY138" s="115"/>
      <c r="HZ138" s="115"/>
      <c r="IA138" s="115"/>
      <c r="IB138" s="115"/>
      <c r="IC138" s="115"/>
      <c r="ID138" s="115"/>
      <c r="IE138" s="115"/>
      <c r="IF138" s="115"/>
      <c r="IG138" s="115"/>
      <c r="IH138" s="115"/>
      <c r="II138" s="115"/>
      <c r="IJ138" s="115"/>
      <c r="IK138" s="115"/>
      <c r="IL138" s="115"/>
      <c r="IM138" s="115"/>
      <c r="IN138" s="115"/>
      <c r="IO138" s="115"/>
      <c r="IP138" s="115"/>
      <c r="IQ138" s="115"/>
      <c r="IR138" s="115"/>
      <c r="IS138" s="115"/>
      <c r="IT138" s="115"/>
      <c r="IU138" s="115"/>
      <c r="IV138" s="115"/>
      <c r="IW138" s="115"/>
      <c r="IX138" s="115"/>
      <c r="IY138" s="115"/>
      <c r="IZ138" s="115"/>
      <c r="JA138" s="115"/>
      <c r="JB138" s="115"/>
      <c r="JC138" s="115"/>
      <c r="JD138" s="115"/>
      <c r="JE138" s="115"/>
      <c r="JF138" s="115"/>
      <c r="JG138" s="115"/>
      <c r="JH138" s="115"/>
      <c r="JI138" s="115"/>
      <c r="JJ138" s="115"/>
      <c r="JK138" s="115"/>
      <c r="JL138" s="115"/>
      <c r="JM138" s="115"/>
      <c r="JN138" s="115"/>
      <c r="JO138" s="115"/>
      <c r="JP138" s="115"/>
      <c r="JQ138" s="115"/>
      <c r="JR138" s="115"/>
      <c r="JS138" s="115"/>
      <c r="JT138" s="115"/>
      <c r="JU138" s="115"/>
      <c r="JV138" s="115"/>
      <c r="JW138" s="115"/>
      <c r="JX138" s="115"/>
      <c r="JY138" s="115"/>
      <c r="JZ138" s="115"/>
      <c r="KA138" s="115"/>
      <c r="KB138" s="115"/>
      <c r="KC138" s="115"/>
      <c r="KD138" s="115"/>
      <c r="KE138" s="115"/>
      <c r="KF138" s="115"/>
      <c r="KG138" s="115"/>
      <c r="KH138" s="115"/>
      <c r="KI138" s="115"/>
      <c r="KJ138" s="115"/>
      <c r="KK138" s="115"/>
      <c r="KL138" s="115"/>
      <c r="KM138" s="115"/>
      <c r="KN138" s="115"/>
      <c r="KO138" s="115"/>
      <c r="KP138" s="115"/>
      <c r="KQ138" s="115"/>
      <c r="KR138" s="115"/>
      <c r="KS138" s="115"/>
      <c r="KT138" s="115"/>
      <c r="KU138" s="115"/>
      <c r="KV138" s="115"/>
      <c r="KW138" s="115"/>
      <c r="KX138" s="115"/>
      <c r="KY138" s="115"/>
      <c r="KZ138" s="115"/>
      <c r="LA138" s="115"/>
      <c r="LB138" s="115"/>
      <c r="LC138" s="115"/>
      <c r="LD138" s="115"/>
      <c r="LE138" s="115"/>
      <c r="LF138" s="115"/>
      <c r="LG138" s="115"/>
      <c r="LH138" s="115"/>
      <c r="LI138" s="52"/>
      <c r="LJ138" s="52"/>
    </row>
    <row r="139" spans="1:322" s="60" customFormat="1" ht="10.199999999999999" x14ac:dyDescent="0.2">
      <c r="A139" s="52"/>
      <c r="B139" s="52"/>
      <c r="C139" s="52"/>
      <c r="D139" s="52"/>
      <c r="E139" s="147" t="str">
        <f>$E$134</f>
        <v>прочие расходы</v>
      </c>
      <c r="F139" s="52"/>
      <c r="G139" s="52"/>
      <c r="H139" s="147" t="str">
        <f>списки!$N$22</f>
        <v>внешний консалтинг</v>
      </c>
      <c r="I139" s="52"/>
      <c r="J139" s="52"/>
      <c r="K139" s="56" t="str">
        <f>$K$134</f>
        <v>долл.</v>
      </c>
      <c r="L139" s="52"/>
      <c r="M139" s="59"/>
      <c r="N139" s="52"/>
      <c r="O139" s="62"/>
      <c r="P139" s="52"/>
      <c r="Q139" s="52"/>
      <c r="R139" s="149"/>
      <c r="S139" s="52"/>
      <c r="T139" s="12" t="s">
        <v>6</v>
      </c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S139" s="115"/>
      <c r="FT139" s="115"/>
      <c r="FU139" s="115"/>
      <c r="FV139" s="115"/>
      <c r="FW139" s="115"/>
      <c r="FX139" s="115"/>
      <c r="FY139" s="115"/>
      <c r="FZ139" s="115"/>
      <c r="GA139" s="115"/>
      <c r="GB139" s="115"/>
      <c r="GC139" s="115"/>
      <c r="GD139" s="115"/>
      <c r="GE139" s="115"/>
      <c r="GF139" s="115"/>
      <c r="GG139" s="115"/>
      <c r="GH139" s="115"/>
      <c r="GI139" s="115"/>
      <c r="GJ139" s="115"/>
      <c r="GK139" s="115"/>
      <c r="GL139" s="115"/>
      <c r="GM139" s="115"/>
      <c r="GN139" s="115"/>
      <c r="GO139" s="115"/>
      <c r="GP139" s="115"/>
      <c r="GQ139" s="115"/>
      <c r="GR139" s="115"/>
      <c r="GS139" s="115"/>
      <c r="GT139" s="115"/>
      <c r="GU139" s="115"/>
      <c r="GV139" s="115"/>
      <c r="GW139" s="115"/>
      <c r="GX139" s="115"/>
      <c r="GY139" s="115"/>
      <c r="GZ139" s="115"/>
      <c r="HA139" s="115"/>
      <c r="HB139" s="115"/>
      <c r="HC139" s="115"/>
      <c r="HD139" s="115"/>
      <c r="HE139" s="115"/>
      <c r="HF139" s="115"/>
      <c r="HG139" s="115"/>
      <c r="HH139" s="115"/>
      <c r="HI139" s="115"/>
      <c r="HJ139" s="115"/>
      <c r="HK139" s="115"/>
      <c r="HL139" s="115"/>
      <c r="HM139" s="115"/>
      <c r="HN139" s="115"/>
      <c r="HO139" s="115"/>
      <c r="HP139" s="115"/>
      <c r="HQ139" s="115"/>
      <c r="HR139" s="115"/>
      <c r="HS139" s="115"/>
      <c r="HT139" s="115"/>
      <c r="HU139" s="115"/>
      <c r="HV139" s="115"/>
      <c r="HW139" s="115"/>
      <c r="HX139" s="115"/>
      <c r="HY139" s="115"/>
      <c r="HZ139" s="115"/>
      <c r="IA139" s="115"/>
      <c r="IB139" s="115"/>
      <c r="IC139" s="115"/>
      <c r="ID139" s="115"/>
      <c r="IE139" s="115"/>
      <c r="IF139" s="115"/>
      <c r="IG139" s="115"/>
      <c r="IH139" s="115"/>
      <c r="II139" s="115"/>
      <c r="IJ139" s="115"/>
      <c r="IK139" s="115"/>
      <c r="IL139" s="115"/>
      <c r="IM139" s="115"/>
      <c r="IN139" s="115"/>
      <c r="IO139" s="115"/>
      <c r="IP139" s="115"/>
      <c r="IQ139" s="115"/>
      <c r="IR139" s="115"/>
      <c r="IS139" s="115"/>
      <c r="IT139" s="115"/>
      <c r="IU139" s="115"/>
      <c r="IV139" s="115"/>
      <c r="IW139" s="115"/>
      <c r="IX139" s="115"/>
      <c r="IY139" s="115"/>
      <c r="IZ139" s="115"/>
      <c r="JA139" s="115"/>
      <c r="JB139" s="115"/>
      <c r="JC139" s="115"/>
      <c r="JD139" s="115"/>
      <c r="JE139" s="115"/>
      <c r="JF139" s="115"/>
      <c r="JG139" s="115"/>
      <c r="JH139" s="115"/>
      <c r="JI139" s="115"/>
      <c r="JJ139" s="115"/>
      <c r="JK139" s="115"/>
      <c r="JL139" s="115"/>
      <c r="JM139" s="115"/>
      <c r="JN139" s="115"/>
      <c r="JO139" s="115"/>
      <c r="JP139" s="115"/>
      <c r="JQ139" s="115"/>
      <c r="JR139" s="115"/>
      <c r="JS139" s="115"/>
      <c r="JT139" s="115"/>
      <c r="JU139" s="115"/>
      <c r="JV139" s="115"/>
      <c r="JW139" s="115"/>
      <c r="JX139" s="115"/>
      <c r="JY139" s="115"/>
      <c r="JZ139" s="115"/>
      <c r="KA139" s="115"/>
      <c r="KB139" s="115"/>
      <c r="KC139" s="115"/>
      <c r="KD139" s="115"/>
      <c r="KE139" s="115"/>
      <c r="KF139" s="115"/>
      <c r="KG139" s="115"/>
      <c r="KH139" s="115"/>
      <c r="KI139" s="115"/>
      <c r="KJ139" s="115"/>
      <c r="KK139" s="115"/>
      <c r="KL139" s="115"/>
      <c r="KM139" s="115"/>
      <c r="KN139" s="115"/>
      <c r="KO139" s="115"/>
      <c r="KP139" s="115"/>
      <c r="KQ139" s="115"/>
      <c r="KR139" s="115"/>
      <c r="KS139" s="115"/>
      <c r="KT139" s="115"/>
      <c r="KU139" s="115"/>
      <c r="KV139" s="115"/>
      <c r="KW139" s="115"/>
      <c r="KX139" s="115"/>
      <c r="KY139" s="115"/>
      <c r="KZ139" s="115"/>
      <c r="LA139" s="115"/>
      <c r="LB139" s="115"/>
      <c r="LC139" s="115"/>
      <c r="LD139" s="115"/>
      <c r="LE139" s="115"/>
      <c r="LF139" s="115"/>
      <c r="LG139" s="115"/>
      <c r="LH139" s="115"/>
      <c r="LI139" s="52"/>
      <c r="LJ139" s="52"/>
    </row>
    <row r="140" spans="1:322" s="60" customFormat="1" ht="10.199999999999999" x14ac:dyDescent="0.2">
      <c r="A140" s="52"/>
      <c r="B140" s="52"/>
      <c r="C140" s="52"/>
      <c r="D140" s="52"/>
      <c r="E140" s="101" t="str">
        <f t="shared" si="385"/>
        <v>прочие расходы</v>
      </c>
      <c r="F140" s="52"/>
      <c r="G140" s="52"/>
      <c r="H140" s="101" t="str">
        <f>списки!$N$23</f>
        <v>внешний аудит</v>
      </c>
      <c r="I140" s="52"/>
      <c r="J140" s="52"/>
      <c r="K140" s="56" t="str">
        <f t="shared" si="386"/>
        <v>долл.</v>
      </c>
      <c r="L140" s="52"/>
      <c r="M140" s="59"/>
      <c r="N140" s="52"/>
      <c r="O140" s="62"/>
      <c r="P140" s="52"/>
      <c r="Q140" s="52"/>
      <c r="R140" s="102"/>
      <c r="S140" s="52"/>
      <c r="T140" s="12" t="s">
        <v>6</v>
      </c>
      <c r="U140" s="115">
        <f>IF(U$10="",0,IF(U$9&lt;главная!$N$19,0,IF(OR(MONTH(U$10)=11,MONTH(U$10)=5),10000,0)))</f>
        <v>0</v>
      </c>
      <c r="V140" s="115">
        <f>IF(V$10="",0,IF(V$9&lt;главная!$N$19,0,IF(OR(MONTH(V$10)=11,MONTH(V$10)=5),10000,0)))</f>
        <v>0</v>
      </c>
      <c r="W140" s="115">
        <f>IF(W$10="",0,IF(W$9&lt;главная!$N$19,0,IF(OR(MONTH(W$10)=11,MONTH(W$10)=5),10000,0)))</f>
        <v>0</v>
      </c>
      <c r="X140" s="115">
        <f>IF(X$10="",0,IF(X$9&lt;главная!$N$19,0,IF(OR(MONTH(X$10)=11,MONTH(X$10)=5),10000,0)))</f>
        <v>0</v>
      </c>
      <c r="Y140" s="115">
        <f>IF(Y$10="",0,IF(Y$9&lt;главная!$N$19,0,IF(OR(MONTH(Y$10)=11,MONTH(Y$10)=5),10000,0)))</f>
        <v>0</v>
      </c>
      <c r="Z140" s="115">
        <f>IF(Z$10="",0,IF(Z$9&lt;главная!$N$19,0,IF(OR(MONTH(Z$10)=11,MONTH(Z$10)=5),10000,0)))</f>
        <v>0</v>
      </c>
      <c r="AA140" s="115">
        <f>IF(AA$10="",0,IF(AA$9&lt;главная!$N$19,0,IF(OR(MONTH(AA$10)=11,MONTH(AA$10)=5),10000,0)))</f>
        <v>0</v>
      </c>
      <c r="AB140" s="115">
        <f>IF(AB$10="",0,IF(AB$9&lt;главная!$N$19,0,IF(OR(MONTH(AB$10)=11,MONTH(AB$10)=5),10000,0)))</f>
        <v>0</v>
      </c>
      <c r="AC140" s="115">
        <f>IF(AC$10="",0,IF(AC$9&lt;главная!$N$19,0,IF(OR(MONTH(AC$10)=11,MONTH(AC$10)=5),10000,0)))</f>
        <v>0</v>
      </c>
      <c r="AD140" s="115">
        <f>IF(AD$10="",0,IF(AD$9&lt;главная!$N$19,0,IF(OR(MONTH(AD$10)=11,MONTH(AD$10)=5),10000,0)))</f>
        <v>0</v>
      </c>
      <c r="AE140" s="115">
        <f>IF(AE$10="",0,IF(AE$9&lt;главная!$N$19,0,IF(OR(MONTH(AE$10)=11,MONTH(AE$10)=5),10000,0)))</f>
        <v>0</v>
      </c>
      <c r="AF140" s="115">
        <f>IF(AF$10="",0,IF(AF$9&lt;главная!$N$19,0,IF(OR(MONTH(AF$10)=11,MONTH(AF$10)=5),10000,0)))</f>
        <v>0</v>
      </c>
      <c r="AG140" s="115">
        <f>IF(AG$10="",0,IF(AG$9&lt;главная!$N$19,0,IF(OR(MONTH(AG$10)=11,MONTH(AG$10)=5),10000,0)))</f>
        <v>0</v>
      </c>
      <c r="AH140" s="115">
        <f>IF(AH$10="",0,IF(AH$9&lt;главная!$N$19,0,IF(OR(MONTH(AH$10)=11,MONTH(AH$10)=5),10000,0)))</f>
        <v>0</v>
      </c>
      <c r="AI140" s="115">
        <f>IF(AI$10="",0,IF(AI$9&lt;главная!$N$19,0,IF(OR(MONTH(AI$10)=11,MONTH(AI$10)=5),10000,0)))</f>
        <v>0</v>
      </c>
      <c r="AJ140" s="115">
        <f>IF(AJ$10="",0,IF(AJ$9&lt;главная!$N$19,0,IF(OR(MONTH(AJ$10)=11,MONTH(AJ$10)=5),10000,0)))</f>
        <v>0</v>
      </c>
      <c r="AK140" s="115">
        <f>IF(AK$10="",0,IF(AK$9&lt;главная!$N$19,0,IF(OR(MONTH(AK$10)=11,MONTH(AK$10)=5),10000,0)))</f>
        <v>0</v>
      </c>
      <c r="AL140" s="115">
        <f>IF(AL$10="",0,IF(AL$9&lt;главная!$N$19,0,IF(OR(MONTH(AL$10)=11,MONTH(AL$10)=5),10000,0)))</f>
        <v>0</v>
      </c>
      <c r="AM140" s="115">
        <f>IF(AM$10="",0,IF(AM$9&lt;главная!$N$19,0,IF(OR(MONTH(AM$10)=11,MONTH(AM$10)=5),10000,0)))</f>
        <v>0</v>
      </c>
      <c r="AN140" s="115">
        <f>IF(AN$10="",0,IF(AN$9&lt;главная!$N$19,0,IF(OR(MONTH(AN$10)=11,MONTH(AN$10)=5),10000,0)))</f>
        <v>0</v>
      </c>
      <c r="AO140" s="115">
        <f>IF(AO$10="",0,IF(AO$9&lt;главная!$N$19,0,IF(OR(MONTH(AO$10)=11,MONTH(AO$10)=5),10000,0)))</f>
        <v>0</v>
      </c>
      <c r="AP140" s="115">
        <f>IF(AP$10="",0,IF(AP$9&lt;главная!$N$19,0,IF(OR(MONTH(AP$10)=11,MONTH(AP$10)=5),10000,0)))</f>
        <v>0</v>
      </c>
      <c r="AQ140" s="115">
        <f>IF(AQ$10="",0,IF(AQ$9&lt;главная!$N$19,0,IF(OR(MONTH(AQ$10)=11,MONTH(AQ$10)=5),10000,0)))</f>
        <v>0</v>
      </c>
      <c r="AR140" s="115">
        <f>IF(AR$10="",0,IF(AR$9&lt;главная!$N$19,0,IF(OR(MONTH(AR$10)=11,MONTH(AR$10)=5),10000,0)))</f>
        <v>0</v>
      </c>
      <c r="AS140" s="115">
        <f>IF(AS$10="",0,IF(AS$9&lt;главная!$N$19,0,IF(OR(MONTH(AS$10)=11,MONTH(AS$10)=5),10000,0)))</f>
        <v>0</v>
      </c>
      <c r="AT140" s="115">
        <f>IF(AT$10="",0,IF(AT$9&lt;главная!$N$19,0,IF(OR(MONTH(AT$10)=11,MONTH(AT$10)=5),10000,0)))</f>
        <v>0</v>
      </c>
      <c r="AU140" s="115">
        <f>IF(AU$10="",0,IF(AU$9&lt;главная!$N$19,0,IF(OR(MONTH(AU$10)=11,MONTH(AU$10)=5),10000,0)))</f>
        <v>0</v>
      </c>
      <c r="AV140" s="115">
        <f>IF(AV$10="",0,IF(AV$9&lt;главная!$N$19,0,IF(OR(MONTH(AV$10)=11,MONTH(AV$10)=5),10000,0)))</f>
        <v>0</v>
      </c>
      <c r="AW140" s="115">
        <f>IF(AW$10="",0,IF(AW$9&lt;главная!$N$19,0,IF(OR(MONTH(AW$10)=11,MONTH(AW$10)=5),10000,0)))</f>
        <v>0</v>
      </c>
      <c r="AX140" s="115">
        <f>IF(AX$10="",0,IF(AX$9&lt;главная!$N$19,0,IF(OR(MONTH(AX$10)=11,MONTH(AX$10)=5),10000,0)))</f>
        <v>0</v>
      </c>
      <c r="AY140" s="115">
        <f>IF(AY$10="",0,IF(AY$9&lt;главная!$N$19,0,IF(OR(MONTH(AY$10)=11,MONTH(AY$10)=5),10000,0)))</f>
        <v>0</v>
      </c>
      <c r="AZ140" s="115">
        <f>IF(AZ$10="",0,IF(AZ$9&lt;главная!$N$19,0,IF(OR(MONTH(AZ$10)=11,MONTH(AZ$10)=5),10000,0)))</f>
        <v>0</v>
      </c>
      <c r="BA140" s="115">
        <f>IF(BA$10="",0,IF(BA$9&lt;главная!$N$19,0,IF(OR(MONTH(BA$10)=11,MONTH(BA$10)=5),10000,0)))</f>
        <v>0</v>
      </c>
      <c r="BB140" s="115">
        <f>IF(BB$10="",0,IF(BB$9&lt;главная!$N$19,0,IF(OR(MONTH(BB$10)=11,MONTH(BB$10)=5),10000,0)))</f>
        <v>0</v>
      </c>
      <c r="BC140" s="115">
        <f>IF(BC$10="",0,IF(BC$9&lt;главная!$N$19,0,IF(OR(MONTH(BC$10)=11,MONTH(BC$10)=5),10000,0)))</f>
        <v>0</v>
      </c>
      <c r="BD140" s="115">
        <f>IF(BD$10="",0,IF(BD$9&lt;главная!$N$19,0,IF(OR(MONTH(BD$10)=11,MONTH(BD$10)=5),10000,0)))</f>
        <v>0</v>
      </c>
      <c r="BE140" s="115">
        <f>IF(BE$10="",0,IF(BE$9&lt;главная!$N$19,0,IF(OR(MONTH(BE$10)=11,MONTH(BE$10)=5),10000,0)))</f>
        <v>0</v>
      </c>
      <c r="BF140" s="115">
        <f>IF(BF$10="",0,IF(BF$9&lt;главная!$N$19,0,IF(OR(MONTH(BF$10)=11,MONTH(BF$10)=5),10000,0)))</f>
        <v>0</v>
      </c>
      <c r="BG140" s="115">
        <f>IF(BG$10="",0,IF(BG$9&lt;главная!$N$19,0,IF(OR(MONTH(BG$10)=11,MONTH(BG$10)=5),10000,0)))</f>
        <v>0</v>
      </c>
      <c r="BH140" s="115">
        <f>IF(BH$10="",0,IF(BH$9&lt;главная!$N$19,0,IF(OR(MONTH(BH$10)=11,MONTH(BH$10)=5),10000,0)))</f>
        <v>0</v>
      </c>
      <c r="BI140" s="115">
        <f>IF(BI$10="",0,IF(BI$9&lt;главная!$N$19,0,IF(OR(MONTH(BI$10)=11,MONTH(BI$10)=5),10000,0)))</f>
        <v>0</v>
      </c>
      <c r="BJ140" s="115">
        <f>IF(BJ$10="",0,IF(BJ$9&lt;главная!$N$19,0,IF(OR(MONTH(BJ$10)=11,MONTH(BJ$10)=5),10000,0)))</f>
        <v>0</v>
      </c>
      <c r="BK140" s="115">
        <f>IF(BK$10="",0,IF(BK$9&lt;главная!$N$19,0,IF(OR(MONTH(BK$10)=11,MONTH(BK$10)=5),10000,0)))</f>
        <v>0</v>
      </c>
      <c r="BL140" s="115">
        <f>IF(BL$10="",0,IF(BL$9&lt;главная!$N$19,0,IF(OR(MONTH(BL$10)=11,MONTH(BL$10)=5),10000,0)))</f>
        <v>0</v>
      </c>
      <c r="BM140" s="115">
        <f>IF(BM$10="",0,IF(BM$9&lt;главная!$N$19,0,IF(OR(MONTH(BM$10)=11,MONTH(BM$10)=5),10000,0)))</f>
        <v>0</v>
      </c>
      <c r="BN140" s="115">
        <f>IF(BN$10="",0,IF(BN$9&lt;главная!$N$19,0,IF(OR(MONTH(BN$10)=11,MONTH(BN$10)=5),10000,0)))</f>
        <v>0</v>
      </c>
      <c r="BO140" s="115">
        <f>IF(BO$10="",0,IF(BO$9&lt;главная!$N$19,0,IF(OR(MONTH(BO$10)=11,MONTH(BO$10)=5),10000,0)))</f>
        <v>0</v>
      </c>
      <c r="BP140" s="115">
        <f>IF(BP$10="",0,IF(BP$9&lt;главная!$N$19,0,IF(OR(MONTH(BP$10)=11,MONTH(BP$10)=5),10000,0)))</f>
        <v>0</v>
      </c>
      <c r="BQ140" s="115">
        <f>IF(BQ$10="",0,IF(BQ$9&lt;главная!$N$19,0,IF(OR(MONTH(BQ$10)=11,MONTH(BQ$10)=5),10000,0)))</f>
        <v>0</v>
      </c>
      <c r="BR140" s="115">
        <f>IF(BR$10="",0,IF(BR$9&lt;главная!$N$19,0,IF(OR(MONTH(BR$10)=11,MONTH(BR$10)=5),10000,0)))</f>
        <v>0</v>
      </c>
      <c r="BS140" s="115">
        <f>IF(BS$10="",0,IF(BS$9&lt;главная!$N$19,0,IF(OR(MONTH(BS$10)=11,MONTH(BS$10)=5),10000,0)))</f>
        <v>0</v>
      </c>
      <c r="BT140" s="115">
        <f>IF(BT$10="",0,IF(BT$9&lt;главная!$N$19,0,IF(OR(MONTH(BT$10)=11,MONTH(BT$10)=5),10000,0)))</f>
        <v>0</v>
      </c>
      <c r="BU140" s="115">
        <f>IF(BU$10="",0,IF(BU$9&lt;главная!$N$19,0,IF(OR(MONTH(BU$10)=11,MONTH(BU$10)=5),10000,0)))</f>
        <v>0</v>
      </c>
      <c r="BV140" s="115">
        <f>IF(BV$10="",0,IF(BV$9&lt;главная!$N$19,0,IF(OR(MONTH(BV$10)=11,MONTH(BV$10)=5),10000,0)))</f>
        <v>0</v>
      </c>
      <c r="BW140" s="115">
        <f>IF(BW$10="",0,IF(BW$9&lt;главная!$N$19,0,IF(OR(MONTH(BW$10)=11,MONTH(BW$10)=5),10000,0)))</f>
        <v>0</v>
      </c>
      <c r="BX140" s="115">
        <f>IF(BX$10="",0,IF(BX$9&lt;главная!$N$19,0,IF(OR(MONTH(BX$10)=11,MONTH(BX$10)=5),10000,0)))</f>
        <v>0</v>
      </c>
      <c r="BY140" s="115">
        <f>IF(BY$10="",0,IF(BY$9&lt;главная!$N$19,0,IF(OR(MONTH(BY$10)=11,MONTH(BY$10)=5),10000,0)))</f>
        <v>0</v>
      </c>
      <c r="BZ140" s="115">
        <f>IF(BZ$10="",0,IF(BZ$9&lt;главная!$N$19,0,IF(OR(MONTH(BZ$10)=11,MONTH(BZ$10)=5),10000,0)))</f>
        <v>0</v>
      </c>
      <c r="CA140" s="115">
        <f>IF(CA$10="",0,IF(CA$9&lt;главная!$N$19,0,IF(OR(MONTH(CA$10)=11,MONTH(CA$10)=5),10000,0)))</f>
        <v>0</v>
      </c>
      <c r="CB140" s="115">
        <f>IF(CB$10="",0,IF(CB$9&lt;главная!$N$19,0,IF(OR(MONTH(CB$10)=11,MONTH(CB$10)=5),10000,0)))</f>
        <v>0</v>
      </c>
      <c r="CC140" s="115">
        <f>IF(CC$10="",0,IF(CC$9&lt;главная!$N$19,0,IF(OR(MONTH(CC$10)=11,MONTH(CC$10)=5),10000,0)))</f>
        <v>0</v>
      </c>
      <c r="CD140" s="115">
        <f>IF(CD$10="",0,IF(CD$9&lt;главная!$N$19,0,IF(OR(MONTH(CD$10)=11,MONTH(CD$10)=5),10000,0)))</f>
        <v>0</v>
      </c>
      <c r="CE140" s="115">
        <f>IF(CE$10="",0,IF(CE$9&lt;главная!$N$19,0,IF(OR(MONTH(CE$10)=11,MONTH(CE$10)=5),10000,0)))</f>
        <v>0</v>
      </c>
      <c r="CF140" s="115">
        <f>IF(CF$10="",0,IF(CF$9&lt;главная!$N$19,0,IF(OR(MONTH(CF$10)=11,MONTH(CF$10)=5),10000,0)))</f>
        <v>0</v>
      </c>
      <c r="CG140" s="115">
        <f>IF(CG$10="",0,IF(CG$9&lt;главная!$N$19,0,IF(OR(MONTH(CG$10)=11,MONTH(CG$10)=5),10000,0)))</f>
        <v>0</v>
      </c>
      <c r="CH140" s="115">
        <f>IF(CH$10="",0,IF(CH$9&lt;главная!$N$19,0,IF(OR(MONTH(CH$10)=11,MONTH(CH$10)=5),10000,0)))</f>
        <v>0</v>
      </c>
      <c r="CI140" s="115">
        <f>IF(CI$10="",0,IF(CI$9&lt;главная!$N$19,0,IF(OR(MONTH(CI$10)=11,MONTH(CI$10)=5),10000,0)))</f>
        <v>0</v>
      </c>
      <c r="CJ140" s="115">
        <f>IF(CJ$10="",0,IF(CJ$9&lt;главная!$N$19,0,IF(OR(MONTH(CJ$10)=11,MONTH(CJ$10)=5),10000,0)))</f>
        <v>0</v>
      </c>
      <c r="CK140" s="115">
        <f>IF(CK$10="",0,IF(CK$9&lt;главная!$N$19,0,IF(OR(MONTH(CK$10)=11,MONTH(CK$10)=5),10000,0)))</f>
        <v>0</v>
      </c>
      <c r="CL140" s="115">
        <f>IF(CL$10="",0,IF(CL$9&lt;главная!$N$19,0,IF(OR(MONTH(CL$10)=11,MONTH(CL$10)=5),10000,0)))</f>
        <v>0</v>
      </c>
      <c r="CM140" s="115">
        <f>IF(CM$10="",0,IF(CM$9&lt;главная!$N$19,0,IF(OR(MONTH(CM$10)=11,MONTH(CM$10)=5),10000,0)))</f>
        <v>0</v>
      </c>
      <c r="CN140" s="115">
        <f>IF(CN$10="",0,IF(CN$9&lt;главная!$N$19,0,IF(OR(MONTH(CN$10)=11,MONTH(CN$10)=5),10000,0)))</f>
        <v>0</v>
      </c>
      <c r="CO140" s="115">
        <f>IF(CO$10="",0,IF(CO$9&lt;главная!$N$19,0,IF(OR(MONTH(CO$10)=11,MONTH(CO$10)=5),10000,0)))</f>
        <v>0</v>
      </c>
      <c r="CP140" s="115">
        <f>IF(CP$10="",0,IF(CP$9&lt;главная!$N$19,0,IF(OR(MONTH(CP$10)=11,MONTH(CP$10)=5),10000,0)))</f>
        <v>0</v>
      </c>
      <c r="CQ140" s="115">
        <f>IF(CQ$10="",0,IF(CQ$9&lt;главная!$N$19,0,IF(OR(MONTH(CQ$10)=11,MONTH(CQ$10)=5),10000,0)))</f>
        <v>0</v>
      </c>
      <c r="CR140" s="115">
        <f>IF(CR$10="",0,IF(CR$9&lt;главная!$N$19,0,IF(OR(MONTH(CR$10)=11,MONTH(CR$10)=5),10000,0)))</f>
        <v>0</v>
      </c>
      <c r="CS140" s="115">
        <f>IF(CS$10="",0,IF(CS$9&lt;главная!$N$19,0,IF(OR(MONTH(CS$10)=11,MONTH(CS$10)=5),10000,0)))</f>
        <v>0</v>
      </c>
      <c r="CT140" s="115">
        <f>IF(CT$10="",0,IF(CT$9&lt;главная!$N$19,0,IF(OR(MONTH(CT$10)=11,MONTH(CT$10)=5),10000,0)))</f>
        <v>0</v>
      </c>
      <c r="CU140" s="115">
        <f>IF(CU$10="",0,IF(CU$9&lt;главная!$N$19,0,IF(OR(MONTH(CU$10)=11,MONTH(CU$10)=5),10000,0)))</f>
        <v>0</v>
      </c>
      <c r="CV140" s="115">
        <f>IF(CV$10="",0,IF(CV$9&lt;главная!$N$19,0,IF(OR(MONTH(CV$10)=11,MONTH(CV$10)=5),10000,0)))</f>
        <v>0</v>
      </c>
      <c r="CW140" s="115">
        <f>IF(CW$10="",0,IF(CW$9&lt;главная!$N$19,0,IF(OR(MONTH(CW$10)=11,MONTH(CW$10)=5),10000,0)))</f>
        <v>0</v>
      </c>
      <c r="CX140" s="115">
        <f>IF(CX$10="",0,IF(CX$9&lt;главная!$N$19,0,IF(OR(MONTH(CX$10)=11,MONTH(CX$10)=5),10000,0)))</f>
        <v>0</v>
      </c>
      <c r="CY140" s="115">
        <f>IF(CY$10="",0,IF(CY$9&lt;главная!$N$19,0,IF(OR(MONTH(CY$10)=11,MONTH(CY$10)=5),10000,0)))</f>
        <v>0</v>
      </c>
      <c r="CZ140" s="115">
        <f>IF(CZ$10="",0,IF(CZ$9&lt;главная!$N$19,0,IF(OR(MONTH(CZ$10)=11,MONTH(CZ$10)=5),10000,0)))</f>
        <v>0</v>
      </c>
      <c r="DA140" s="115">
        <f>IF(DA$10="",0,IF(DA$9&lt;главная!$N$19,0,IF(OR(MONTH(DA$10)=11,MONTH(DA$10)=5),10000,0)))</f>
        <v>0</v>
      </c>
      <c r="DB140" s="115">
        <f>IF(DB$10="",0,IF(DB$9&lt;главная!$N$19,0,IF(OR(MONTH(DB$10)=11,MONTH(DB$10)=5),10000,0)))</f>
        <v>0</v>
      </c>
      <c r="DC140" s="115">
        <f>IF(DC$10="",0,IF(DC$9&lt;главная!$N$19,0,IF(OR(MONTH(DC$10)=11,MONTH(DC$10)=5),10000,0)))</f>
        <v>0</v>
      </c>
      <c r="DD140" s="115">
        <f>IF(DD$10="",0,IF(DD$9&lt;главная!$N$19,0,IF(OR(MONTH(DD$10)=11,MONTH(DD$10)=5),10000,0)))</f>
        <v>0</v>
      </c>
      <c r="DE140" s="115">
        <f>IF(DE$10="",0,IF(DE$9&lt;главная!$N$19,0,IF(OR(MONTH(DE$10)=11,MONTH(DE$10)=5),10000,0)))</f>
        <v>0</v>
      </c>
      <c r="DF140" s="115">
        <f>IF(DF$10="",0,IF(DF$9&lt;главная!$N$19,0,IF(OR(MONTH(DF$10)=11,MONTH(DF$10)=5),10000,0)))</f>
        <v>0</v>
      </c>
      <c r="DG140" s="115">
        <f>IF(DG$10="",0,IF(DG$9&lt;главная!$N$19,0,IF(OR(MONTH(DG$10)=11,MONTH(DG$10)=5),10000,0)))</f>
        <v>0</v>
      </c>
      <c r="DH140" s="115">
        <f>IF(DH$10="",0,IF(DH$9&lt;главная!$N$19,0,IF(OR(MONTH(DH$10)=11,MONTH(DH$10)=5),10000,0)))</f>
        <v>0</v>
      </c>
      <c r="DI140" s="115">
        <f>IF(DI$10="",0,IF(DI$9&lt;главная!$N$19,0,IF(OR(MONTH(DI$10)=11,MONTH(DI$10)=5),10000,0)))</f>
        <v>0</v>
      </c>
      <c r="DJ140" s="115">
        <f>IF(DJ$10="",0,IF(DJ$9&lt;главная!$N$19,0,IF(OR(MONTH(DJ$10)=11,MONTH(DJ$10)=5),10000,0)))</f>
        <v>0</v>
      </c>
      <c r="DK140" s="115">
        <f>IF(DK$10="",0,IF(DK$9&lt;главная!$N$19,0,IF(OR(MONTH(DK$10)=11,MONTH(DK$10)=5),10000,0)))</f>
        <v>0</v>
      </c>
      <c r="DL140" s="115">
        <f>IF(DL$10="",0,IF(DL$9&lt;главная!$N$19,0,IF(OR(MONTH(DL$10)=11,MONTH(DL$10)=5),10000,0)))</f>
        <v>0</v>
      </c>
      <c r="DM140" s="115">
        <f>IF(DM$10="",0,IF(DM$9&lt;главная!$N$19,0,IF(OR(MONTH(DM$10)=11,MONTH(DM$10)=5),10000,0)))</f>
        <v>0</v>
      </c>
      <c r="DN140" s="115">
        <f>IF(DN$10="",0,IF(DN$9&lt;главная!$N$19,0,IF(OR(MONTH(DN$10)=11,MONTH(DN$10)=5),10000,0)))</f>
        <v>0</v>
      </c>
      <c r="DO140" s="115">
        <f>IF(DO$10="",0,IF(DO$9&lt;главная!$N$19,0,IF(OR(MONTH(DO$10)=11,MONTH(DO$10)=5),10000,0)))</f>
        <v>0</v>
      </c>
      <c r="DP140" s="115">
        <f>IF(DP$10="",0,IF(DP$9&lt;главная!$N$19,0,IF(OR(MONTH(DP$10)=11,MONTH(DP$10)=5),10000,0)))</f>
        <v>0</v>
      </c>
      <c r="DQ140" s="115">
        <f>IF(DQ$10="",0,IF(DQ$9&lt;главная!$N$19,0,IF(OR(MONTH(DQ$10)=11,MONTH(DQ$10)=5),10000,0)))</f>
        <v>0</v>
      </c>
      <c r="DR140" s="115">
        <f>IF(DR$10="",0,IF(DR$9&lt;главная!$N$19,0,IF(OR(MONTH(DR$10)=11,MONTH(DR$10)=5),10000,0)))</f>
        <v>0</v>
      </c>
      <c r="DS140" s="115">
        <f>IF(DS$10="",0,IF(DS$9&lt;главная!$N$19,0,IF(OR(MONTH(DS$10)=11,MONTH(DS$10)=5),10000,0)))</f>
        <v>0</v>
      </c>
      <c r="DT140" s="115">
        <f>IF(DT$10="",0,IF(DT$9&lt;главная!$N$19,0,IF(OR(MONTH(DT$10)=11,MONTH(DT$10)=5),10000,0)))</f>
        <v>0</v>
      </c>
      <c r="DU140" s="115">
        <f>IF(DU$10="",0,IF(DU$9&lt;главная!$N$19,0,IF(OR(MONTH(DU$10)=11,MONTH(DU$10)=5),10000,0)))</f>
        <v>0</v>
      </c>
      <c r="DV140" s="115">
        <f>IF(DV$10="",0,IF(DV$9&lt;главная!$N$19,0,IF(OR(MONTH(DV$10)=11,MONTH(DV$10)=5),10000,0)))</f>
        <v>0</v>
      </c>
      <c r="DW140" s="115">
        <f>IF(DW$10="",0,IF(DW$9&lt;главная!$N$19,0,IF(OR(MONTH(DW$10)=11,MONTH(DW$10)=5),10000,0)))</f>
        <v>0</v>
      </c>
      <c r="DX140" s="115">
        <f>IF(DX$10="",0,IF(DX$9&lt;главная!$N$19,0,IF(OR(MONTH(DX$10)=11,MONTH(DX$10)=5),10000,0)))</f>
        <v>0</v>
      </c>
      <c r="DY140" s="115">
        <f>IF(DY$10="",0,IF(DY$9&lt;главная!$N$19,0,IF(OR(MONTH(DY$10)=11,MONTH(DY$10)=5),10000,0)))</f>
        <v>0</v>
      </c>
      <c r="DZ140" s="115">
        <f>IF(DZ$10="",0,IF(DZ$9&lt;главная!$N$19,0,IF(OR(MONTH(DZ$10)=11,MONTH(DZ$10)=5),10000,0)))</f>
        <v>0</v>
      </c>
      <c r="EA140" s="115">
        <f>IF(EA$10="",0,IF(EA$9&lt;главная!$N$19,0,IF(OR(MONTH(EA$10)=11,MONTH(EA$10)=5),10000,0)))</f>
        <v>0</v>
      </c>
      <c r="EB140" s="115">
        <f>IF(EB$10="",0,IF(EB$9&lt;главная!$N$19,0,IF(OR(MONTH(EB$10)=11,MONTH(EB$10)=5),10000,0)))</f>
        <v>0</v>
      </c>
      <c r="EC140" s="115">
        <f>IF(EC$10="",0,IF(EC$9&lt;главная!$N$19,0,IF(OR(MONTH(EC$10)=11,MONTH(EC$10)=5),10000,0)))</f>
        <v>0</v>
      </c>
      <c r="ED140" s="115">
        <f>IF(ED$10="",0,IF(ED$9&lt;главная!$N$19,0,IF(OR(MONTH(ED$10)=11,MONTH(ED$10)=5),10000,0)))</f>
        <v>0</v>
      </c>
      <c r="EE140" s="115">
        <f>IF(EE$10="",0,IF(EE$9&lt;главная!$N$19,0,IF(OR(MONTH(EE$10)=11,MONTH(EE$10)=5),10000,0)))</f>
        <v>0</v>
      </c>
      <c r="EF140" s="115">
        <f>IF(EF$10="",0,IF(EF$9&lt;главная!$N$19,0,IF(OR(MONTH(EF$10)=11,MONTH(EF$10)=5),10000,0)))</f>
        <v>0</v>
      </c>
      <c r="EG140" s="115">
        <f>IF(EG$10="",0,IF(EG$9&lt;главная!$N$19,0,IF(OR(MONTH(EG$10)=11,MONTH(EG$10)=5),10000,0)))</f>
        <v>0</v>
      </c>
      <c r="EH140" s="115">
        <f>IF(EH$10="",0,IF(EH$9&lt;главная!$N$19,0,IF(OR(MONTH(EH$10)=11,MONTH(EH$10)=5),10000,0)))</f>
        <v>0</v>
      </c>
      <c r="EI140" s="115">
        <f>IF(EI$10="",0,IF(EI$9&lt;главная!$N$19,0,IF(OR(MONTH(EI$10)=11,MONTH(EI$10)=5),10000,0)))</f>
        <v>0</v>
      </c>
      <c r="EJ140" s="115">
        <f>IF(EJ$10="",0,IF(EJ$9&lt;главная!$N$19,0,IF(OR(MONTH(EJ$10)=11,MONTH(EJ$10)=5),10000,0)))</f>
        <v>0</v>
      </c>
      <c r="EK140" s="115">
        <f>IF(EK$10="",0,IF(EK$9&lt;главная!$N$19,0,IF(OR(MONTH(EK$10)=11,MONTH(EK$10)=5),10000,0)))</f>
        <v>0</v>
      </c>
      <c r="EL140" s="115">
        <f>IF(EL$10="",0,IF(EL$9&lt;главная!$N$19,0,IF(OR(MONTH(EL$10)=11,MONTH(EL$10)=5),10000,0)))</f>
        <v>0</v>
      </c>
      <c r="EM140" s="115">
        <f>IF(EM$10="",0,IF(EM$9&lt;главная!$N$19,0,IF(OR(MONTH(EM$10)=11,MONTH(EM$10)=5),10000,0)))</f>
        <v>0</v>
      </c>
      <c r="EN140" s="115">
        <f>IF(EN$10="",0,IF(EN$9&lt;главная!$N$19,0,IF(OR(MONTH(EN$10)=11,MONTH(EN$10)=5),10000,0)))</f>
        <v>0</v>
      </c>
      <c r="EO140" s="115">
        <f>IF(EO$10="",0,IF(EO$9&lt;главная!$N$19,0,IF(OR(MONTH(EO$10)=11,MONTH(EO$10)=5),10000,0)))</f>
        <v>0</v>
      </c>
      <c r="EP140" s="115">
        <f>IF(EP$10="",0,IF(EP$9&lt;главная!$N$19,0,IF(OR(MONTH(EP$10)=11,MONTH(EP$10)=5),10000,0)))</f>
        <v>0</v>
      </c>
      <c r="EQ140" s="115">
        <f>IF(EQ$10="",0,IF(EQ$9&lt;главная!$N$19,0,IF(OR(MONTH(EQ$10)=11,MONTH(EQ$10)=5),10000,0)))</f>
        <v>0</v>
      </c>
      <c r="ER140" s="115">
        <f>IF(ER$10="",0,IF(ER$9&lt;главная!$N$19,0,IF(OR(MONTH(ER$10)=11,MONTH(ER$10)=5),10000,0)))</f>
        <v>0</v>
      </c>
      <c r="ES140" s="115">
        <f>IF(ES$10="",0,IF(ES$9&lt;главная!$N$19,0,IF(OR(MONTH(ES$10)=11,MONTH(ES$10)=5),10000,0)))</f>
        <v>0</v>
      </c>
      <c r="ET140" s="115">
        <f>IF(ET$10="",0,IF(ET$9&lt;главная!$N$19,0,IF(OR(MONTH(ET$10)=11,MONTH(ET$10)=5),10000,0)))</f>
        <v>0</v>
      </c>
      <c r="EU140" s="115">
        <f>IF(EU$10="",0,IF(EU$9&lt;главная!$N$19,0,IF(OR(MONTH(EU$10)=11,MONTH(EU$10)=5),10000,0)))</f>
        <v>0</v>
      </c>
      <c r="EV140" s="115">
        <f>IF(EV$10="",0,IF(EV$9&lt;главная!$N$19,0,IF(OR(MONTH(EV$10)=11,MONTH(EV$10)=5),10000,0)))</f>
        <v>0</v>
      </c>
      <c r="EW140" s="115">
        <f>IF(EW$10="",0,IF(EW$9&lt;главная!$N$19,0,IF(OR(MONTH(EW$10)=11,MONTH(EW$10)=5),10000,0)))</f>
        <v>0</v>
      </c>
      <c r="EX140" s="115">
        <f>IF(EX$10="",0,IF(EX$9&lt;главная!$N$19,0,IF(OR(MONTH(EX$10)=11,MONTH(EX$10)=5),10000,0)))</f>
        <v>0</v>
      </c>
      <c r="EY140" s="115">
        <f>IF(EY$10="",0,IF(EY$9&lt;главная!$N$19,0,IF(OR(MONTH(EY$10)=11,MONTH(EY$10)=5),10000,0)))</f>
        <v>0</v>
      </c>
      <c r="EZ140" s="115">
        <f>IF(EZ$10="",0,IF(EZ$9&lt;главная!$N$19,0,IF(OR(MONTH(EZ$10)=11,MONTH(EZ$10)=5),10000,0)))</f>
        <v>0</v>
      </c>
      <c r="FA140" s="115">
        <f>IF(FA$10="",0,IF(FA$9&lt;главная!$N$19,0,IF(OR(MONTH(FA$10)=11,MONTH(FA$10)=5),10000,0)))</f>
        <v>0</v>
      </c>
      <c r="FB140" s="115">
        <f>IF(FB$10="",0,IF(FB$9&lt;главная!$N$19,0,IF(OR(MONTH(FB$10)=11,MONTH(FB$10)=5),10000,0)))</f>
        <v>0</v>
      </c>
      <c r="FC140" s="115">
        <f>IF(FC$10="",0,IF(FC$9&lt;главная!$N$19,0,IF(OR(MONTH(FC$10)=11,MONTH(FC$10)=5),10000,0)))</f>
        <v>0</v>
      </c>
      <c r="FD140" s="115">
        <f>IF(FD$10="",0,IF(FD$9&lt;главная!$N$19,0,IF(OR(MONTH(FD$10)=11,MONTH(FD$10)=5),10000,0)))</f>
        <v>0</v>
      </c>
      <c r="FE140" s="115">
        <f>IF(FE$10="",0,IF(FE$9&lt;главная!$N$19,0,IF(OR(MONTH(FE$10)=11,MONTH(FE$10)=5),10000,0)))</f>
        <v>0</v>
      </c>
      <c r="FF140" s="115">
        <f>IF(FF$10="",0,IF(FF$9&lt;главная!$N$19,0,IF(OR(MONTH(FF$10)=11,MONTH(FF$10)=5),10000,0)))</f>
        <v>0</v>
      </c>
      <c r="FG140" s="115">
        <f>IF(FG$10="",0,IF(FG$9&lt;главная!$N$19,0,IF(OR(MONTH(FG$10)=11,MONTH(FG$10)=5),10000,0)))</f>
        <v>0</v>
      </c>
      <c r="FH140" s="115">
        <f>IF(FH$10="",0,IF(FH$9&lt;главная!$N$19,0,IF(OR(MONTH(FH$10)=11,MONTH(FH$10)=5),10000,0)))</f>
        <v>0</v>
      </c>
      <c r="FI140" s="115">
        <f>IF(FI$10="",0,IF(FI$9&lt;главная!$N$19,0,IF(OR(MONTH(FI$10)=11,MONTH(FI$10)=5),10000,0)))</f>
        <v>0</v>
      </c>
      <c r="FJ140" s="115">
        <f>IF(FJ$10="",0,IF(FJ$9&lt;главная!$N$19,0,IF(OR(MONTH(FJ$10)=11,MONTH(FJ$10)=5),10000,0)))</f>
        <v>0</v>
      </c>
      <c r="FK140" s="115">
        <f>IF(FK$10="",0,IF(FK$9&lt;главная!$N$19,0,IF(OR(MONTH(FK$10)=11,MONTH(FK$10)=5),10000,0)))</f>
        <v>0</v>
      </c>
      <c r="FL140" s="115">
        <f>IF(FL$10="",0,IF(FL$9&lt;главная!$N$19,0,IF(OR(MONTH(FL$10)=11,MONTH(FL$10)=5),10000,0)))</f>
        <v>0</v>
      </c>
      <c r="FM140" s="115">
        <f>IF(FM$10="",0,IF(FM$9&lt;главная!$N$19,0,IF(OR(MONTH(FM$10)=11,MONTH(FM$10)=5),10000,0)))</f>
        <v>0</v>
      </c>
      <c r="FN140" s="115">
        <f>IF(FN$10="",0,IF(FN$9&lt;главная!$N$19,0,IF(OR(MONTH(FN$10)=11,MONTH(FN$10)=5),10000,0)))</f>
        <v>0</v>
      </c>
      <c r="FO140" s="115">
        <f>IF(FO$10="",0,IF(FO$9&lt;главная!$N$19,0,IF(OR(MONTH(FO$10)=11,MONTH(FO$10)=5),10000,0)))</f>
        <v>0</v>
      </c>
      <c r="FP140" s="115">
        <f>IF(FP$10="",0,IF(FP$9&lt;главная!$N$19,0,IF(OR(MONTH(FP$10)=11,MONTH(FP$10)=5),10000,0)))</f>
        <v>0</v>
      </c>
      <c r="FQ140" s="115">
        <f>IF(FQ$10="",0,IF(FQ$9&lt;главная!$N$19,0,IF(OR(MONTH(FQ$10)=11,MONTH(FQ$10)=5),10000,0)))</f>
        <v>0</v>
      </c>
      <c r="FR140" s="115">
        <f>IF(FR$10="",0,IF(FR$9&lt;главная!$N$19,0,IF(OR(MONTH(FR$10)=11,MONTH(FR$10)=5),10000,0)))</f>
        <v>0</v>
      </c>
      <c r="FS140" s="115">
        <f>IF(FS$10="",0,IF(FS$9&lt;главная!$N$19,0,IF(OR(MONTH(FS$10)=11,MONTH(FS$10)=5),10000,0)))</f>
        <v>0</v>
      </c>
      <c r="FT140" s="115">
        <f>IF(FT$10="",0,IF(FT$9&lt;главная!$N$19,0,IF(OR(MONTH(FT$10)=11,MONTH(FT$10)=5),10000,0)))</f>
        <v>0</v>
      </c>
      <c r="FU140" s="115">
        <f>IF(FU$10="",0,IF(FU$9&lt;главная!$N$19,0,IF(OR(MONTH(FU$10)=11,MONTH(FU$10)=5),10000,0)))</f>
        <v>0</v>
      </c>
      <c r="FV140" s="115">
        <f>IF(FV$10="",0,IF(FV$9&lt;главная!$N$19,0,IF(OR(MONTH(FV$10)=11,MONTH(FV$10)=5),10000,0)))</f>
        <v>0</v>
      </c>
      <c r="FW140" s="115">
        <f>IF(FW$10="",0,IF(FW$9&lt;главная!$N$19,0,IF(OR(MONTH(FW$10)=11,MONTH(FW$10)=5),10000,0)))</f>
        <v>0</v>
      </c>
      <c r="FX140" s="115">
        <f>IF(FX$10="",0,IF(FX$9&lt;главная!$N$19,0,IF(OR(MONTH(FX$10)=11,MONTH(FX$10)=5),10000,0)))</f>
        <v>0</v>
      </c>
      <c r="FY140" s="115">
        <f>IF(FY$10="",0,IF(FY$9&lt;главная!$N$19,0,IF(OR(MONTH(FY$10)=11,MONTH(FY$10)=5),10000,0)))</f>
        <v>0</v>
      </c>
      <c r="FZ140" s="115">
        <f>IF(FZ$10="",0,IF(FZ$9&lt;главная!$N$19,0,IF(OR(MONTH(FZ$10)=11,MONTH(FZ$10)=5),10000,0)))</f>
        <v>0</v>
      </c>
      <c r="GA140" s="115">
        <f>IF(GA$10="",0,IF(GA$9&lt;главная!$N$19,0,IF(OR(MONTH(GA$10)=11,MONTH(GA$10)=5),10000,0)))</f>
        <v>0</v>
      </c>
      <c r="GB140" s="115">
        <f>IF(GB$10="",0,IF(GB$9&lt;главная!$N$19,0,IF(OR(MONTH(GB$10)=11,MONTH(GB$10)=5),10000,0)))</f>
        <v>0</v>
      </c>
      <c r="GC140" s="115">
        <f>IF(GC$10="",0,IF(GC$9&lt;главная!$N$19,0,IF(OR(MONTH(GC$10)=11,MONTH(GC$10)=5),10000,0)))</f>
        <v>0</v>
      </c>
      <c r="GD140" s="115">
        <f>IF(GD$10="",0,IF(GD$9&lt;главная!$N$19,0,IF(OR(MONTH(GD$10)=11,MONTH(GD$10)=5),10000,0)))</f>
        <v>0</v>
      </c>
      <c r="GE140" s="115">
        <f>IF(GE$10="",0,IF(GE$9&lt;главная!$N$19,0,IF(OR(MONTH(GE$10)=11,MONTH(GE$10)=5),10000,0)))</f>
        <v>0</v>
      </c>
      <c r="GF140" s="115">
        <f>IF(GF$10="",0,IF(GF$9&lt;главная!$N$19,0,IF(OR(MONTH(GF$10)=11,MONTH(GF$10)=5),10000,0)))</f>
        <v>0</v>
      </c>
      <c r="GG140" s="115">
        <f>IF(GG$10="",0,IF(GG$9&lt;главная!$N$19,0,IF(OR(MONTH(GG$10)=11,MONTH(GG$10)=5),10000,0)))</f>
        <v>0</v>
      </c>
      <c r="GH140" s="115">
        <f>IF(GH$10="",0,IF(GH$9&lt;главная!$N$19,0,IF(OR(MONTH(GH$10)=11,MONTH(GH$10)=5),10000,0)))</f>
        <v>0</v>
      </c>
      <c r="GI140" s="115">
        <f>IF(GI$10="",0,IF(GI$9&lt;главная!$N$19,0,IF(OR(MONTH(GI$10)=11,MONTH(GI$10)=5),10000,0)))</f>
        <v>0</v>
      </c>
      <c r="GJ140" s="115">
        <f>IF(GJ$10="",0,IF(GJ$9&lt;главная!$N$19,0,IF(OR(MONTH(GJ$10)=11,MONTH(GJ$10)=5),10000,0)))</f>
        <v>0</v>
      </c>
      <c r="GK140" s="115">
        <f>IF(GK$10="",0,IF(GK$9&lt;главная!$N$19,0,IF(OR(MONTH(GK$10)=11,MONTH(GK$10)=5),10000,0)))</f>
        <v>0</v>
      </c>
      <c r="GL140" s="115">
        <f>IF(GL$10="",0,IF(GL$9&lt;главная!$N$19,0,IF(OR(MONTH(GL$10)=11,MONTH(GL$10)=5),10000,0)))</f>
        <v>0</v>
      </c>
      <c r="GM140" s="115">
        <f>IF(GM$10="",0,IF(GM$9&lt;главная!$N$19,0,IF(OR(MONTH(GM$10)=11,MONTH(GM$10)=5),10000,0)))</f>
        <v>0</v>
      </c>
      <c r="GN140" s="115">
        <f>IF(GN$10="",0,IF(GN$9&lt;главная!$N$19,0,IF(OR(MONTH(GN$10)=11,MONTH(GN$10)=5),10000,0)))</f>
        <v>0</v>
      </c>
      <c r="GO140" s="115">
        <f>IF(GO$10="",0,IF(GO$9&lt;главная!$N$19,0,IF(OR(MONTH(GO$10)=11,MONTH(GO$10)=5),10000,0)))</f>
        <v>0</v>
      </c>
      <c r="GP140" s="115">
        <f>IF(GP$10="",0,IF(GP$9&lt;главная!$N$19,0,IF(OR(MONTH(GP$10)=11,MONTH(GP$10)=5),10000,0)))</f>
        <v>0</v>
      </c>
      <c r="GQ140" s="115">
        <f>IF(GQ$10="",0,IF(GQ$9&lt;главная!$N$19,0,IF(OR(MONTH(GQ$10)=11,MONTH(GQ$10)=5),10000,0)))</f>
        <v>0</v>
      </c>
      <c r="GR140" s="115">
        <f>IF(GR$10="",0,IF(GR$9&lt;главная!$N$19,0,IF(OR(MONTH(GR$10)=11,MONTH(GR$10)=5),10000,0)))</f>
        <v>0</v>
      </c>
      <c r="GS140" s="115">
        <f>IF(GS$10="",0,IF(GS$9&lt;главная!$N$19,0,IF(OR(MONTH(GS$10)=11,MONTH(GS$10)=5),10000,0)))</f>
        <v>0</v>
      </c>
      <c r="GT140" s="115">
        <f>IF(GT$10="",0,IF(GT$9&lt;главная!$N$19,0,IF(OR(MONTH(GT$10)=11,MONTH(GT$10)=5),10000,0)))</f>
        <v>0</v>
      </c>
      <c r="GU140" s="115">
        <f>IF(GU$10="",0,IF(GU$9&lt;главная!$N$19,0,IF(OR(MONTH(GU$10)=11,MONTH(GU$10)=5),10000,0)))</f>
        <v>0</v>
      </c>
      <c r="GV140" s="115">
        <f>IF(GV$10="",0,IF(GV$9&lt;главная!$N$19,0,IF(OR(MONTH(GV$10)=11,MONTH(GV$10)=5),10000,0)))</f>
        <v>0</v>
      </c>
      <c r="GW140" s="115">
        <f>IF(GW$10="",0,IF(GW$9&lt;главная!$N$19,0,IF(OR(MONTH(GW$10)=11,MONTH(GW$10)=5),10000,0)))</f>
        <v>0</v>
      </c>
      <c r="GX140" s="115">
        <f>IF(GX$10="",0,IF(GX$9&lt;главная!$N$19,0,IF(OR(MONTH(GX$10)=11,MONTH(GX$10)=5),10000,0)))</f>
        <v>0</v>
      </c>
      <c r="GY140" s="115">
        <f>IF(GY$10="",0,IF(GY$9&lt;главная!$N$19,0,IF(OR(MONTH(GY$10)=11,MONTH(GY$10)=5),10000,0)))</f>
        <v>0</v>
      </c>
      <c r="GZ140" s="115">
        <f>IF(GZ$10="",0,IF(GZ$9&lt;главная!$N$19,0,IF(OR(MONTH(GZ$10)=11,MONTH(GZ$10)=5),10000,0)))</f>
        <v>0</v>
      </c>
      <c r="HA140" s="115">
        <f>IF(HA$10="",0,IF(HA$9&lt;главная!$N$19,0,IF(OR(MONTH(HA$10)=11,MONTH(HA$10)=5),10000,0)))</f>
        <v>0</v>
      </c>
      <c r="HB140" s="115">
        <f>IF(HB$10="",0,IF(HB$9&lt;главная!$N$19,0,IF(OR(MONTH(HB$10)=11,MONTH(HB$10)=5),10000,0)))</f>
        <v>0</v>
      </c>
      <c r="HC140" s="115">
        <f>IF(HC$10="",0,IF(HC$9&lt;главная!$N$19,0,IF(OR(MONTH(HC$10)=11,MONTH(HC$10)=5),10000,0)))</f>
        <v>0</v>
      </c>
      <c r="HD140" s="115">
        <f>IF(HD$10="",0,IF(HD$9&lt;главная!$N$19,0,IF(OR(MONTH(HD$10)=11,MONTH(HD$10)=5),10000,0)))</f>
        <v>0</v>
      </c>
      <c r="HE140" s="115">
        <f>IF(HE$10="",0,IF(HE$9&lt;главная!$N$19,0,IF(OR(MONTH(HE$10)=11,MONTH(HE$10)=5),10000,0)))</f>
        <v>0</v>
      </c>
      <c r="HF140" s="115">
        <f>IF(HF$10="",0,IF(HF$9&lt;главная!$N$19,0,IF(OR(MONTH(HF$10)=11,MONTH(HF$10)=5),10000,0)))</f>
        <v>0</v>
      </c>
      <c r="HG140" s="115">
        <f>IF(HG$10="",0,IF(HG$9&lt;главная!$N$19,0,IF(OR(MONTH(HG$10)=11,MONTH(HG$10)=5),10000,0)))</f>
        <v>0</v>
      </c>
      <c r="HH140" s="115">
        <f>IF(HH$10="",0,IF(HH$9&lt;главная!$N$19,0,IF(OR(MONTH(HH$10)=11,MONTH(HH$10)=5),10000,0)))</f>
        <v>0</v>
      </c>
      <c r="HI140" s="115">
        <f>IF(HI$10="",0,IF(HI$9&lt;главная!$N$19,0,IF(OR(MONTH(HI$10)=11,MONTH(HI$10)=5),10000,0)))</f>
        <v>0</v>
      </c>
      <c r="HJ140" s="115">
        <f>IF(HJ$10="",0,IF(HJ$9&lt;главная!$N$19,0,IF(OR(MONTH(HJ$10)=11,MONTH(HJ$10)=5),10000,0)))</f>
        <v>0</v>
      </c>
      <c r="HK140" s="115">
        <f>IF(HK$10="",0,IF(HK$9&lt;главная!$N$19,0,IF(OR(MONTH(HK$10)=11,MONTH(HK$10)=5),10000,0)))</f>
        <v>0</v>
      </c>
      <c r="HL140" s="115">
        <f>IF(HL$10="",0,IF(HL$9&lt;главная!$N$19,0,IF(OR(MONTH(HL$10)=11,MONTH(HL$10)=5),10000,0)))</f>
        <v>0</v>
      </c>
      <c r="HM140" s="115">
        <f>IF(HM$10="",0,IF(HM$9&lt;главная!$N$19,0,IF(OR(MONTH(HM$10)=11,MONTH(HM$10)=5),10000,0)))</f>
        <v>0</v>
      </c>
      <c r="HN140" s="115">
        <f>IF(HN$10="",0,IF(HN$9&lt;главная!$N$19,0,IF(OR(MONTH(HN$10)=11,MONTH(HN$10)=5),10000,0)))</f>
        <v>0</v>
      </c>
      <c r="HO140" s="115">
        <f>IF(HO$10="",0,IF(HO$9&lt;главная!$N$19,0,IF(OR(MONTH(HO$10)=11,MONTH(HO$10)=5),10000,0)))</f>
        <v>0</v>
      </c>
      <c r="HP140" s="115">
        <f>IF(HP$10="",0,IF(HP$9&lt;главная!$N$19,0,IF(OR(MONTH(HP$10)=11,MONTH(HP$10)=5),10000,0)))</f>
        <v>0</v>
      </c>
      <c r="HQ140" s="115">
        <f>IF(HQ$10="",0,IF(HQ$9&lt;главная!$N$19,0,IF(OR(MONTH(HQ$10)=11,MONTH(HQ$10)=5),10000,0)))</f>
        <v>0</v>
      </c>
      <c r="HR140" s="115">
        <f>IF(HR$10="",0,IF(HR$9&lt;главная!$N$19,0,IF(OR(MONTH(HR$10)=11,MONTH(HR$10)=5),10000,0)))</f>
        <v>0</v>
      </c>
      <c r="HS140" s="115">
        <f>IF(HS$10="",0,IF(HS$9&lt;главная!$N$19,0,IF(OR(MONTH(HS$10)=11,MONTH(HS$10)=5),10000,0)))</f>
        <v>0</v>
      </c>
      <c r="HT140" s="115">
        <f>IF(HT$10="",0,IF(HT$9&lt;главная!$N$19,0,IF(OR(MONTH(HT$10)=11,MONTH(HT$10)=5),10000,0)))</f>
        <v>0</v>
      </c>
      <c r="HU140" s="115">
        <f>IF(HU$10="",0,IF(HU$9&lt;главная!$N$19,0,IF(OR(MONTH(HU$10)=11,MONTH(HU$10)=5),10000,0)))</f>
        <v>0</v>
      </c>
      <c r="HV140" s="115">
        <f>IF(HV$10="",0,IF(HV$9&lt;главная!$N$19,0,IF(OR(MONTH(HV$10)=11,MONTH(HV$10)=5),10000,0)))</f>
        <v>0</v>
      </c>
      <c r="HW140" s="115">
        <f>IF(HW$10="",0,IF(HW$9&lt;главная!$N$19,0,IF(OR(MONTH(HW$10)=11,MONTH(HW$10)=5),10000,0)))</f>
        <v>0</v>
      </c>
      <c r="HX140" s="115">
        <f>IF(HX$10="",0,IF(HX$9&lt;главная!$N$19,0,IF(OR(MONTH(HX$10)=11,MONTH(HX$10)=5),10000,0)))</f>
        <v>0</v>
      </c>
      <c r="HY140" s="115">
        <f>IF(HY$10="",0,IF(HY$9&lt;главная!$N$19,0,IF(OR(MONTH(HY$10)=11,MONTH(HY$10)=5),10000,0)))</f>
        <v>0</v>
      </c>
      <c r="HZ140" s="115">
        <f>IF(HZ$10="",0,IF(HZ$9&lt;главная!$N$19,0,IF(OR(MONTH(HZ$10)=11,MONTH(HZ$10)=5),10000,0)))</f>
        <v>0</v>
      </c>
      <c r="IA140" s="115">
        <f>IF(IA$10="",0,IF(IA$9&lt;главная!$N$19,0,IF(OR(MONTH(IA$10)=11,MONTH(IA$10)=5),10000,0)))</f>
        <v>0</v>
      </c>
      <c r="IB140" s="115">
        <f>IF(IB$10="",0,IF(IB$9&lt;главная!$N$19,0,IF(OR(MONTH(IB$10)=11,MONTH(IB$10)=5),10000,0)))</f>
        <v>0</v>
      </c>
      <c r="IC140" s="115">
        <f>IF(IC$10="",0,IF(IC$9&lt;главная!$N$19,0,IF(OR(MONTH(IC$10)=11,MONTH(IC$10)=5),10000,0)))</f>
        <v>0</v>
      </c>
      <c r="ID140" s="115">
        <f>IF(ID$10="",0,IF(ID$9&lt;главная!$N$19,0,IF(OR(MONTH(ID$10)=11,MONTH(ID$10)=5),10000,0)))</f>
        <v>0</v>
      </c>
      <c r="IE140" s="115">
        <f>IF(IE$10="",0,IF(IE$9&lt;главная!$N$19,0,IF(OR(MONTH(IE$10)=11,MONTH(IE$10)=5),10000,0)))</f>
        <v>0</v>
      </c>
      <c r="IF140" s="115">
        <f>IF(IF$10="",0,IF(IF$9&lt;главная!$N$19,0,IF(OR(MONTH(IF$10)=11,MONTH(IF$10)=5),10000,0)))</f>
        <v>0</v>
      </c>
      <c r="IG140" s="115">
        <f>IF(IG$10="",0,IF(IG$9&lt;главная!$N$19,0,IF(OR(MONTH(IG$10)=11,MONTH(IG$10)=5),10000,0)))</f>
        <v>0</v>
      </c>
      <c r="IH140" s="115">
        <f>IF(IH$10="",0,IF(IH$9&lt;главная!$N$19,0,IF(OR(MONTH(IH$10)=11,MONTH(IH$10)=5),10000,0)))</f>
        <v>0</v>
      </c>
      <c r="II140" s="115">
        <f>IF(II$10="",0,IF(II$9&lt;главная!$N$19,0,IF(OR(MONTH(II$10)=11,MONTH(II$10)=5),10000,0)))</f>
        <v>0</v>
      </c>
      <c r="IJ140" s="115">
        <f>IF(IJ$10="",0,IF(IJ$9&lt;главная!$N$19,0,IF(OR(MONTH(IJ$10)=11,MONTH(IJ$10)=5),10000,0)))</f>
        <v>0</v>
      </c>
      <c r="IK140" s="115">
        <f>IF(IK$10="",0,IF(IK$9&lt;главная!$N$19,0,IF(OR(MONTH(IK$10)=11,MONTH(IK$10)=5),10000,0)))</f>
        <v>0</v>
      </c>
      <c r="IL140" s="115">
        <f>IF(IL$10="",0,IF(IL$9&lt;главная!$N$19,0,IF(OR(MONTH(IL$10)=11,MONTH(IL$10)=5),10000,0)))</f>
        <v>0</v>
      </c>
      <c r="IM140" s="115">
        <f>IF(IM$10="",0,IF(IM$9&lt;главная!$N$19,0,IF(OR(MONTH(IM$10)=11,MONTH(IM$10)=5),10000,0)))</f>
        <v>0</v>
      </c>
      <c r="IN140" s="115">
        <f>IF(IN$10="",0,IF(IN$9&lt;главная!$N$19,0,IF(OR(MONTH(IN$10)=11,MONTH(IN$10)=5),10000,0)))</f>
        <v>0</v>
      </c>
      <c r="IO140" s="115">
        <f>IF(IO$10="",0,IF(IO$9&lt;главная!$N$19,0,IF(OR(MONTH(IO$10)=11,MONTH(IO$10)=5),10000,0)))</f>
        <v>0</v>
      </c>
      <c r="IP140" s="115">
        <f>IF(IP$10="",0,IF(IP$9&lt;главная!$N$19,0,IF(OR(MONTH(IP$10)=11,MONTH(IP$10)=5),10000,0)))</f>
        <v>0</v>
      </c>
      <c r="IQ140" s="115">
        <f>IF(IQ$10="",0,IF(IQ$9&lt;главная!$N$19,0,IF(OR(MONTH(IQ$10)=11,MONTH(IQ$10)=5),10000,0)))</f>
        <v>0</v>
      </c>
      <c r="IR140" s="115">
        <f>IF(IR$10="",0,IF(IR$9&lt;главная!$N$19,0,IF(OR(MONTH(IR$10)=11,MONTH(IR$10)=5),10000,0)))</f>
        <v>0</v>
      </c>
      <c r="IS140" s="115">
        <f>IF(IS$10="",0,IF(IS$9&lt;главная!$N$19,0,IF(OR(MONTH(IS$10)=11,MONTH(IS$10)=5),10000,0)))</f>
        <v>0</v>
      </c>
      <c r="IT140" s="115">
        <f>IF(IT$10="",0,IF(IT$9&lt;главная!$N$19,0,IF(OR(MONTH(IT$10)=11,MONTH(IT$10)=5),10000,0)))</f>
        <v>0</v>
      </c>
      <c r="IU140" s="115">
        <f>IF(IU$10="",0,IF(IU$9&lt;главная!$N$19,0,IF(OR(MONTH(IU$10)=11,MONTH(IU$10)=5),10000,0)))</f>
        <v>0</v>
      </c>
      <c r="IV140" s="115">
        <f>IF(IV$10="",0,IF(IV$9&lt;главная!$N$19,0,IF(OR(MONTH(IV$10)=11,MONTH(IV$10)=5),10000,0)))</f>
        <v>0</v>
      </c>
      <c r="IW140" s="115">
        <f>IF(IW$10="",0,IF(IW$9&lt;главная!$N$19,0,IF(OR(MONTH(IW$10)=11,MONTH(IW$10)=5),10000,0)))</f>
        <v>0</v>
      </c>
      <c r="IX140" s="115">
        <f>IF(IX$10="",0,IF(IX$9&lt;главная!$N$19,0,IF(OR(MONTH(IX$10)=11,MONTH(IX$10)=5),10000,0)))</f>
        <v>0</v>
      </c>
      <c r="IY140" s="115">
        <f>IF(IY$10="",0,IF(IY$9&lt;главная!$N$19,0,IF(OR(MONTH(IY$10)=11,MONTH(IY$10)=5),10000,0)))</f>
        <v>0</v>
      </c>
      <c r="IZ140" s="115">
        <f>IF(IZ$10="",0,IF(IZ$9&lt;главная!$N$19,0,IF(OR(MONTH(IZ$10)=11,MONTH(IZ$10)=5),10000,0)))</f>
        <v>0</v>
      </c>
      <c r="JA140" s="115">
        <f>IF(JA$10="",0,IF(JA$9&lt;главная!$N$19,0,IF(OR(MONTH(JA$10)=11,MONTH(JA$10)=5),10000,0)))</f>
        <v>0</v>
      </c>
      <c r="JB140" s="115">
        <f>IF(JB$10="",0,IF(JB$9&lt;главная!$N$19,0,IF(OR(MONTH(JB$10)=11,MONTH(JB$10)=5),10000,0)))</f>
        <v>0</v>
      </c>
      <c r="JC140" s="115">
        <f>IF(JC$10="",0,IF(JC$9&lt;главная!$N$19,0,IF(OR(MONTH(JC$10)=11,MONTH(JC$10)=5),10000,0)))</f>
        <v>0</v>
      </c>
      <c r="JD140" s="115">
        <f>IF(JD$10="",0,IF(JD$9&lt;главная!$N$19,0,IF(OR(MONTH(JD$10)=11,MONTH(JD$10)=5),10000,0)))</f>
        <v>0</v>
      </c>
      <c r="JE140" s="115">
        <f>IF(JE$10="",0,IF(JE$9&lt;главная!$N$19,0,IF(OR(MONTH(JE$10)=11,MONTH(JE$10)=5),10000,0)))</f>
        <v>0</v>
      </c>
      <c r="JF140" s="115">
        <f>IF(JF$10="",0,IF(JF$9&lt;главная!$N$19,0,IF(OR(MONTH(JF$10)=11,MONTH(JF$10)=5),10000,0)))</f>
        <v>0</v>
      </c>
      <c r="JG140" s="115">
        <f>IF(JG$10="",0,IF(JG$9&lt;главная!$N$19,0,IF(OR(MONTH(JG$10)=11,MONTH(JG$10)=5),10000,0)))</f>
        <v>0</v>
      </c>
      <c r="JH140" s="115">
        <f>IF(JH$10="",0,IF(JH$9&lt;главная!$N$19,0,IF(OR(MONTH(JH$10)=11,MONTH(JH$10)=5),10000,0)))</f>
        <v>0</v>
      </c>
      <c r="JI140" s="115">
        <f>IF(JI$10="",0,IF(JI$9&lt;главная!$N$19,0,IF(OR(MONTH(JI$10)=11,MONTH(JI$10)=5),10000,0)))</f>
        <v>0</v>
      </c>
      <c r="JJ140" s="115">
        <f>IF(JJ$10="",0,IF(JJ$9&lt;главная!$N$19,0,IF(OR(MONTH(JJ$10)=11,MONTH(JJ$10)=5),10000,0)))</f>
        <v>0</v>
      </c>
      <c r="JK140" s="115">
        <f>IF(JK$10="",0,IF(JK$9&lt;главная!$N$19,0,IF(OR(MONTH(JK$10)=11,MONTH(JK$10)=5),10000,0)))</f>
        <v>0</v>
      </c>
      <c r="JL140" s="115">
        <f>IF(JL$10="",0,IF(JL$9&lt;главная!$N$19,0,IF(OR(MONTH(JL$10)=11,MONTH(JL$10)=5),10000,0)))</f>
        <v>0</v>
      </c>
      <c r="JM140" s="115">
        <f>IF(JM$10="",0,IF(JM$9&lt;главная!$N$19,0,IF(OR(MONTH(JM$10)=11,MONTH(JM$10)=5),10000,0)))</f>
        <v>0</v>
      </c>
      <c r="JN140" s="115">
        <f>IF(JN$10="",0,IF(JN$9&lt;главная!$N$19,0,IF(OR(MONTH(JN$10)=11,MONTH(JN$10)=5),10000,0)))</f>
        <v>0</v>
      </c>
      <c r="JO140" s="115">
        <f>IF(JO$10="",0,IF(JO$9&lt;главная!$N$19,0,IF(OR(MONTH(JO$10)=11,MONTH(JO$10)=5),10000,0)))</f>
        <v>0</v>
      </c>
      <c r="JP140" s="115">
        <f>IF(JP$10="",0,IF(JP$9&lt;главная!$N$19,0,IF(OR(MONTH(JP$10)=11,MONTH(JP$10)=5),10000,0)))</f>
        <v>0</v>
      </c>
      <c r="JQ140" s="115">
        <f>IF(JQ$10="",0,IF(JQ$9&lt;главная!$N$19,0,IF(OR(MONTH(JQ$10)=11,MONTH(JQ$10)=5),10000,0)))</f>
        <v>0</v>
      </c>
      <c r="JR140" s="115">
        <f>IF(JR$10="",0,IF(JR$9&lt;главная!$N$19,0,IF(OR(MONTH(JR$10)=11,MONTH(JR$10)=5),10000,0)))</f>
        <v>0</v>
      </c>
      <c r="JS140" s="115">
        <f>IF(JS$10="",0,IF(JS$9&lt;главная!$N$19,0,IF(OR(MONTH(JS$10)=11,MONTH(JS$10)=5),10000,0)))</f>
        <v>0</v>
      </c>
      <c r="JT140" s="115">
        <f>IF(JT$10="",0,IF(JT$9&lt;главная!$N$19,0,IF(OR(MONTH(JT$10)=11,MONTH(JT$10)=5),10000,0)))</f>
        <v>0</v>
      </c>
      <c r="JU140" s="115">
        <f>IF(JU$10="",0,IF(JU$9&lt;главная!$N$19,0,IF(OR(MONTH(JU$10)=11,MONTH(JU$10)=5),10000,0)))</f>
        <v>0</v>
      </c>
      <c r="JV140" s="115">
        <f>IF(JV$10="",0,IF(JV$9&lt;главная!$N$19,0,IF(OR(MONTH(JV$10)=11,MONTH(JV$10)=5),10000,0)))</f>
        <v>0</v>
      </c>
      <c r="JW140" s="115">
        <f>IF(JW$10="",0,IF(JW$9&lt;главная!$N$19,0,IF(OR(MONTH(JW$10)=11,MONTH(JW$10)=5),10000,0)))</f>
        <v>0</v>
      </c>
      <c r="JX140" s="115">
        <f>IF(JX$10="",0,IF(JX$9&lt;главная!$N$19,0,IF(OR(MONTH(JX$10)=11,MONTH(JX$10)=5),10000,0)))</f>
        <v>0</v>
      </c>
      <c r="JY140" s="115">
        <f>IF(JY$10="",0,IF(JY$9&lt;главная!$N$19,0,IF(OR(MONTH(JY$10)=11,MONTH(JY$10)=5),10000,0)))</f>
        <v>0</v>
      </c>
      <c r="JZ140" s="115">
        <f>IF(JZ$10="",0,IF(JZ$9&lt;главная!$N$19,0,IF(OR(MONTH(JZ$10)=11,MONTH(JZ$10)=5),10000,0)))</f>
        <v>0</v>
      </c>
      <c r="KA140" s="115">
        <f>IF(KA$10="",0,IF(KA$9&lt;главная!$N$19,0,IF(OR(MONTH(KA$10)=11,MONTH(KA$10)=5),10000,0)))</f>
        <v>0</v>
      </c>
      <c r="KB140" s="115">
        <f>IF(KB$10="",0,IF(KB$9&lt;главная!$N$19,0,IF(OR(MONTH(KB$10)=11,MONTH(KB$10)=5),10000,0)))</f>
        <v>0</v>
      </c>
      <c r="KC140" s="115">
        <f>IF(KC$10="",0,IF(KC$9&lt;главная!$N$19,0,IF(OR(MONTH(KC$10)=11,MONTH(KC$10)=5),10000,0)))</f>
        <v>0</v>
      </c>
      <c r="KD140" s="115">
        <f>IF(KD$10="",0,IF(KD$9&lt;главная!$N$19,0,IF(OR(MONTH(KD$10)=11,MONTH(KD$10)=5),10000,0)))</f>
        <v>0</v>
      </c>
      <c r="KE140" s="115">
        <f>IF(KE$10="",0,IF(KE$9&lt;главная!$N$19,0,IF(OR(MONTH(KE$10)=11,MONTH(KE$10)=5),10000,0)))</f>
        <v>0</v>
      </c>
      <c r="KF140" s="115">
        <f>IF(KF$10="",0,IF(KF$9&lt;главная!$N$19,0,IF(OR(MONTH(KF$10)=11,MONTH(KF$10)=5),10000,0)))</f>
        <v>0</v>
      </c>
      <c r="KG140" s="115">
        <f>IF(KG$10="",0,IF(KG$9&lt;главная!$N$19,0,IF(OR(MONTH(KG$10)=11,MONTH(KG$10)=5),10000,0)))</f>
        <v>0</v>
      </c>
      <c r="KH140" s="115">
        <f>IF(KH$10="",0,IF(KH$9&lt;главная!$N$19,0,IF(OR(MONTH(KH$10)=11,MONTH(KH$10)=5),10000,0)))</f>
        <v>0</v>
      </c>
      <c r="KI140" s="115">
        <f>IF(KI$10="",0,IF(KI$9&lt;главная!$N$19,0,IF(OR(MONTH(KI$10)=11,MONTH(KI$10)=5),10000,0)))</f>
        <v>0</v>
      </c>
      <c r="KJ140" s="115">
        <f>IF(KJ$10="",0,IF(KJ$9&lt;главная!$N$19,0,IF(OR(MONTH(KJ$10)=11,MONTH(KJ$10)=5),10000,0)))</f>
        <v>0</v>
      </c>
      <c r="KK140" s="115">
        <f>IF(KK$10="",0,IF(KK$9&lt;главная!$N$19,0,IF(OR(MONTH(KK$10)=11,MONTH(KK$10)=5),10000,0)))</f>
        <v>0</v>
      </c>
      <c r="KL140" s="115">
        <f>IF(KL$10="",0,IF(KL$9&lt;главная!$N$19,0,IF(OR(MONTH(KL$10)=11,MONTH(KL$10)=5),10000,0)))</f>
        <v>0</v>
      </c>
      <c r="KM140" s="115">
        <f>IF(KM$10="",0,IF(KM$9&lt;главная!$N$19,0,IF(OR(MONTH(KM$10)=11,MONTH(KM$10)=5),10000,0)))</f>
        <v>0</v>
      </c>
      <c r="KN140" s="115">
        <f>IF(KN$10="",0,IF(KN$9&lt;главная!$N$19,0,IF(OR(MONTH(KN$10)=11,MONTH(KN$10)=5),10000,0)))</f>
        <v>0</v>
      </c>
      <c r="KO140" s="115">
        <f>IF(KO$10="",0,IF(KO$9&lt;главная!$N$19,0,IF(OR(MONTH(KO$10)=11,MONTH(KO$10)=5),10000,0)))</f>
        <v>0</v>
      </c>
      <c r="KP140" s="115">
        <f>IF(KP$10="",0,IF(KP$9&lt;главная!$N$19,0,IF(OR(MONTH(KP$10)=11,MONTH(KP$10)=5),10000,0)))</f>
        <v>0</v>
      </c>
      <c r="KQ140" s="115">
        <f>IF(KQ$10="",0,IF(KQ$9&lt;главная!$N$19,0,IF(OR(MONTH(KQ$10)=11,MONTH(KQ$10)=5),10000,0)))</f>
        <v>0</v>
      </c>
      <c r="KR140" s="115">
        <f>IF(KR$10="",0,IF(KR$9&lt;главная!$N$19,0,IF(OR(MONTH(KR$10)=11,MONTH(KR$10)=5),10000,0)))</f>
        <v>0</v>
      </c>
      <c r="KS140" s="115">
        <f>IF(KS$10="",0,IF(KS$9&lt;главная!$N$19,0,IF(OR(MONTH(KS$10)=11,MONTH(KS$10)=5),10000,0)))</f>
        <v>0</v>
      </c>
      <c r="KT140" s="115">
        <f>IF(KT$10="",0,IF(KT$9&lt;главная!$N$19,0,IF(OR(MONTH(KT$10)=11,MONTH(KT$10)=5),10000,0)))</f>
        <v>0</v>
      </c>
      <c r="KU140" s="115">
        <f>IF(KU$10="",0,IF(KU$9&lt;главная!$N$19,0,IF(OR(MONTH(KU$10)=11,MONTH(KU$10)=5),10000,0)))</f>
        <v>0</v>
      </c>
      <c r="KV140" s="115">
        <f>IF(KV$10="",0,IF(KV$9&lt;главная!$N$19,0,IF(OR(MONTH(KV$10)=11,MONTH(KV$10)=5),10000,0)))</f>
        <v>0</v>
      </c>
      <c r="KW140" s="115">
        <f>IF(KW$10="",0,IF(KW$9&lt;главная!$N$19,0,IF(OR(MONTH(KW$10)=11,MONTH(KW$10)=5),10000,0)))</f>
        <v>0</v>
      </c>
      <c r="KX140" s="115">
        <f>IF(KX$10="",0,IF(KX$9&lt;главная!$N$19,0,IF(OR(MONTH(KX$10)=11,MONTH(KX$10)=5),10000,0)))</f>
        <v>0</v>
      </c>
      <c r="KY140" s="115">
        <f>IF(KY$10="",0,IF(KY$9&lt;главная!$N$19,0,IF(OR(MONTH(KY$10)=11,MONTH(KY$10)=5),10000,0)))</f>
        <v>0</v>
      </c>
      <c r="KZ140" s="115">
        <f>IF(KZ$10="",0,IF(KZ$9&lt;главная!$N$19,0,IF(OR(MONTH(KZ$10)=11,MONTH(KZ$10)=5),10000,0)))</f>
        <v>0</v>
      </c>
      <c r="LA140" s="115">
        <f>IF(LA$10="",0,IF(LA$9&lt;главная!$N$19,0,IF(OR(MONTH(LA$10)=11,MONTH(LA$10)=5),10000,0)))</f>
        <v>0</v>
      </c>
      <c r="LB140" s="115">
        <f>IF(LB$10="",0,IF(LB$9&lt;главная!$N$19,0,IF(OR(MONTH(LB$10)=11,MONTH(LB$10)=5),10000,0)))</f>
        <v>0</v>
      </c>
      <c r="LC140" s="115">
        <f>IF(LC$10="",0,IF(LC$9&lt;главная!$N$19,0,IF(OR(MONTH(LC$10)=11,MONTH(LC$10)=5),10000,0)))</f>
        <v>0</v>
      </c>
      <c r="LD140" s="115">
        <f>IF(LD$10="",0,IF(LD$9&lt;главная!$N$19,0,IF(OR(MONTH(LD$10)=11,MONTH(LD$10)=5),10000,0)))</f>
        <v>0</v>
      </c>
      <c r="LE140" s="115">
        <f>IF(LE$10="",0,IF(LE$9&lt;главная!$N$19,0,IF(OR(MONTH(LE$10)=11,MONTH(LE$10)=5),10000,0)))</f>
        <v>0</v>
      </c>
      <c r="LF140" s="115">
        <f>IF(LF$10="",0,IF(LF$9&lt;главная!$N$19,0,IF(OR(MONTH(LF$10)=11,MONTH(LF$10)=5),10000,0)))</f>
        <v>0</v>
      </c>
      <c r="LG140" s="115">
        <f>IF(LG$10="",0,IF(LG$9&lt;главная!$N$19,0,IF(OR(MONTH(LG$10)=11,MONTH(LG$10)=5),10000,0)))</f>
        <v>0</v>
      </c>
      <c r="LH140" s="115">
        <f>IF(LH$10="",0,IF(LH$9&lt;главная!$N$19,0,IF(OR(MONTH(LH$10)=11,MONTH(LH$10)=5),10000,0)))</f>
        <v>0</v>
      </c>
      <c r="LI140" s="52"/>
      <c r="LJ140" s="52"/>
    </row>
    <row r="141" spans="1:322" s="60" customFormat="1" ht="10.199999999999999" x14ac:dyDescent="0.2">
      <c r="A141" s="52"/>
      <c r="B141" s="52"/>
      <c r="C141" s="52"/>
      <c r="D141" s="52"/>
      <c r="E141" s="101" t="str">
        <f t="shared" si="385"/>
        <v>прочие расходы</v>
      </c>
      <c r="F141" s="52"/>
      <c r="G141" s="52"/>
      <c r="H141" s="101" t="str">
        <f>списки!$N$24</f>
        <v>продление сертификатов</v>
      </c>
      <c r="I141" s="52"/>
      <c r="J141" s="52"/>
      <c r="K141" s="56" t="str">
        <f t="shared" si="386"/>
        <v>долл.</v>
      </c>
      <c r="L141" s="52"/>
      <c r="M141" s="59"/>
      <c r="N141" s="52"/>
      <c r="O141" s="62"/>
      <c r="P141" s="52"/>
      <c r="Q141" s="52"/>
      <c r="R141" s="102"/>
      <c r="S141" s="52"/>
      <c r="T141" s="12" t="s">
        <v>6</v>
      </c>
      <c r="U141" s="115">
        <f>IF(U$10="",0,IF(U$9&lt;главная!$N$19,0,IF(MONTH(U$10)=4,1000,0)))</f>
        <v>0</v>
      </c>
      <c r="V141" s="115">
        <f>IF(V$10="",0,IF(V$9&lt;главная!$N$19,0,IF(MONTH(V$10)=4,1000,0)))</f>
        <v>0</v>
      </c>
      <c r="W141" s="115">
        <f>IF(W$10="",0,IF(W$9&lt;главная!$N$19,0,IF(MONTH(W$10)=4,1000,0)))</f>
        <v>0</v>
      </c>
      <c r="X141" s="115">
        <f>IF(X$10="",0,IF(X$9&lt;главная!$N$19,0,IF(MONTH(X$10)=4,1000,0)))</f>
        <v>0</v>
      </c>
      <c r="Y141" s="115">
        <f>IF(Y$10="",0,IF(Y$9&lt;главная!$N$19,0,IF(MONTH(Y$10)=4,1000,0)))</f>
        <v>0</v>
      </c>
      <c r="Z141" s="115">
        <f>IF(Z$10="",0,IF(Z$9&lt;главная!$N$19,0,IF(MONTH(Z$10)=4,1000,0)))</f>
        <v>0</v>
      </c>
      <c r="AA141" s="115">
        <f>IF(AA$10="",0,IF(AA$9&lt;главная!$N$19,0,IF(MONTH(AA$10)=4,1000,0)))</f>
        <v>0</v>
      </c>
      <c r="AB141" s="115">
        <f>IF(AB$10="",0,IF(AB$9&lt;главная!$N$19,0,IF(MONTH(AB$10)=4,1000,0)))</f>
        <v>0</v>
      </c>
      <c r="AC141" s="115">
        <f>IF(AC$10="",0,IF(AC$9&lt;главная!$N$19,0,IF(MONTH(AC$10)=4,1000,0)))</f>
        <v>0</v>
      </c>
      <c r="AD141" s="115">
        <f>IF(AD$10="",0,IF(AD$9&lt;главная!$N$19,0,IF(MONTH(AD$10)=4,1000,0)))</f>
        <v>0</v>
      </c>
      <c r="AE141" s="115">
        <f>IF(AE$10="",0,IF(AE$9&lt;главная!$N$19,0,IF(MONTH(AE$10)=4,1000,0)))</f>
        <v>0</v>
      </c>
      <c r="AF141" s="115">
        <f>IF(AF$10="",0,IF(AF$9&lt;главная!$N$19,0,IF(MONTH(AF$10)=4,1000,0)))</f>
        <v>0</v>
      </c>
      <c r="AG141" s="115">
        <f>IF(AG$10="",0,IF(AG$9&lt;главная!$N$19,0,IF(MONTH(AG$10)=4,1000,0)))</f>
        <v>0</v>
      </c>
      <c r="AH141" s="115">
        <f>IF(AH$10="",0,IF(AH$9&lt;главная!$N$19,0,IF(MONTH(AH$10)=4,1000,0)))</f>
        <v>0</v>
      </c>
      <c r="AI141" s="115">
        <f>IF(AI$10="",0,IF(AI$9&lt;главная!$N$19,0,IF(MONTH(AI$10)=4,1000,0)))</f>
        <v>0</v>
      </c>
      <c r="AJ141" s="115">
        <f>IF(AJ$10="",0,IF(AJ$9&lt;главная!$N$19,0,IF(MONTH(AJ$10)=4,1000,0)))</f>
        <v>0</v>
      </c>
      <c r="AK141" s="115">
        <f>IF(AK$10="",0,IF(AK$9&lt;главная!$N$19,0,IF(MONTH(AK$10)=4,1000,0)))</f>
        <v>0</v>
      </c>
      <c r="AL141" s="115">
        <f>IF(AL$10="",0,IF(AL$9&lt;главная!$N$19,0,IF(MONTH(AL$10)=4,1000,0)))</f>
        <v>0</v>
      </c>
      <c r="AM141" s="115">
        <f>IF(AM$10="",0,IF(AM$9&lt;главная!$N$19,0,IF(MONTH(AM$10)=4,1000,0)))</f>
        <v>0</v>
      </c>
      <c r="AN141" s="115">
        <f>IF(AN$10="",0,IF(AN$9&lt;главная!$N$19,0,IF(MONTH(AN$10)=4,1000,0)))</f>
        <v>0</v>
      </c>
      <c r="AO141" s="115">
        <f>IF(AO$10="",0,IF(AO$9&lt;главная!$N$19,0,IF(MONTH(AO$10)=4,1000,0)))</f>
        <v>0</v>
      </c>
      <c r="AP141" s="115">
        <f>IF(AP$10="",0,IF(AP$9&lt;главная!$N$19,0,IF(MONTH(AP$10)=4,1000,0)))</f>
        <v>0</v>
      </c>
      <c r="AQ141" s="115">
        <f>IF(AQ$10="",0,IF(AQ$9&lt;главная!$N$19,0,IF(MONTH(AQ$10)=4,1000,0)))</f>
        <v>0</v>
      </c>
      <c r="AR141" s="115">
        <f>IF(AR$10="",0,IF(AR$9&lt;главная!$N$19,0,IF(MONTH(AR$10)=4,1000,0)))</f>
        <v>0</v>
      </c>
      <c r="AS141" s="115">
        <f>IF(AS$10="",0,IF(AS$9&lt;главная!$N$19,0,IF(MONTH(AS$10)=4,1000,0)))</f>
        <v>0</v>
      </c>
      <c r="AT141" s="115">
        <f>IF(AT$10="",0,IF(AT$9&lt;главная!$N$19,0,IF(MONTH(AT$10)=4,1000,0)))</f>
        <v>0</v>
      </c>
      <c r="AU141" s="115">
        <f>IF(AU$10="",0,IF(AU$9&lt;главная!$N$19,0,IF(MONTH(AU$10)=4,1000,0)))</f>
        <v>0</v>
      </c>
      <c r="AV141" s="115">
        <f>IF(AV$10="",0,IF(AV$9&lt;главная!$N$19,0,IF(MONTH(AV$10)=4,1000,0)))</f>
        <v>0</v>
      </c>
      <c r="AW141" s="115">
        <f>IF(AW$10="",0,IF(AW$9&lt;главная!$N$19,0,IF(MONTH(AW$10)=4,1000,0)))</f>
        <v>0</v>
      </c>
      <c r="AX141" s="115">
        <f>IF(AX$10="",0,IF(AX$9&lt;главная!$N$19,0,IF(MONTH(AX$10)=4,1000,0)))</f>
        <v>0</v>
      </c>
      <c r="AY141" s="115">
        <f>IF(AY$10="",0,IF(AY$9&lt;главная!$N$19,0,IF(MONTH(AY$10)=4,1000,0)))</f>
        <v>0</v>
      </c>
      <c r="AZ141" s="115">
        <f>IF(AZ$10="",0,IF(AZ$9&lt;главная!$N$19,0,IF(MONTH(AZ$10)=4,1000,0)))</f>
        <v>0</v>
      </c>
      <c r="BA141" s="115">
        <f>IF(BA$10="",0,IF(BA$9&lt;главная!$N$19,0,IF(MONTH(BA$10)=4,1000,0)))</f>
        <v>0</v>
      </c>
      <c r="BB141" s="115">
        <f>IF(BB$10="",0,IF(BB$9&lt;главная!$N$19,0,IF(MONTH(BB$10)=4,1000,0)))</f>
        <v>0</v>
      </c>
      <c r="BC141" s="115">
        <f>IF(BC$10="",0,IF(BC$9&lt;главная!$N$19,0,IF(MONTH(BC$10)=4,1000,0)))</f>
        <v>0</v>
      </c>
      <c r="BD141" s="115">
        <f>IF(BD$10="",0,IF(BD$9&lt;главная!$N$19,0,IF(MONTH(BD$10)=4,1000,0)))</f>
        <v>0</v>
      </c>
      <c r="BE141" s="115">
        <f>IF(BE$10="",0,IF(BE$9&lt;главная!$N$19,0,IF(MONTH(BE$10)=4,1000,0)))</f>
        <v>0</v>
      </c>
      <c r="BF141" s="115">
        <f>IF(BF$10="",0,IF(BF$9&lt;главная!$N$19,0,IF(MONTH(BF$10)=4,1000,0)))</f>
        <v>0</v>
      </c>
      <c r="BG141" s="115">
        <f>IF(BG$10="",0,IF(BG$9&lt;главная!$N$19,0,IF(MONTH(BG$10)=4,1000,0)))</f>
        <v>0</v>
      </c>
      <c r="BH141" s="115">
        <f>IF(BH$10="",0,IF(BH$9&lt;главная!$N$19,0,IF(MONTH(BH$10)=4,1000,0)))</f>
        <v>0</v>
      </c>
      <c r="BI141" s="115">
        <f>IF(BI$10="",0,IF(BI$9&lt;главная!$N$19,0,IF(MONTH(BI$10)=4,1000,0)))</f>
        <v>0</v>
      </c>
      <c r="BJ141" s="115">
        <f>IF(BJ$10="",0,IF(BJ$9&lt;главная!$N$19,0,IF(MONTH(BJ$10)=4,1000,0)))</f>
        <v>0</v>
      </c>
      <c r="BK141" s="115">
        <f>IF(BK$10="",0,IF(BK$9&lt;главная!$N$19,0,IF(MONTH(BK$10)=4,1000,0)))</f>
        <v>0</v>
      </c>
      <c r="BL141" s="115">
        <f>IF(BL$10="",0,IF(BL$9&lt;главная!$N$19,0,IF(MONTH(BL$10)=4,1000,0)))</f>
        <v>0</v>
      </c>
      <c r="BM141" s="115">
        <f>IF(BM$10="",0,IF(BM$9&lt;главная!$N$19,0,IF(MONTH(BM$10)=4,1000,0)))</f>
        <v>0</v>
      </c>
      <c r="BN141" s="115">
        <f>IF(BN$10="",0,IF(BN$9&lt;главная!$N$19,0,IF(MONTH(BN$10)=4,1000,0)))</f>
        <v>0</v>
      </c>
      <c r="BO141" s="115">
        <f>IF(BO$10="",0,IF(BO$9&lt;главная!$N$19,0,IF(MONTH(BO$10)=4,1000,0)))</f>
        <v>0</v>
      </c>
      <c r="BP141" s="115">
        <f>IF(BP$10="",0,IF(BP$9&lt;главная!$N$19,0,IF(MONTH(BP$10)=4,1000,0)))</f>
        <v>0</v>
      </c>
      <c r="BQ141" s="115">
        <f>IF(BQ$10="",0,IF(BQ$9&lt;главная!$N$19,0,IF(MONTH(BQ$10)=4,1000,0)))</f>
        <v>0</v>
      </c>
      <c r="BR141" s="115">
        <f>IF(BR$10="",0,IF(BR$9&lt;главная!$N$19,0,IF(MONTH(BR$10)=4,1000,0)))</f>
        <v>0</v>
      </c>
      <c r="BS141" s="115">
        <f>IF(BS$10="",0,IF(BS$9&lt;главная!$N$19,0,IF(MONTH(BS$10)=4,1000,0)))</f>
        <v>0</v>
      </c>
      <c r="BT141" s="115">
        <f>IF(BT$10="",0,IF(BT$9&lt;главная!$N$19,0,IF(MONTH(BT$10)=4,1000,0)))</f>
        <v>0</v>
      </c>
      <c r="BU141" s="115">
        <f>IF(BU$10="",0,IF(BU$9&lt;главная!$N$19,0,IF(MONTH(BU$10)=4,1000,0)))</f>
        <v>0</v>
      </c>
      <c r="BV141" s="115">
        <f>IF(BV$10="",0,IF(BV$9&lt;главная!$N$19,0,IF(MONTH(BV$10)=4,1000,0)))</f>
        <v>0</v>
      </c>
      <c r="BW141" s="115">
        <f>IF(BW$10="",0,IF(BW$9&lt;главная!$N$19,0,IF(MONTH(BW$10)=4,1000,0)))</f>
        <v>0</v>
      </c>
      <c r="BX141" s="115">
        <f>IF(BX$10="",0,IF(BX$9&lt;главная!$N$19,0,IF(MONTH(BX$10)=4,1000,0)))</f>
        <v>0</v>
      </c>
      <c r="BY141" s="115">
        <f>IF(BY$10="",0,IF(BY$9&lt;главная!$N$19,0,IF(MONTH(BY$10)=4,1000,0)))</f>
        <v>0</v>
      </c>
      <c r="BZ141" s="115">
        <f>IF(BZ$10="",0,IF(BZ$9&lt;главная!$N$19,0,IF(MONTH(BZ$10)=4,1000,0)))</f>
        <v>0</v>
      </c>
      <c r="CA141" s="115">
        <f>IF(CA$10="",0,IF(CA$9&lt;главная!$N$19,0,IF(MONTH(CA$10)=4,1000,0)))</f>
        <v>0</v>
      </c>
      <c r="CB141" s="115">
        <f>IF(CB$10="",0,IF(CB$9&lt;главная!$N$19,0,IF(MONTH(CB$10)=4,1000,0)))</f>
        <v>0</v>
      </c>
      <c r="CC141" s="115">
        <f>IF(CC$10="",0,IF(CC$9&lt;главная!$N$19,0,IF(MONTH(CC$10)=4,1000,0)))</f>
        <v>0</v>
      </c>
      <c r="CD141" s="115">
        <f>IF(CD$10="",0,IF(CD$9&lt;главная!$N$19,0,IF(MONTH(CD$10)=4,1000,0)))</f>
        <v>0</v>
      </c>
      <c r="CE141" s="115">
        <f>IF(CE$10="",0,IF(CE$9&lt;главная!$N$19,0,IF(MONTH(CE$10)=4,1000,0)))</f>
        <v>0</v>
      </c>
      <c r="CF141" s="115">
        <f>IF(CF$10="",0,IF(CF$9&lt;главная!$N$19,0,IF(MONTH(CF$10)=4,1000,0)))</f>
        <v>0</v>
      </c>
      <c r="CG141" s="115">
        <f>IF(CG$10="",0,IF(CG$9&lt;главная!$N$19,0,IF(MONTH(CG$10)=4,1000,0)))</f>
        <v>0</v>
      </c>
      <c r="CH141" s="115">
        <f>IF(CH$10="",0,IF(CH$9&lt;главная!$N$19,0,IF(MONTH(CH$10)=4,1000,0)))</f>
        <v>0</v>
      </c>
      <c r="CI141" s="115">
        <f>IF(CI$10="",0,IF(CI$9&lt;главная!$N$19,0,IF(MONTH(CI$10)=4,1000,0)))</f>
        <v>0</v>
      </c>
      <c r="CJ141" s="115">
        <f>IF(CJ$10="",0,IF(CJ$9&lt;главная!$N$19,0,IF(MONTH(CJ$10)=4,1000,0)))</f>
        <v>0</v>
      </c>
      <c r="CK141" s="115">
        <f>IF(CK$10="",0,IF(CK$9&lt;главная!$N$19,0,IF(MONTH(CK$10)=4,1000,0)))</f>
        <v>0</v>
      </c>
      <c r="CL141" s="115">
        <f>IF(CL$10="",0,IF(CL$9&lt;главная!$N$19,0,IF(MONTH(CL$10)=4,1000,0)))</f>
        <v>0</v>
      </c>
      <c r="CM141" s="115">
        <f>IF(CM$10="",0,IF(CM$9&lt;главная!$N$19,0,IF(MONTH(CM$10)=4,1000,0)))</f>
        <v>0</v>
      </c>
      <c r="CN141" s="115">
        <f>IF(CN$10="",0,IF(CN$9&lt;главная!$N$19,0,IF(MONTH(CN$10)=4,1000,0)))</f>
        <v>0</v>
      </c>
      <c r="CO141" s="115">
        <f>IF(CO$10="",0,IF(CO$9&lt;главная!$N$19,0,IF(MONTH(CO$10)=4,1000,0)))</f>
        <v>0</v>
      </c>
      <c r="CP141" s="115">
        <f>IF(CP$10="",0,IF(CP$9&lt;главная!$N$19,0,IF(MONTH(CP$10)=4,1000,0)))</f>
        <v>0</v>
      </c>
      <c r="CQ141" s="115">
        <f>IF(CQ$10="",0,IF(CQ$9&lt;главная!$N$19,0,IF(MONTH(CQ$10)=4,1000,0)))</f>
        <v>0</v>
      </c>
      <c r="CR141" s="115">
        <f>IF(CR$10="",0,IF(CR$9&lt;главная!$N$19,0,IF(MONTH(CR$10)=4,1000,0)))</f>
        <v>0</v>
      </c>
      <c r="CS141" s="115">
        <f>IF(CS$10="",0,IF(CS$9&lt;главная!$N$19,0,IF(MONTH(CS$10)=4,1000,0)))</f>
        <v>0</v>
      </c>
      <c r="CT141" s="115">
        <f>IF(CT$10="",0,IF(CT$9&lt;главная!$N$19,0,IF(MONTH(CT$10)=4,1000,0)))</f>
        <v>0</v>
      </c>
      <c r="CU141" s="115">
        <f>IF(CU$10="",0,IF(CU$9&lt;главная!$N$19,0,IF(MONTH(CU$10)=4,1000,0)))</f>
        <v>0</v>
      </c>
      <c r="CV141" s="115">
        <f>IF(CV$10="",0,IF(CV$9&lt;главная!$N$19,0,IF(MONTH(CV$10)=4,1000,0)))</f>
        <v>0</v>
      </c>
      <c r="CW141" s="115">
        <f>IF(CW$10="",0,IF(CW$9&lt;главная!$N$19,0,IF(MONTH(CW$10)=4,1000,0)))</f>
        <v>0</v>
      </c>
      <c r="CX141" s="115">
        <f>IF(CX$10="",0,IF(CX$9&lt;главная!$N$19,0,IF(MONTH(CX$10)=4,1000,0)))</f>
        <v>0</v>
      </c>
      <c r="CY141" s="115">
        <f>IF(CY$10="",0,IF(CY$9&lt;главная!$N$19,0,IF(MONTH(CY$10)=4,1000,0)))</f>
        <v>0</v>
      </c>
      <c r="CZ141" s="115">
        <f>IF(CZ$10="",0,IF(CZ$9&lt;главная!$N$19,0,IF(MONTH(CZ$10)=4,1000,0)))</f>
        <v>0</v>
      </c>
      <c r="DA141" s="115">
        <f>IF(DA$10="",0,IF(DA$9&lt;главная!$N$19,0,IF(MONTH(DA$10)=4,1000,0)))</f>
        <v>0</v>
      </c>
      <c r="DB141" s="115">
        <f>IF(DB$10="",0,IF(DB$9&lt;главная!$N$19,0,IF(MONTH(DB$10)=4,1000,0)))</f>
        <v>0</v>
      </c>
      <c r="DC141" s="115">
        <f>IF(DC$10="",0,IF(DC$9&lt;главная!$N$19,0,IF(MONTH(DC$10)=4,1000,0)))</f>
        <v>0</v>
      </c>
      <c r="DD141" s="115">
        <f>IF(DD$10="",0,IF(DD$9&lt;главная!$N$19,0,IF(MONTH(DD$10)=4,1000,0)))</f>
        <v>0</v>
      </c>
      <c r="DE141" s="115">
        <f>IF(DE$10="",0,IF(DE$9&lt;главная!$N$19,0,IF(MONTH(DE$10)=4,1000,0)))</f>
        <v>0</v>
      </c>
      <c r="DF141" s="115">
        <f>IF(DF$10="",0,IF(DF$9&lt;главная!$N$19,0,IF(MONTH(DF$10)=4,1000,0)))</f>
        <v>0</v>
      </c>
      <c r="DG141" s="115">
        <f>IF(DG$10="",0,IF(DG$9&lt;главная!$N$19,0,IF(MONTH(DG$10)=4,1000,0)))</f>
        <v>0</v>
      </c>
      <c r="DH141" s="115">
        <f>IF(DH$10="",0,IF(DH$9&lt;главная!$N$19,0,IF(MONTH(DH$10)=4,1000,0)))</f>
        <v>0</v>
      </c>
      <c r="DI141" s="115">
        <f>IF(DI$10="",0,IF(DI$9&lt;главная!$N$19,0,IF(MONTH(DI$10)=4,1000,0)))</f>
        <v>0</v>
      </c>
      <c r="DJ141" s="115">
        <f>IF(DJ$10="",0,IF(DJ$9&lt;главная!$N$19,0,IF(MONTH(DJ$10)=4,1000,0)))</f>
        <v>0</v>
      </c>
      <c r="DK141" s="115">
        <f>IF(DK$10="",0,IF(DK$9&lt;главная!$N$19,0,IF(MONTH(DK$10)=4,1000,0)))</f>
        <v>0</v>
      </c>
      <c r="DL141" s="115">
        <f>IF(DL$10="",0,IF(DL$9&lt;главная!$N$19,0,IF(MONTH(DL$10)=4,1000,0)))</f>
        <v>0</v>
      </c>
      <c r="DM141" s="115">
        <f>IF(DM$10="",0,IF(DM$9&lt;главная!$N$19,0,IF(MONTH(DM$10)=4,1000,0)))</f>
        <v>0</v>
      </c>
      <c r="DN141" s="115">
        <f>IF(DN$10="",0,IF(DN$9&lt;главная!$N$19,0,IF(MONTH(DN$10)=4,1000,0)))</f>
        <v>0</v>
      </c>
      <c r="DO141" s="115">
        <f>IF(DO$10="",0,IF(DO$9&lt;главная!$N$19,0,IF(MONTH(DO$10)=4,1000,0)))</f>
        <v>0</v>
      </c>
      <c r="DP141" s="115">
        <f>IF(DP$10="",0,IF(DP$9&lt;главная!$N$19,0,IF(MONTH(DP$10)=4,1000,0)))</f>
        <v>0</v>
      </c>
      <c r="DQ141" s="115">
        <f>IF(DQ$10="",0,IF(DQ$9&lt;главная!$N$19,0,IF(MONTH(DQ$10)=4,1000,0)))</f>
        <v>0</v>
      </c>
      <c r="DR141" s="115">
        <f>IF(DR$10="",0,IF(DR$9&lt;главная!$N$19,0,IF(MONTH(DR$10)=4,1000,0)))</f>
        <v>0</v>
      </c>
      <c r="DS141" s="115">
        <f>IF(DS$10="",0,IF(DS$9&lt;главная!$N$19,0,IF(MONTH(DS$10)=4,1000,0)))</f>
        <v>0</v>
      </c>
      <c r="DT141" s="115">
        <f>IF(DT$10="",0,IF(DT$9&lt;главная!$N$19,0,IF(MONTH(DT$10)=4,1000,0)))</f>
        <v>0</v>
      </c>
      <c r="DU141" s="115">
        <f>IF(DU$10="",0,IF(DU$9&lt;главная!$N$19,0,IF(MONTH(DU$10)=4,1000,0)))</f>
        <v>0</v>
      </c>
      <c r="DV141" s="115">
        <f>IF(DV$10="",0,IF(DV$9&lt;главная!$N$19,0,IF(MONTH(DV$10)=4,1000,0)))</f>
        <v>0</v>
      </c>
      <c r="DW141" s="115">
        <f>IF(DW$10="",0,IF(DW$9&lt;главная!$N$19,0,IF(MONTH(DW$10)=4,1000,0)))</f>
        <v>0</v>
      </c>
      <c r="DX141" s="115">
        <f>IF(DX$10="",0,IF(DX$9&lt;главная!$N$19,0,IF(MONTH(DX$10)=4,1000,0)))</f>
        <v>0</v>
      </c>
      <c r="DY141" s="115">
        <f>IF(DY$10="",0,IF(DY$9&lt;главная!$N$19,0,IF(MONTH(DY$10)=4,1000,0)))</f>
        <v>0</v>
      </c>
      <c r="DZ141" s="115">
        <f>IF(DZ$10="",0,IF(DZ$9&lt;главная!$N$19,0,IF(MONTH(DZ$10)=4,1000,0)))</f>
        <v>0</v>
      </c>
      <c r="EA141" s="115">
        <f>IF(EA$10="",0,IF(EA$9&lt;главная!$N$19,0,IF(MONTH(EA$10)=4,1000,0)))</f>
        <v>0</v>
      </c>
      <c r="EB141" s="115">
        <f>IF(EB$10="",0,IF(EB$9&lt;главная!$N$19,0,IF(MONTH(EB$10)=4,1000,0)))</f>
        <v>0</v>
      </c>
      <c r="EC141" s="115">
        <f>IF(EC$10="",0,IF(EC$9&lt;главная!$N$19,0,IF(MONTH(EC$10)=4,1000,0)))</f>
        <v>0</v>
      </c>
      <c r="ED141" s="115">
        <f>IF(ED$10="",0,IF(ED$9&lt;главная!$N$19,0,IF(MONTH(ED$10)=4,1000,0)))</f>
        <v>0</v>
      </c>
      <c r="EE141" s="115">
        <f>IF(EE$10="",0,IF(EE$9&lt;главная!$N$19,0,IF(MONTH(EE$10)=4,1000,0)))</f>
        <v>0</v>
      </c>
      <c r="EF141" s="115">
        <f>IF(EF$10="",0,IF(EF$9&lt;главная!$N$19,0,IF(MONTH(EF$10)=4,1000,0)))</f>
        <v>0</v>
      </c>
      <c r="EG141" s="115">
        <f>IF(EG$10="",0,IF(EG$9&lt;главная!$N$19,0,IF(MONTH(EG$10)=4,1000,0)))</f>
        <v>0</v>
      </c>
      <c r="EH141" s="115">
        <f>IF(EH$10="",0,IF(EH$9&lt;главная!$N$19,0,IF(MONTH(EH$10)=4,1000,0)))</f>
        <v>0</v>
      </c>
      <c r="EI141" s="115">
        <f>IF(EI$10="",0,IF(EI$9&lt;главная!$N$19,0,IF(MONTH(EI$10)=4,1000,0)))</f>
        <v>0</v>
      </c>
      <c r="EJ141" s="115">
        <f>IF(EJ$10="",0,IF(EJ$9&lt;главная!$N$19,0,IF(MONTH(EJ$10)=4,1000,0)))</f>
        <v>0</v>
      </c>
      <c r="EK141" s="115">
        <f>IF(EK$10="",0,IF(EK$9&lt;главная!$N$19,0,IF(MONTH(EK$10)=4,1000,0)))</f>
        <v>0</v>
      </c>
      <c r="EL141" s="115">
        <f>IF(EL$10="",0,IF(EL$9&lt;главная!$N$19,0,IF(MONTH(EL$10)=4,1000,0)))</f>
        <v>0</v>
      </c>
      <c r="EM141" s="115">
        <f>IF(EM$10="",0,IF(EM$9&lt;главная!$N$19,0,IF(MONTH(EM$10)=4,1000,0)))</f>
        <v>0</v>
      </c>
      <c r="EN141" s="115">
        <f>IF(EN$10="",0,IF(EN$9&lt;главная!$N$19,0,IF(MONTH(EN$10)=4,1000,0)))</f>
        <v>0</v>
      </c>
      <c r="EO141" s="115">
        <f>IF(EO$10="",0,IF(EO$9&lt;главная!$N$19,0,IF(MONTH(EO$10)=4,1000,0)))</f>
        <v>0</v>
      </c>
      <c r="EP141" s="115">
        <f>IF(EP$10="",0,IF(EP$9&lt;главная!$N$19,0,IF(MONTH(EP$10)=4,1000,0)))</f>
        <v>0</v>
      </c>
      <c r="EQ141" s="115">
        <f>IF(EQ$10="",0,IF(EQ$9&lt;главная!$N$19,0,IF(MONTH(EQ$10)=4,1000,0)))</f>
        <v>0</v>
      </c>
      <c r="ER141" s="115">
        <f>IF(ER$10="",0,IF(ER$9&lt;главная!$N$19,0,IF(MONTH(ER$10)=4,1000,0)))</f>
        <v>0</v>
      </c>
      <c r="ES141" s="115">
        <f>IF(ES$10="",0,IF(ES$9&lt;главная!$N$19,0,IF(MONTH(ES$10)=4,1000,0)))</f>
        <v>0</v>
      </c>
      <c r="ET141" s="115">
        <f>IF(ET$10="",0,IF(ET$9&lt;главная!$N$19,0,IF(MONTH(ET$10)=4,1000,0)))</f>
        <v>0</v>
      </c>
      <c r="EU141" s="115">
        <f>IF(EU$10="",0,IF(EU$9&lt;главная!$N$19,0,IF(MONTH(EU$10)=4,1000,0)))</f>
        <v>0</v>
      </c>
      <c r="EV141" s="115">
        <f>IF(EV$10="",0,IF(EV$9&lt;главная!$N$19,0,IF(MONTH(EV$10)=4,1000,0)))</f>
        <v>0</v>
      </c>
      <c r="EW141" s="115">
        <f>IF(EW$10="",0,IF(EW$9&lt;главная!$N$19,0,IF(MONTH(EW$10)=4,1000,0)))</f>
        <v>0</v>
      </c>
      <c r="EX141" s="115">
        <f>IF(EX$10="",0,IF(EX$9&lt;главная!$N$19,0,IF(MONTH(EX$10)=4,1000,0)))</f>
        <v>0</v>
      </c>
      <c r="EY141" s="115">
        <f>IF(EY$10="",0,IF(EY$9&lt;главная!$N$19,0,IF(MONTH(EY$10)=4,1000,0)))</f>
        <v>0</v>
      </c>
      <c r="EZ141" s="115">
        <f>IF(EZ$10="",0,IF(EZ$9&lt;главная!$N$19,0,IF(MONTH(EZ$10)=4,1000,0)))</f>
        <v>0</v>
      </c>
      <c r="FA141" s="115">
        <f>IF(FA$10="",0,IF(FA$9&lt;главная!$N$19,0,IF(MONTH(FA$10)=4,1000,0)))</f>
        <v>0</v>
      </c>
      <c r="FB141" s="115">
        <f>IF(FB$10="",0,IF(FB$9&lt;главная!$N$19,0,IF(MONTH(FB$10)=4,1000,0)))</f>
        <v>0</v>
      </c>
      <c r="FC141" s="115">
        <f>IF(FC$10="",0,IF(FC$9&lt;главная!$N$19,0,IF(MONTH(FC$10)=4,1000,0)))</f>
        <v>0</v>
      </c>
      <c r="FD141" s="115">
        <f>IF(FD$10="",0,IF(FD$9&lt;главная!$N$19,0,IF(MONTH(FD$10)=4,1000,0)))</f>
        <v>0</v>
      </c>
      <c r="FE141" s="115">
        <f>IF(FE$10="",0,IF(FE$9&lt;главная!$N$19,0,IF(MONTH(FE$10)=4,1000,0)))</f>
        <v>0</v>
      </c>
      <c r="FF141" s="115">
        <f>IF(FF$10="",0,IF(FF$9&lt;главная!$N$19,0,IF(MONTH(FF$10)=4,1000,0)))</f>
        <v>0</v>
      </c>
      <c r="FG141" s="115">
        <f>IF(FG$10="",0,IF(FG$9&lt;главная!$N$19,0,IF(MONTH(FG$10)=4,1000,0)))</f>
        <v>0</v>
      </c>
      <c r="FH141" s="115">
        <f>IF(FH$10="",0,IF(FH$9&lt;главная!$N$19,0,IF(MONTH(FH$10)=4,1000,0)))</f>
        <v>0</v>
      </c>
      <c r="FI141" s="115">
        <f>IF(FI$10="",0,IF(FI$9&lt;главная!$N$19,0,IF(MONTH(FI$10)=4,1000,0)))</f>
        <v>0</v>
      </c>
      <c r="FJ141" s="115">
        <f>IF(FJ$10="",0,IF(FJ$9&lt;главная!$N$19,0,IF(MONTH(FJ$10)=4,1000,0)))</f>
        <v>0</v>
      </c>
      <c r="FK141" s="115">
        <f>IF(FK$10="",0,IF(FK$9&lt;главная!$N$19,0,IF(MONTH(FK$10)=4,1000,0)))</f>
        <v>0</v>
      </c>
      <c r="FL141" s="115">
        <f>IF(FL$10="",0,IF(FL$9&lt;главная!$N$19,0,IF(MONTH(FL$10)=4,1000,0)))</f>
        <v>0</v>
      </c>
      <c r="FM141" s="115">
        <f>IF(FM$10="",0,IF(FM$9&lt;главная!$N$19,0,IF(MONTH(FM$10)=4,1000,0)))</f>
        <v>0</v>
      </c>
      <c r="FN141" s="115">
        <f>IF(FN$10="",0,IF(FN$9&lt;главная!$N$19,0,IF(MONTH(FN$10)=4,1000,0)))</f>
        <v>0</v>
      </c>
      <c r="FO141" s="115">
        <f>IF(FO$10="",0,IF(FO$9&lt;главная!$N$19,0,IF(MONTH(FO$10)=4,1000,0)))</f>
        <v>0</v>
      </c>
      <c r="FP141" s="115">
        <f>IF(FP$10="",0,IF(FP$9&lt;главная!$N$19,0,IF(MONTH(FP$10)=4,1000,0)))</f>
        <v>0</v>
      </c>
      <c r="FQ141" s="115">
        <f>IF(FQ$10="",0,IF(FQ$9&lt;главная!$N$19,0,IF(MONTH(FQ$10)=4,1000,0)))</f>
        <v>0</v>
      </c>
      <c r="FR141" s="115">
        <f>IF(FR$10="",0,IF(FR$9&lt;главная!$N$19,0,IF(MONTH(FR$10)=4,1000,0)))</f>
        <v>0</v>
      </c>
      <c r="FS141" s="115">
        <f>IF(FS$10="",0,IF(FS$9&lt;главная!$N$19,0,IF(MONTH(FS$10)=4,1000,0)))</f>
        <v>0</v>
      </c>
      <c r="FT141" s="115">
        <f>IF(FT$10="",0,IF(FT$9&lt;главная!$N$19,0,IF(MONTH(FT$10)=4,1000,0)))</f>
        <v>0</v>
      </c>
      <c r="FU141" s="115">
        <f>IF(FU$10="",0,IF(FU$9&lt;главная!$N$19,0,IF(MONTH(FU$10)=4,1000,0)))</f>
        <v>0</v>
      </c>
      <c r="FV141" s="115">
        <f>IF(FV$10="",0,IF(FV$9&lt;главная!$N$19,0,IF(MONTH(FV$10)=4,1000,0)))</f>
        <v>0</v>
      </c>
      <c r="FW141" s="115">
        <f>IF(FW$10="",0,IF(FW$9&lt;главная!$N$19,0,IF(MONTH(FW$10)=4,1000,0)))</f>
        <v>0</v>
      </c>
      <c r="FX141" s="115">
        <f>IF(FX$10="",0,IF(FX$9&lt;главная!$N$19,0,IF(MONTH(FX$10)=4,1000,0)))</f>
        <v>0</v>
      </c>
      <c r="FY141" s="115">
        <f>IF(FY$10="",0,IF(FY$9&lt;главная!$N$19,0,IF(MONTH(FY$10)=4,1000,0)))</f>
        <v>0</v>
      </c>
      <c r="FZ141" s="115">
        <f>IF(FZ$10="",0,IF(FZ$9&lt;главная!$N$19,0,IF(MONTH(FZ$10)=4,1000,0)))</f>
        <v>0</v>
      </c>
      <c r="GA141" s="115">
        <f>IF(GA$10="",0,IF(GA$9&lt;главная!$N$19,0,IF(MONTH(GA$10)=4,1000,0)))</f>
        <v>0</v>
      </c>
      <c r="GB141" s="115">
        <f>IF(GB$10="",0,IF(GB$9&lt;главная!$N$19,0,IF(MONTH(GB$10)=4,1000,0)))</f>
        <v>0</v>
      </c>
      <c r="GC141" s="115">
        <f>IF(GC$10="",0,IF(GC$9&lt;главная!$N$19,0,IF(MONTH(GC$10)=4,1000,0)))</f>
        <v>0</v>
      </c>
      <c r="GD141" s="115">
        <f>IF(GD$10="",0,IF(GD$9&lt;главная!$N$19,0,IF(MONTH(GD$10)=4,1000,0)))</f>
        <v>0</v>
      </c>
      <c r="GE141" s="115">
        <f>IF(GE$10="",0,IF(GE$9&lt;главная!$N$19,0,IF(MONTH(GE$10)=4,1000,0)))</f>
        <v>0</v>
      </c>
      <c r="GF141" s="115">
        <f>IF(GF$10="",0,IF(GF$9&lt;главная!$N$19,0,IF(MONTH(GF$10)=4,1000,0)))</f>
        <v>0</v>
      </c>
      <c r="GG141" s="115">
        <f>IF(GG$10="",0,IF(GG$9&lt;главная!$N$19,0,IF(MONTH(GG$10)=4,1000,0)))</f>
        <v>0</v>
      </c>
      <c r="GH141" s="115">
        <f>IF(GH$10="",0,IF(GH$9&lt;главная!$N$19,0,IF(MONTH(GH$10)=4,1000,0)))</f>
        <v>0</v>
      </c>
      <c r="GI141" s="115">
        <f>IF(GI$10="",0,IF(GI$9&lt;главная!$N$19,0,IF(MONTH(GI$10)=4,1000,0)))</f>
        <v>0</v>
      </c>
      <c r="GJ141" s="115">
        <f>IF(GJ$10="",0,IF(GJ$9&lt;главная!$N$19,0,IF(MONTH(GJ$10)=4,1000,0)))</f>
        <v>0</v>
      </c>
      <c r="GK141" s="115">
        <f>IF(GK$10="",0,IF(GK$9&lt;главная!$N$19,0,IF(MONTH(GK$10)=4,1000,0)))</f>
        <v>0</v>
      </c>
      <c r="GL141" s="115">
        <f>IF(GL$10="",0,IF(GL$9&lt;главная!$N$19,0,IF(MONTH(GL$10)=4,1000,0)))</f>
        <v>0</v>
      </c>
      <c r="GM141" s="115">
        <f>IF(GM$10="",0,IF(GM$9&lt;главная!$N$19,0,IF(MONTH(GM$10)=4,1000,0)))</f>
        <v>0</v>
      </c>
      <c r="GN141" s="115">
        <f>IF(GN$10="",0,IF(GN$9&lt;главная!$N$19,0,IF(MONTH(GN$10)=4,1000,0)))</f>
        <v>0</v>
      </c>
      <c r="GO141" s="115">
        <f>IF(GO$10="",0,IF(GO$9&lt;главная!$N$19,0,IF(MONTH(GO$10)=4,1000,0)))</f>
        <v>0</v>
      </c>
      <c r="GP141" s="115">
        <f>IF(GP$10="",0,IF(GP$9&lt;главная!$N$19,0,IF(MONTH(GP$10)=4,1000,0)))</f>
        <v>0</v>
      </c>
      <c r="GQ141" s="115">
        <f>IF(GQ$10="",0,IF(GQ$9&lt;главная!$N$19,0,IF(MONTH(GQ$10)=4,1000,0)))</f>
        <v>0</v>
      </c>
      <c r="GR141" s="115">
        <f>IF(GR$10="",0,IF(GR$9&lt;главная!$N$19,0,IF(MONTH(GR$10)=4,1000,0)))</f>
        <v>0</v>
      </c>
      <c r="GS141" s="115">
        <f>IF(GS$10="",0,IF(GS$9&lt;главная!$N$19,0,IF(MONTH(GS$10)=4,1000,0)))</f>
        <v>0</v>
      </c>
      <c r="GT141" s="115">
        <f>IF(GT$10="",0,IF(GT$9&lt;главная!$N$19,0,IF(MONTH(GT$10)=4,1000,0)))</f>
        <v>0</v>
      </c>
      <c r="GU141" s="115">
        <f>IF(GU$10="",0,IF(GU$9&lt;главная!$N$19,0,IF(MONTH(GU$10)=4,1000,0)))</f>
        <v>0</v>
      </c>
      <c r="GV141" s="115">
        <f>IF(GV$10="",0,IF(GV$9&lt;главная!$N$19,0,IF(MONTH(GV$10)=4,1000,0)))</f>
        <v>0</v>
      </c>
      <c r="GW141" s="115">
        <f>IF(GW$10="",0,IF(GW$9&lt;главная!$N$19,0,IF(MONTH(GW$10)=4,1000,0)))</f>
        <v>0</v>
      </c>
      <c r="GX141" s="115">
        <f>IF(GX$10="",0,IF(GX$9&lt;главная!$N$19,0,IF(MONTH(GX$10)=4,1000,0)))</f>
        <v>0</v>
      </c>
      <c r="GY141" s="115">
        <f>IF(GY$10="",0,IF(GY$9&lt;главная!$N$19,0,IF(MONTH(GY$10)=4,1000,0)))</f>
        <v>0</v>
      </c>
      <c r="GZ141" s="115">
        <f>IF(GZ$10="",0,IF(GZ$9&lt;главная!$N$19,0,IF(MONTH(GZ$10)=4,1000,0)))</f>
        <v>0</v>
      </c>
      <c r="HA141" s="115">
        <f>IF(HA$10="",0,IF(HA$9&lt;главная!$N$19,0,IF(MONTH(HA$10)=4,1000,0)))</f>
        <v>0</v>
      </c>
      <c r="HB141" s="115">
        <f>IF(HB$10="",0,IF(HB$9&lt;главная!$N$19,0,IF(MONTH(HB$10)=4,1000,0)))</f>
        <v>0</v>
      </c>
      <c r="HC141" s="115">
        <f>IF(HC$10="",0,IF(HC$9&lt;главная!$N$19,0,IF(MONTH(HC$10)=4,1000,0)))</f>
        <v>0</v>
      </c>
      <c r="HD141" s="115">
        <f>IF(HD$10="",0,IF(HD$9&lt;главная!$N$19,0,IF(MONTH(HD$10)=4,1000,0)))</f>
        <v>0</v>
      </c>
      <c r="HE141" s="115">
        <f>IF(HE$10="",0,IF(HE$9&lt;главная!$N$19,0,IF(MONTH(HE$10)=4,1000,0)))</f>
        <v>0</v>
      </c>
      <c r="HF141" s="115">
        <f>IF(HF$10="",0,IF(HF$9&lt;главная!$N$19,0,IF(MONTH(HF$10)=4,1000,0)))</f>
        <v>0</v>
      </c>
      <c r="HG141" s="115">
        <f>IF(HG$10="",0,IF(HG$9&lt;главная!$N$19,0,IF(MONTH(HG$10)=4,1000,0)))</f>
        <v>0</v>
      </c>
      <c r="HH141" s="115">
        <f>IF(HH$10="",0,IF(HH$9&lt;главная!$N$19,0,IF(MONTH(HH$10)=4,1000,0)))</f>
        <v>0</v>
      </c>
      <c r="HI141" s="115">
        <f>IF(HI$10="",0,IF(HI$9&lt;главная!$N$19,0,IF(MONTH(HI$10)=4,1000,0)))</f>
        <v>0</v>
      </c>
      <c r="HJ141" s="115">
        <f>IF(HJ$10="",0,IF(HJ$9&lt;главная!$N$19,0,IF(MONTH(HJ$10)=4,1000,0)))</f>
        <v>0</v>
      </c>
      <c r="HK141" s="115">
        <f>IF(HK$10="",0,IF(HK$9&lt;главная!$N$19,0,IF(MONTH(HK$10)=4,1000,0)))</f>
        <v>0</v>
      </c>
      <c r="HL141" s="115">
        <f>IF(HL$10="",0,IF(HL$9&lt;главная!$N$19,0,IF(MONTH(HL$10)=4,1000,0)))</f>
        <v>0</v>
      </c>
      <c r="HM141" s="115">
        <f>IF(HM$10="",0,IF(HM$9&lt;главная!$N$19,0,IF(MONTH(HM$10)=4,1000,0)))</f>
        <v>0</v>
      </c>
      <c r="HN141" s="115">
        <f>IF(HN$10="",0,IF(HN$9&lt;главная!$N$19,0,IF(MONTH(HN$10)=4,1000,0)))</f>
        <v>0</v>
      </c>
      <c r="HO141" s="115">
        <f>IF(HO$10="",0,IF(HO$9&lt;главная!$N$19,0,IF(MONTH(HO$10)=4,1000,0)))</f>
        <v>0</v>
      </c>
      <c r="HP141" s="115">
        <f>IF(HP$10="",0,IF(HP$9&lt;главная!$N$19,0,IF(MONTH(HP$10)=4,1000,0)))</f>
        <v>0</v>
      </c>
      <c r="HQ141" s="115">
        <f>IF(HQ$10="",0,IF(HQ$9&lt;главная!$N$19,0,IF(MONTH(HQ$10)=4,1000,0)))</f>
        <v>0</v>
      </c>
      <c r="HR141" s="115">
        <f>IF(HR$10="",0,IF(HR$9&lt;главная!$N$19,0,IF(MONTH(HR$10)=4,1000,0)))</f>
        <v>0</v>
      </c>
      <c r="HS141" s="115">
        <f>IF(HS$10="",0,IF(HS$9&lt;главная!$N$19,0,IF(MONTH(HS$10)=4,1000,0)))</f>
        <v>0</v>
      </c>
      <c r="HT141" s="115">
        <f>IF(HT$10="",0,IF(HT$9&lt;главная!$N$19,0,IF(MONTH(HT$10)=4,1000,0)))</f>
        <v>0</v>
      </c>
      <c r="HU141" s="115">
        <f>IF(HU$10="",0,IF(HU$9&lt;главная!$N$19,0,IF(MONTH(HU$10)=4,1000,0)))</f>
        <v>0</v>
      </c>
      <c r="HV141" s="115">
        <f>IF(HV$10="",0,IF(HV$9&lt;главная!$N$19,0,IF(MONTH(HV$10)=4,1000,0)))</f>
        <v>0</v>
      </c>
      <c r="HW141" s="115">
        <f>IF(HW$10="",0,IF(HW$9&lt;главная!$N$19,0,IF(MONTH(HW$10)=4,1000,0)))</f>
        <v>0</v>
      </c>
      <c r="HX141" s="115">
        <f>IF(HX$10="",0,IF(HX$9&lt;главная!$N$19,0,IF(MONTH(HX$10)=4,1000,0)))</f>
        <v>0</v>
      </c>
      <c r="HY141" s="115">
        <f>IF(HY$10="",0,IF(HY$9&lt;главная!$N$19,0,IF(MONTH(HY$10)=4,1000,0)))</f>
        <v>0</v>
      </c>
      <c r="HZ141" s="115">
        <f>IF(HZ$10="",0,IF(HZ$9&lt;главная!$N$19,0,IF(MONTH(HZ$10)=4,1000,0)))</f>
        <v>0</v>
      </c>
      <c r="IA141" s="115">
        <f>IF(IA$10="",0,IF(IA$9&lt;главная!$N$19,0,IF(MONTH(IA$10)=4,1000,0)))</f>
        <v>0</v>
      </c>
      <c r="IB141" s="115">
        <f>IF(IB$10="",0,IF(IB$9&lt;главная!$N$19,0,IF(MONTH(IB$10)=4,1000,0)))</f>
        <v>0</v>
      </c>
      <c r="IC141" s="115">
        <f>IF(IC$10="",0,IF(IC$9&lt;главная!$N$19,0,IF(MONTH(IC$10)=4,1000,0)))</f>
        <v>0</v>
      </c>
      <c r="ID141" s="115">
        <f>IF(ID$10="",0,IF(ID$9&lt;главная!$N$19,0,IF(MONTH(ID$10)=4,1000,0)))</f>
        <v>0</v>
      </c>
      <c r="IE141" s="115">
        <f>IF(IE$10="",0,IF(IE$9&lt;главная!$N$19,0,IF(MONTH(IE$10)=4,1000,0)))</f>
        <v>0</v>
      </c>
      <c r="IF141" s="115">
        <f>IF(IF$10="",0,IF(IF$9&lt;главная!$N$19,0,IF(MONTH(IF$10)=4,1000,0)))</f>
        <v>0</v>
      </c>
      <c r="IG141" s="115">
        <f>IF(IG$10="",0,IF(IG$9&lt;главная!$N$19,0,IF(MONTH(IG$10)=4,1000,0)))</f>
        <v>0</v>
      </c>
      <c r="IH141" s="115">
        <f>IF(IH$10="",0,IF(IH$9&lt;главная!$N$19,0,IF(MONTH(IH$10)=4,1000,0)))</f>
        <v>0</v>
      </c>
      <c r="II141" s="115">
        <f>IF(II$10="",0,IF(II$9&lt;главная!$N$19,0,IF(MONTH(II$10)=4,1000,0)))</f>
        <v>0</v>
      </c>
      <c r="IJ141" s="115">
        <f>IF(IJ$10="",0,IF(IJ$9&lt;главная!$N$19,0,IF(MONTH(IJ$10)=4,1000,0)))</f>
        <v>0</v>
      </c>
      <c r="IK141" s="115">
        <f>IF(IK$10="",0,IF(IK$9&lt;главная!$N$19,0,IF(MONTH(IK$10)=4,1000,0)))</f>
        <v>0</v>
      </c>
      <c r="IL141" s="115">
        <f>IF(IL$10="",0,IF(IL$9&lt;главная!$N$19,0,IF(MONTH(IL$10)=4,1000,0)))</f>
        <v>0</v>
      </c>
      <c r="IM141" s="115">
        <f>IF(IM$10="",0,IF(IM$9&lt;главная!$N$19,0,IF(MONTH(IM$10)=4,1000,0)))</f>
        <v>0</v>
      </c>
      <c r="IN141" s="115">
        <f>IF(IN$10="",0,IF(IN$9&lt;главная!$N$19,0,IF(MONTH(IN$10)=4,1000,0)))</f>
        <v>0</v>
      </c>
      <c r="IO141" s="115">
        <f>IF(IO$10="",0,IF(IO$9&lt;главная!$N$19,0,IF(MONTH(IO$10)=4,1000,0)))</f>
        <v>0</v>
      </c>
      <c r="IP141" s="115">
        <f>IF(IP$10="",0,IF(IP$9&lt;главная!$N$19,0,IF(MONTH(IP$10)=4,1000,0)))</f>
        <v>0</v>
      </c>
      <c r="IQ141" s="115">
        <f>IF(IQ$10="",0,IF(IQ$9&lt;главная!$N$19,0,IF(MONTH(IQ$10)=4,1000,0)))</f>
        <v>0</v>
      </c>
      <c r="IR141" s="115">
        <f>IF(IR$10="",0,IF(IR$9&lt;главная!$N$19,0,IF(MONTH(IR$10)=4,1000,0)))</f>
        <v>0</v>
      </c>
      <c r="IS141" s="115">
        <f>IF(IS$10="",0,IF(IS$9&lt;главная!$N$19,0,IF(MONTH(IS$10)=4,1000,0)))</f>
        <v>0</v>
      </c>
      <c r="IT141" s="115">
        <f>IF(IT$10="",0,IF(IT$9&lt;главная!$N$19,0,IF(MONTH(IT$10)=4,1000,0)))</f>
        <v>0</v>
      </c>
      <c r="IU141" s="115">
        <f>IF(IU$10="",0,IF(IU$9&lt;главная!$N$19,0,IF(MONTH(IU$10)=4,1000,0)))</f>
        <v>0</v>
      </c>
      <c r="IV141" s="115">
        <f>IF(IV$10="",0,IF(IV$9&lt;главная!$N$19,0,IF(MONTH(IV$10)=4,1000,0)))</f>
        <v>0</v>
      </c>
      <c r="IW141" s="115">
        <f>IF(IW$10="",0,IF(IW$9&lt;главная!$N$19,0,IF(MONTH(IW$10)=4,1000,0)))</f>
        <v>0</v>
      </c>
      <c r="IX141" s="115">
        <f>IF(IX$10="",0,IF(IX$9&lt;главная!$N$19,0,IF(MONTH(IX$10)=4,1000,0)))</f>
        <v>0</v>
      </c>
      <c r="IY141" s="115">
        <f>IF(IY$10="",0,IF(IY$9&lt;главная!$N$19,0,IF(MONTH(IY$10)=4,1000,0)))</f>
        <v>0</v>
      </c>
      <c r="IZ141" s="115">
        <f>IF(IZ$10="",0,IF(IZ$9&lt;главная!$N$19,0,IF(MONTH(IZ$10)=4,1000,0)))</f>
        <v>0</v>
      </c>
      <c r="JA141" s="115">
        <f>IF(JA$10="",0,IF(JA$9&lt;главная!$N$19,0,IF(MONTH(JA$10)=4,1000,0)))</f>
        <v>0</v>
      </c>
      <c r="JB141" s="115">
        <f>IF(JB$10="",0,IF(JB$9&lt;главная!$N$19,0,IF(MONTH(JB$10)=4,1000,0)))</f>
        <v>0</v>
      </c>
      <c r="JC141" s="115">
        <f>IF(JC$10="",0,IF(JC$9&lt;главная!$N$19,0,IF(MONTH(JC$10)=4,1000,0)))</f>
        <v>0</v>
      </c>
      <c r="JD141" s="115">
        <f>IF(JD$10="",0,IF(JD$9&lt;главная!$N$19,0,IF(MONTH(JD$10)=4,1000,0)))</f>
        <v>0</v>
      </c>
      <c r="JE141" s="115">
        <f>IF(JE$10="",0,IF(JE$9&lt;главная!$N$19,0,IF(MONTH(JE$10)=4,1000,0)))</f>
        <v>0</v>
      </c>
      <c r="JF141" s="115">
        <f>IF(JF$10="",0,IF(JF$9&lt;главная!$N$19,0,IF(MONTH(JF$10)=4,1000,0)))</f>
        <v>0</v>
      </c>
      <c r="JG141" s="115">
        <f>IF(JG$10="",0,IF(JG$9&lt;главная!$N$19,0,IF(MONTH(JG$10)=4,1000,0)))</f>
        <v>0</v>
      </c>
      <c r="JH141" s="115">
        <f>IF(JH$10="",0,IF(JH$9&lt;главная!$N$19,0,IF(MONTH(JH$10)=4,1000,0)))</f>
        <v>0</v>
      </c>
      <c r="JI141" s="115">
        <f>IF(JI$10="",0,IF(JI$9&lt;главная!$N$19,0,IF(MONTH(JI$10)=4,1000,0)))</f>
        <v>0</v>
      </c>
      <c r="JJ141" s="115">
        <f>IF(JJ$10="",0,IF(JJ$9&lt;главная!$N$19,0,IF(MONTH(JJ$10)=4,1000,0)))</f>
        <v>0</v>
      </c>
      <c r="JK141" s="115">
        <f>IF(JK$10="",0,IF(JK$9&lt;главная!$N$19,0,IF(MONTH(JK$10)=4,1000,0)))</f>
        <v>0</v>
      </c>
      <c r="JL141" s="115">
        <f>IF(JL$10="",0,IF(JL$9&lt;главная!$N$19,0,IF(MONTH(JL$10)=4,1000,0)))</f>
        <v>0</v>
      </c>
      <c r="JM141" s="115">
        <f>IF(JM$10="",0,IF(JM$9&lt;главная!$N$19,0,IF(MONTH(JM$10)=4,1000,0)))</f>
        <v>0</v>
      </c>
      <c r="JN141" s="115">
        <f>IF(JN$10="",0,IF(JN$9&lt;главная!$N$19,0,IF(MONTH(JN$10)=4,1000,0)))</f>
        <v>0</v>
      </c>
      <c r="JO141" s="115">
        <f>IF(JO$10="",0,IF(JO$9&lt;главная!$N$19,0,IF(MONTH(JO$10)=4,1000,0)))</f>
        <v>0</v>
      </c>
      <c r="JP141" s="115">
        <f>IF(JP$10="",0,IF(JP$9&lt;главная!$N$19,0,IF(MONTH(JP$10)=4,1000,0)))</f>
        <v>0</v>
      </c>
      <c r="JQ141" s="115">
        <f>IF(JQ$10="",0,IF(JQ$9&lt;главная!$N$19,0,IF(MONTH(JQ$10)=4,1000,0)))</f>
        <v>0</v>
      </c>
      <c r="JR141" s="115">
        <f>IF(JR$10="",0,IF(JR$9&lt;главная!$N$19,0,IF(MONTH(JR$10)=4,1000,0)))</f>
        <v>0</v>
      </c>
      <c r="JS141" s="115">
        <f>IF(JS$10="",0,IF(JS$9&lt;главная!$N$19,0,IF(MONTH(JS$10)=4,1000,0)))</f>
        <v>0</v>
      </c>
      <c r="JT141" s="115">
        <f>IF(JT$10="",0,IF(JT$9&lt;главная!$N$19,0,IF(MONTH(JT$10)=4,1000,0)))</f>
        <v>0</v>
      </c>
      <c r="JU141" s="115">
        <f>IF(JU$10="",0,IF(JU$9&lt;главная!$N$19,0,IF(MONTH(JU$10)=4,1000,0)))</f>
        <v>0</v>
      </c>
      <c r="JV141" s="115">
        <f>IF(JV$10="",0,IF(JV$9&lt;главная!$N$19,0,IF(MONTH(JV$10)=4,1000,0)))</f>
        <v>0</v>
      </c>
      <c r="JW141" s="115">
        <f>IF(JW$10="",0,IF(JW$9&lt;главная!$N$19,0,IF(MONTH(JW$10)=4,1000,0)))</f>
        <v>0</v>
      </c>
      <c r="JX141" s="115">
        <f>IF(JX$10="",0,IF(JX$9&lt;главная!$N$19,0,IF(MONTH(JX$10)=4,1000,0)))</f>
        <v>0</v>
      </c>
      <c r="JY141" s="115">
        <f>IF(JY$10="",0,IF(JY$9&lt;главная!$N$19,0,IF(MONTH(JY$10)=4,1000,0)))</f>
        <v>0</v>
      </c>
      <c r="JZ141" s="115">
        <f>IF(JZ$10="",0,IF(JZ$9&lt;главная!$N$19,0,IF(MONTH(JZ$10)=4,1000,0)))</f>
        <v>0</v>
      </c>
      <c r="KA141" s="115">
        <f>IF(KA$10="",0,IF(KA$9&lt;главная!$N$19,0,IF(MONTH(KA$10)=4,1000,0)))</f>
        <v>0</v>
      </c>
      <c r="KB141" s="115">
        <f>IF(KB$10="",0,IF(KB$9&lt;главная!$N$19,0,IF(MONTH(KB$10)=4,1000,0)))</f>
        <v>0</v>
      </c>
      <c r="KC141" s="115">
        <f>IF(KC$10="",0,IF(KC$9&lt;главная!$N$19,0,IF(MONTH(KC$10)=4,1000,0)))</f>
        <v>0</v>
      </c>
      <c r="KD141" s="115">
        <f>IF(KD$10="",0,IF(KD$9&lt;главная!$N$19,0,IF(MONTH(KD$10)=4,1000,0)))</f>
        <v>0</v>
      </c>
      <c r="KE141" s="115">
        <f>IF(KE$10="",0,IF(KE$9&lt;главная!$N$19,0,IF(MONTH(KE$10)=4,1000,0)))</f>
        <v>0</v>
      </c>
      <c r="KF141" s="115">
        <f>IF(KF$10="",0,IF(KF$9&lt;главная!$N$19,0,IF(MONTH(KF$10)=4,1000,0)))</f>
        <v>0</v>
      </c>
      <c r="KG141" s="115">
        <f>IF(KG$10="",0,IF(KG$9&lt;главная!$N$19,0,IF(MONTH(KG$10)=4,1000,0)))</f>
        <v>0</v>
      </c>
      <c r="KH141" s="115">
        <f>IF(KH$10="",0,IF(KH$9&lt;главная!$N$19,0,IF(MONTH(KH$10)=4,1000,0)))</f>
        <v>0</v>
      </c>
      <c r="KI141" s="115">
        <f>IF(KI$10="",0,IF(KI$9&lt;главная!$N$19,0,IF(MONTH(KI$10)=4,1000,0)))</f>
        <v>0</v>
      </c>
      <c r="KJ141" s="115">
        <f>IF(KJ$10="",0,IF(KJ$9&lt;главная!$N$19,0,IF(MONTH(KJ$10)=4,1000,0)))</f>
        <v>0</v>
      </c>
      <c r="KK141" s="115">
        <f>IF(KK$10="",0,IF(KK$9&lt;главная!$N$19,0,IF(MONTH(KK$10)=4,1000,0)))</f>
        <v>0</v>
      </c>
      <c r="KL141" s="115">
        <f>IF(KL$10="",0,IF(KL$9&lt;главная!$N$19,0,IF(MONTH(KL$10)=4,1000,0)))</f>
        <v>0</v>
      </c>
      <c r="KM141" s="115">
        <f>IF(KM$10="",0,IF(KM$9&lt;главная!$N$19,0,IF(MONTH(KM$10)=4,1000,0)))</f>
        <v>0</v>
      </c>
      <c r="KN141" s="115">
        <f>IF(KN$10="",0,IF(KN$9&lt;главная!$N$19,0,IF(MONTH(KN$10)=4,1000,0)))</f>
        <v>0</v>
      </c>
      <c r="KO141" s="115">
        <f>IF(KO$10="",0,IF(KO$9&lt;главная!$N$19,0,IF(MONTH(KO$10)=4,1000,0)))</f>
        <v>0</v>
      </c>
      <c r="KP141" s="115">
        <f>IF(KP$10="",0,IF(KP$9&lt;главная!$N$19,0,IF(MONTH(KP$10)=4,1000,0)))</f>
        <v>0</v>
      </c>
      <c r="KQ141" s="115">
        <f>IF(KQ$10="",0,IF(KQ$9&lt;главная!$N$19,0,IF(MONTH(KQ$10)=4,1000,0)))</f>
        <v>0</v>
      </c>
      <c r="KR141" s="115">
        <f>IF(KR$10="",0,IF(KR$9&lt;главная!$N$19,0,IF(MONTH(KR$10)=4,1000,0)))</f>
        <v>0</v>
      </c>
      <c r="KS141" s="115">
        <f>IF(KS$10="",0,IF(KS$9&lt;главная!$N$19,0,IF(MONTH(KS$10)=4,1000,0)))</f>
        <v>0</v>
      </c>
      <c r="KT141" s="115">
        <f>IF(KT$10="",0,IF(KT$9&lt;главная!$N$19,0,IF(MONTH(KT$10)=4,1000,0)))</f>
        <v>0</v>
      </c>
      <c r="KU141" s="115">
        <f>IF(KU$10="",0,IF(KU$9&lt;главная!$N$19,0,IF(MONTH(KU$10)=4,1000,0)))</f>
        <v>0</v>
      </c>
      <c r="KV141" s="115">
        <f>IF(KV$10="",0,IF(KV$9&lt;главная!$N$19,0,IF(MONTH(KV$10)=4,1000,0)))</f>
        <v>0</v>
      </c>
      <c r="KW141" s="115">
        <f>IF(KW$10="",0,IF(KW$9&lt;главная!$N$19,0,IF(MONTH(KW$10)=4,1000,0)))</f>
        <v>0</v>
      </c>
      <c r="KX141" s="115">
        <f>IF(KX$10="",0,IF(KX$9&lt;главная!$N$19,0,IF(MONTH(KX$10)=4,1000,0)))</f>
        <v>0</v>
      </c>
      <c r="KY141" s="115">
        <f>IF(KY$10="",0,IF(KY$9&lt;главная!$N$19,0,IF(MONTH(KY$10)=4,1000,0)))</f>
        <v>0</v>
      </c>
      <c r="KZ141" s="115">
        <f>IF(KZ$10="",0,IF(KZ$9&lt;главная!$N$19,0,IF(MONTH(KZ$10)=4,1000,0)))</f>
        <v>0</v>
      </c>
      <c r="LA141" s="115">
        <f>IF(LA$10="",0,IF(LA$9&lt;главная!$N$19,0,IF(MONTH(LA$10)=4,1000,0)))</f>
        <v>0</v>
      </c>
      <c r="LB141" s="115">
        <f>IF(LB$10="",0,IF(LB$9&lt;главная!$N$19,0,IF(MONTH(LB$10)=4,1000,0)))</f>
        <v>0</v>
      </c>
      <c r="LC141" s="115">
        <f>IF(LC$10="",0,IF(LC$9&lt;главная!$N$19,0,IF(MONTH(LC$10)=4,1000,0)))</f>
        <v>0</v>
      </c>
      <c r="LD141" s="115">
        <f>IF(LD$10="",0,IF(LD$9&lt;главная!$N$19,0,IF(MONTH(LD$10)=4,1000,0)))</f>
        <v>0</v>
      </c>
      <c r="LE141" s="115">
        <f>IF(LE$10="",0,IF(LE$9&lt;главная!$N$19,0,IF(MONTH(LE$10)=4,1000,0)))</f>
        <v>0</v>
      </c>
      <c r="LF141" s="115">
        <f>IF(LF$10="",0,IF(LF$9&lt;главная!$N$19,0,IF(MONTH(LF$10)=4,1000,0)))</f>
        <v>0</v>
      </c>
      <c r="LG141" s="115">
        <f>IF(LG$10="",0,IF(LG$9&lt;главная!$N$19,0,IF(MONTH(LG$10)=4,1000,0)))</f>
        <v>0</v>
      </c>
      <c r="LH141" s="115">
        <f>IF(LH$10="",0,IF(LH$9&lt;главная!$N$19,0,IF(MONTH(LH$10)=4,1000,0)))</f>
        <v>0</v>
      </c>
      <c r="LI141" s="52"/>
      <c r="LJ141" s="52"/>
    </row>
    <row r="142" spans="1:322" s="60" customFormat="1" ht="10.199999999999999" x14ac:dyDescent="0.2">
      <c r="A142" s="52"/>
      <c r="B142" s="52"/>
      <c r="C142" s="52"/>
      <c r="D142" s="52"/>
      <c r="E142" s="101" t="str">
        <f t="shared" si="385"/>
        <v>прочие расходы</v>
      </c>
      <c r="F142" s="52"/>
      <c r="G142" s="52"/>
      <c r="H142" s="101" t="str">
        <f>списки!$N$25</f>
        <v>продление лицензий</v>
      </c>
      <c r="I142" s="52"/>
      <c r="J142" s="52"/>
      <c r="K142" s="56" t="str">
        <f t="shared" si="386"/>
        <v>долл.</v>
      </c>
      <c r="L142" s="52"/>
      <c r="M142" s="59"/>
      <c r="N142" s="52"/>
      <c r="O142" s="62"/>
      <c r="P142" s="52"/>
      <c r="Q142" s="52"/>
      <c r="R142" s="102"/>
      <c r="S142" s="52"/>
      <c r="T142" s="12" t="s">
        <v>6</v>
      </c>
      <c r="U142" s="115">
        <f>IF(U$10="",0,IF(U$9&lt;главная!$N$19,0,IF(MONTH(U$10)=4,20000,0)))</f>
        <v>0</v>
      </c>
      <c r="V142" s="115">
        <f>IF(V$10="",0,IF(V$9&lt;главная!$N$19,0,IF(MONTH(V$10)=4,20000,0)))</f>
        <v>0</v>
      </c>
      <c r="W142" s="115">
        <f>IF(W$10="",0,IF(W$9&lt;главная!$N$19,0,IF(MONTH(W$10)=4,20000,0)))</f>
        <v>0</v>
      </c>
      <c r="X142" s="115">
        <f>IF(X$10="",0,IF(X$9&lt;главная!$N$19,0,IF(MONTH(X$10)=4,20000,0)))</f>
        <v>0</v>
      </c>
      <c r="Y142" s="115">
        <f>IF(Y$10="",0,IF(Y$9&lt;главная!$N$19,0,IF(MONTH(Y$10)=4,20000,0)))</f>
        <v>0</v>
      </c>
      <c r="Z142" s="115">
        <f>IF(Z$10="",0,IF(Z$9&lt;главная!$N$19,0,IF(MONTH(Z$10)=4,20000,0)))</f>
        <v>0</v>
      </c>
      <c r="AA142" s="115">
        <f>IF(AA$10="",0,IF(AA$9&lt;главная!$N$19,0,IF(MONTH(AA$10)=4,20000,0)))</f>
        <v>0</v>
      </c>
      <c r="AB142" s="115">
        <f>IF(AB$10="",0,IF(AB$9&lt;главная!$N$19,0,IF(MONTH(AB$10)=4,20000,0)))</f>
        <v>0</v>
      </c>
      <c r="AC142" s="115">
        <f>IF(AC$10="",0,IF(AC$9&lt;главная!$N$19,0,IF(MONTH(AC$10)=4,20000,0)))</f>
        <v>0</v>
      </c>
      <c r="AD142" s="115">
        <f>IF(AD$10="",0,IF(AD$9&lt;главная!$N$19,0,IF(MONTH(AD$10)=4,20000,0)))</f>
        <v>0</v>
      </c>
      <c r="AE142" s="115">
        <f>IF(AE$10="",0,IF(AE$9&lt;главная!$N$19,0,IF(MONTH(AE$10)=4,20000,0)))</f>
        <v>0</v>
      </c>
      <c r="AF142" s="115">
        <f>IF(AF$10="",0,IF(AF$9&lt;главная!$N$19,0,IF(MONTH(AF$10)=4,20000,0)))</f>
        <v>0</v>
      </c>
      <c r="AG142" s="115">
        <f>IF(AG$10="",0,IF(AG$9&lt;главная!$N$19,0,IF(MONTH(AG$10)=4,20000,0)))</f>
        <v>0</v>
      </c>
      <c r="AH142" s="115">
        <f>IF(AH$10="",0,IF(AH$9&lt;главная!$N$19,0,IF(MONTH(AH$10)=4,20000,0)))</f>
        <v>0</v>
      </c>
      <c r="AI142" s="115">
        <f>IF(AI$10="",0,IF(AI$9&lt;главная!$N$19,0,IF(MONTH(AI$10)=4,20000,0)))</f>
        <v>0</v>
      </c>
      <c r="AJ142" s="115">
        <f>IF(AJ$10="",0,IF(AJ$9&lt;главная!$N$19,0,IF(MONTH(AJ$10)=4,20000,0)))</f>
        <v>0</v>
      </c>
      <c r="AK142" s="115">
        <f>IF(AK$10="",0,IF(AK$9&lt;главная!$N$19,0,IF(MONTH(AK$10)=4,20000,0)))</f>
        <v>0</v>
      </c>
      <c r="AL142" s="115">
        <f>IF(AL$10="",0,IF(AL$9&lt;главная!$N$19,0,IF(MONTH(AL$10)=4,20000,0)))</f>
        <v>0</v>
      </c>
      <c r="AM142" s="115">
        <f>IF(AM$10="",0,IF(AM$9&lt;главная!$N$19,0,IF(MONTH(AM$10)=4,20000,0)))</f>
        <v>0</v>
      </c>
      <c r="AN142" s="115">
        <f>IF(AN$10="",0,IF(AN$9&lt;главная!$N$19,0,IF(MONTH(AN$10)=4,20000,0)))</f>
        <v>0</v>
      </c>
      <c r="AO142" s="115">
        <f>IF(AO$10="",0,IF(AO$9&lt;главная!$N$19,0,IF(MONTH(AO$10)=4,20000,0)))</f>
        <v>0</v>
      </c>
      <c r="AP142" s="115">
        <f>IF(AP$10="",0,IF(AP$9&lt;главная!$N$19,0,IF(MONTH(AP$10)=4,20000,0)))</f>
        <v>0</v>
      </c>
      <c r="AQ142" s="115">
        <f>IF(AQ$10="",0,IF(AQ$9&lt;главная!$N$19,0,IF(MONTH(AQ$10)=4,20000,0)))</f>
        <v>0</v>
      </c>
      <c r="AR142" s="115">
        <f>IF(AR$10="",0,IF(AR$9&lt;главная!$N$19,0,IF(MONTH(AR$10)=4,20000,0)))</f>
        <v>0</v>
      </c>
      <c r="AS142" s="115">
        <f>IF(AS$10="",0,IF(AS$9&lt;главная!$N$19,0,IF(MONTH(AS$10)=4,20000,0)))</f>
        <v>0</v>
      </c>
      <c r="AT142" s="115">
        <f>IF(AT$10="",0,IF(AT$9&lt;главная!$N$19,0,IF(MONTH(AT$10)=4,20000,0)))</f>
        <v>0</v>
      </c>
      <c r="AU142" s="115">
        <f>IF(AU$10="",0,IF(AU$9&lt;главная!$N$19,0,IF(MONTH(AU$10)=4,20000,0)))</f>
        <v>0</v>
      </c>
      <c r="AV142" s="115">
        <f>IF(AV$10="",0,IF(AV$9&lt;главная!$N$19,0,IF(MONTH(AV$10)=4,20000,0)))</f>
        <v>0</v>
      </c>
      <c r="AW142" s="115">
        <f>IF(AW$10="",0,IF(AW$9&lt;главная!$N$19,0,IF(MONTH(AW$10)=4,20000,0)))</f>
        <v>0</v>
      </c>
      <c r="AX142" s="115">
        <f>IF(AX$10="",0,IF(AX$9&lt;главная!$N$19,0,IF(MONTH(AX$10)=4,20000,0)))</f>
        <v>0</v>
      </c>
      <c r="AY142" s="115">
        <f>IF(AY$10="",0,IF(AY$9&lt;главная!$N$19,0,IF(MONTH(AY$10)=4,20000,0)))</f>
        <v>0</v>
      </c>
      <c r="AZ142" s="115">
        <f>IF(AZ$10="",0,IF(AZ$9&lt;главная!$N$19,0,IF(MONTH(AZ$10)=4,20000,0)))</f>
        <v>0</v>
      </c>
      <c r="BA142" s="115">
        <f>IF(BA$10="",0,IF(BA$9&lt;главная!$N$19,0,IF(MONTH(BA$10)=4,20000,0)))</f>
        <v>0</v>
      </c>
      <c r="BB142" s="115">
        <f>IF(BB$10="",0,IF(BB$9&lt;главная!$N$19,0,IF(MONTH(BB$10)=4,20000,0)))</f>
        <v>0</v>
      </c>
      <c r="BC142" s="115">
        <f>IF(BC$10="",0,IF(BC$9&lt;главная!$N$19,0,IF(MONTH(BC$10)=4,20000,0)))</f>
        <v>0</v>
      </c>
      <c r="BD142" s="115">
        <f>IF(BD$10="",0,IF(BD$9&lt;главная!$N$19,0,IF(MONTH(BD$10)=4,20000,0)))</f>
        <v>0</v>
      </c>
      <c r="BE142" s="115">
        <f>IF(BE$10="",0,IF(BE$9&lt;главная!$N$19,0,IF(MONTH(BE$10)=4,20000,0)))</f>
        <v>0</v>
      </c>
      <c r="BF142" s="115">
        <f>IF(BF$10="",0,IF(BF$9&lt;главная!$N$19,0,IF(MONTH(BF$10)=4,20000,0)))</f>
        <v>0</v>
      </c>
      <c r="BG142" s="115">
        <f>IF(BG$10="",0,IF(BG$9&lt;главная!$N$19,0,IF(MONTH(BG$10)=4,20000,0)))</f>
        <v>0</v>
      </c>
      <c r="BH142" s="115">
        <f>IF(BH$10="",0,IF(BH$9&lt;главная!$N$19,0,IF(MONTH(BH$10)=4,20000,0)))</f>
        <v>0</v>
      </c>
      <c r="BI142" s="115">
        <f>IF(BI$10="",0,IF(BI$9&lt;главная!$N$19,0,IF(MONTH(BI$10)=4,20000,0)))</f>
        <v>0</v>
      </c>
      <c r="BJ142" s="115">
        <f>IF(BJ$10="",0,IF(BJ$9&lt;главная!$N$19,0,IF(MONTH(BJ$10)=4,20000,0)))</f>
        <v>0</v>
      </c>
      <c r="BK142" s="115">
        <f>IF(BK$10="",0,IF(BK$9&lt;главная!$N$19,0,IF(MONTH(BK$10)=4,20000,0)))</f>
        <v>0</v>
      </c>
      <c r="BL142" s="115">
        <f>IF(BL$10="",0,IF(BL$9&lt;главная!$N$19,0,IF(MONTH(BL$10)=4,20000,0)))</f>
        <v>0</v>
      </c>
      <c r="BM142" s="115">
        <f>IF(BM$10="",0,IF(BM$9&lt;главная!$N$19,0,IF(MONTH(BM$10)=4,20000,0)))</f>
        <v>0</v>
      </c>
      <c r="BN142" s="115">
        <f>IF(BN$10="",0,IF(BN$9&lt;главная!$N$19,0,IF(MONTH(BN$10)=4,20000,0)))</f>
        <v>0</v>
      </c>
      <c r="BO142" s="115">
        <f>IF(BO$10="",0,IF(BO$9&lt;главная!$N$19,0,IF(MONTH(BO$10)=4,20000,0)))</f>
        <v>0</v>
      </c>
      <c r="BP142" s="115">
        <f>IF(BP$10="",0,IF(BP$9&lt;главная!$N$19,0,IF(MONTH(BP$10)=4,20000,0)))</f>
        <v>0</v>
      </c>
      <c r="BQ142" s="115">
        <f>IF(BQ$10="",0,IF(BQ$9&lt;главная!$N$19,0,IF(MONTH(BQ$10)=4,20000,0)))</f>
        <v>0</v>
      </c>
      <c r="BR142" s="115">
        <f>IF(BR$10="",0,IF(BR$9&lt;главная!$N$19,0,IF(MONTH(BR$10)=4,20000,0)))</f>
        <v>0</v>
      </c>
      <c r="BS142" s="115">
        <f>IF(BS$10="",0,IF(BS$9&lt;главная!$N$19,0,IF(MONTH(BS$10)=4,20000,0)))</f>
        <v>0</v>
      </c>
      <c r="BT142" s="115">
        <f>IF(BT$10="",0,IF(BT$9&lt;главная!$N$19,0,IF(MONTH(BT$10)=4,20000,0)))</f>
        <v>0</v>
      </c>
      <c r="BU142" s="115">
        <f>IF(BU$10="",0,IF(BU$9&lt;главная!$N$19,0,IF(MONTH(BU$10)=4,20000,0)))</f>
        <v>0</v>
      </c>
      <c r="BV142" s="115">
        <f>IF(BV$10="",0,IF(BV$9&lt;главная!$N$19,0,IF(MONTH(BV$10)=4,20000,0)))</f>
        <v>0</v>
      </c>
      <c r="BW142" s="115">
        <f>IF(BW$10="",0,IF(BW$9&lt;главная!$N$19,0,IF(MONTH(BW$10)=4,20000,0)))</f>
        <v>0</v>
      </c>
      <c r="BX142" s="115">
        <f>IF(BX$10="",0,IF(BX$9&lt;главная!$N$19,0,IF(MONTH(BX$10)=4,20000,0)))</f>
        <v>0</v>
      </c>
      <c r="BY142" s="115">
        <f>IF(BY$10="",0,IF(BY$9&lt;главная!$N$19,0,IF(MONTH(BY$10)=4,20000,0)))</f>
        <v>0</v>
      </c>
      <c r="BZ142" s="115">
        <f>IF(BZ$10="",0,IF(BZ$9&lt;главная!$N$19,0,IF(MONTH(BZ$10)=4,20000,0)))</f>
        <v>0</v>
      </c>
      <c r="CA142" s="115">
        <f>IF(CA$10="",0,IF(CA$9&lt;главная!$N$19,0,IF(MONTH(CA$10)=4,20000,0)))</f>
        <v>0</v>
      </c>
      <c r="CB142" s="115">
        <f>IF(CB$10="",0,IF(CB$9&lt;главная!$N$19,0,IF(MONTH(CB$10)=4,20000,0)))</f>
        <v>0</v>
      </c>
      <c r="CC142" s="115">
        <f>IF(CC$10="",0,IF(CC$9&lt;главная!$N$19,0,IF(MONTH(CC$10)=4,20000,0)))</f>
        <v>0</v>
      </c>
      <c r="CD142" s="115">
        <f>IF(CD$10="",0,IF(CD$9&lt;главная!$N$19,0,IF(MONTH(CD$10)=4,20000,0)))</f>
        <v>0</v>
      </c>
      <c r="CE142" s="115">
        <f>IF(CE$10="",0,IF(CE$9&lt;главная!$N$19,0,IF(MONTH(CE$10)=4,20000,0)))</f>
        <v>0</v>
      </c>
      <c r="CF142" s="115">
        <f>IF(CF$10="",0,IF(CF$9&lt;главная!$N$19,0,IF(MONTH(CF$10)=4,20000,0)))</f>
        <v>0</v>
      </c>
      <c r="CG142" s="115">
        <f>IF(CG$10="",0,IF(CG$9&lt;главная!$N$19,0,IF(MONTH(CG$10)=4,20000,0)))</f>
        <v>0</v>
      </c>
      <c r="CH142" s="115">
        <f>IF(CH$10="",0,IF(CH$9&lt;главная!$N$19,0,IF(MONTH(CH$10)=4,20000,0)))</f>
        <v>0</v>
      </c>
      <c r="CI142" s="115">
        <f>IF(CI$10="",0,IF(CI$9&lt;главная!$N$19,0,IF(MONTH(CI$10)=4,20000,0)))</f>
        <v>0</v>
      </c>
      <c r="CJ142" s="115">
        <f>IF(CJ$10="",0,IF(CJ$9&lt;главная!$N$19,0,IF(MONTH(CJ$10)=4,20000,0)))</f>
        <v>0</v>
      </c>
      <c r="CK142" s="115">
        <f>IF(CK$10="",0,IF(CK$9&lt;главная!$N$19,0,IF(MONTH(CK$10)=4,20000,0)))</f>
        <v>0</v>
      </c>
      <c r="CL142" s="115">
        <f>IF(CL$10="",0,IF(CL$9&lt;главная!$N$19,0,IF(MONTH(CL$10)=4,20000,0)))</f>
        <v>0</v>
      </c>
      <c r="CM142" s="115">
        <f>IF(CM$10="",0,IF(CM$9&lt;главная!$N$19,0,IF(MONTH(CM$10)=4,20000,0)))</f>
        <v>0</v>
      </c>
      <c r="CN142" s="115">
        <f>IF(CN$10="",0,IF(CN$9&lt;главная!$N$19,0,IF(MONTH(CN$10)=4,20000,0)))</f>
        <v>0</v>
      </c>
      <c r="CO142" s="115">
        <f>IF(CO$10="",0,IF(CO$9&lt;главная!$N$19,0,IF(MONTH(CO$10)=4,20000,0)))</f>
        <v>0</v>
      </c>
      <c r="CP142" s="115">
        <f>IF(CP$10="",0,IF(CP$9&lt;главная!$N$19,0,IF(MONTH(CP$10)=4,20000,0)))</f>
        <v>0</v>
      </c>
      <c r="CQ142" s="115">
        <f>IF(CQ$10="",0,IF(CQ$9&lt;главная!$N$19,0,IF(MONTH(CQ$10)=4,20000,0)))</f>
        <v>0</v>
      </c>
      <c r="CR142" s="115">
        <f>IF(CR$10="",0,IF(CR$9&lt;главная!$N$19,0,IF(MONTH(CR$10)=4,20000,0)))</f>
        <v>0</v>
      </c>
      <c r="CS142" s="115">
        <f>IF(CS$10="",0,IF(CS$9&lt;главная!$N$19,0,IF(MONTH(CS$10)=4,20000,0)))</f>
        <v>0</v>
      </c>
      <c r="CT142" s="115">
        <f>IF(CT$10="",0,IF(CT$9&lt;главная!$N$19,0,IF(MONTH(CT$10)=4,20000,0)))</f>
        <v>0</v>
      </c>
      <c r="CU142" s="115">
        <f>IF(CU$10="",0,IF(CU$9&lt;главная!$N$19,0,IF(MONTH(CU$10)=4,20000,0)))</f>
        <v>0</v>
      </c>
      <c r="CV142" s="115">
        <f>IF(CV$10="",0,IF(CV$9&lt;главная!$N$19,0,IF(MONTH(CV$10)=4,20000,0)))</f>
        <v>0</v>
      </c>
      <c r="CW142" s="115">
        <f>IF(CW$10="",0,IF(CW$9&lt;главная!$N$19,0,IF(MONTH(CW$10)=4,20000,0)))</f>
        <v>0</v>
      </c>
      <c r="CX142" s="115">
        <f>IF(CX$10="",0,IF(CX$9&lt;главная!$N$19,0,IF(MONTH(CX$10)=4,20000,0)))</f>
        <v>0</v>
      </c>
      <c r="CY142" s="115">
        <f>IF(CY$10="",0,IF(CY$9&lt;главная!$N$19,0,IF(MONTH(CY$10)=4,20000,0)))</f>
        <v>0</v>
      </c>
      <c r="CZ142" s="115">
        <f>IF(CZ$10="",0,IF(CZ$9&lt;главная!$N$19,0,IF(MONTH(CZ$10)=4,20000,0)))</f>
        <v>0</v>
      </c>
      <c r="DA142" s="115">
        <f>IF(DA$10="",0,IF(DA$9&lt;главная!$N$19,0,IF(MONTH(DA$10)=4,20000,0)))</f>
        <v>0</v>
      </c>
      <c r="DB142" s="115">
        <f>IF(DB$10="",0,IF(DB$9&lt;главная!$N$19,0,IF(MONTH(DB$10)=4,20000,0)))</f>
        <v>0</v>
      </c>
      <c r="DC142" s="115">
        <f>IF(DC$10="",0,IF(DC$9&lt;главная!$N$19,0,IF(MONTH(DC$10)=4,20000,0)))</f>
        <v>0</v>
      </c>
      <c r="DD142" s="115">
        <f>IF(DD$10="",0,IF(DD$9&lt;главная!$N$19,0,IF(MONTH(DD$10)=4,20000,0)))</f>
        <v>0</v>
      </c>
      <c r="DE142" s="115">
        <f>IF(DE$10="",0,IF(DE$9&lt;главная!$N$19,0,IF(MONTH(DE$10)=4,20000,0)))</f>
        <v>0</v>
      </c>
      <c r="DF142" s="115">
        <f>IF(DF$10="",0,IF(DF$9&lt;главная!$N$19,0,IF(MONTH(DF$10)=4,20000,0)))</f>
        <v>0</v>
      </c>
      <c r="DG142" s="115">
        <f>IF(DG$10="",0,IF(DG$9&lt;главная!$N$19,0,IF(MONTH(DG$10)=4,20000,0)))</f>
        <v>0</v>
      </c>
      <c r="DH142" s="115">
        <f>IF(DH$10="",0,IF(DH$9&lt;главная!$N$19,0,IF(MONTH(DH$10)=4,20000,0)))</f>
        <v>0</v>
      </c>
      <c r="DI142" s="115">
        <f>IF(DI$10="",0,IF(DI$9&lt;главная!$N$19,0,IF(MONTH(DI$10)=4,20000,0)))</f>
        <v>0</v>
      </c>
      <c r="DJ142" s="115">
        <f>IF(DJ$10="",0,IF(DJ$9&lt;главная!$N$19,0,IF(MONTH(DJ$10)=4,20000,0)))</f>
        <v>0</v>
      </c>
      <c r="DK142" s="115">
        <f>IF(DK$10="",0,IF(DK$9&lt;главная!$N$19,0,IF(MONTH(DK$10)=4,20000,0)))</f>
        <v>0</v>
      </c>
      <c r="DL142" s="115">
        <f>IF(DL$10="",0,IF(DL$9&lt;главная!$N$19,0,IF(MONTH(DL$10)=4,20000,0)))</f>
        <v>0</v>
      </c>
      <c r="DM142" s="115">
        <f>IF(DM$10="",0,IF(DM$9&lt;главная!$N$19,0,IF(MONTH(DM$10)=4,20000,0)))</f>
        <v>0</v>
      </c>
      <c r="DN142" s="115">
        <f>IF(DN$10="",0,IF(DN$9&lt;главная!$N$19,0,IF(MONTH(DN$10)=4,20000,0)))</f>
        <v>0</v>
      </c>
      <c r="DO142" s="115">
        <f>IF(DO$10="",0,IF(DO$9&lt;главная!$N$19,0,IF(MONTH(DO$10)=4,20000,0)))</f>
        <v>0</v>
      </c>
      <c r="DP142" s="115">
        <f>IF(DP$10="",0,IF(DP$9&lt;главная!$N$19,0,IF(MONTH(DP$10)=4,20000,0)))</f>
        <v>0</v>
      </c>
      <c r="DQ142" s="115">
        <f>IF(DQ$10="",0,IF(DQ$9&lt;главная!$N$19,0,IF(MONTH(DQ$10)=4,20000,0)))</f>
        <v>0</v>
      </c>
      <c r="DR142" s="115">
        <f>IF(DR$10="",0,IF(DR$9&lt;главная!$N$19,0,IF(MONTH(DR$10)=4,20000,0)))</f>
        <v>0</v>
      </c>
      <c r="DS142" s="115">
        <f>IF(DS$10="",0,IF(DS$9&lt;главная!$N$19,0,IF(MONTH(DS$10)=4,20000,0)))</f>
        <v>0</v>
      </c>
      <c r="DT142" s="115">
        <f>IF(DT$10="",0,IF(DT$9&lt;главная!$N$19,0,IF(MONTH(DT$10)=4,20000,0)))</f>
        <v>0</v>
      </c>
      <c r="DU142" s="115">
        <f>IF(DU$10="",0,IF(DU$9&lt;главная!$N$19,0,IF(MONTH(DU$10)=4,20000,0)))</f>
        <v>0</v>
      </c>
      <c r="DV142" s="115">
        <f>IF(DV$10="",0,IF(DV$9&lt;главная!$N$19,0,IF(MONTH(DV$10)=4,20000,0)))</f>
        <v>0</v>
      </c>
      <c r="DW142" s="115">
        <f>IF(DW$10="",0,IF(DW$9&lt;главная!$N$19,0,IF(MONTH(DW$10)=4,20000,0)))</f>
        <v>0</v>
      </c>
      <c r="DX142" s="115">
        <f>IF(DX$10="",0,IF(DX$9&lt;главная!$N$19,0,IF(MONTH(DX$10)=4,20000,0)))</f>
        <v>0</v>
      </c>
      <c r="DY142" s="115">
        <f>IF(DY$10="",0,IF(DY$9&lt;главная!$N$19,0,IF(MONTH(DY$10)=4,20000,0)))</f>
        <v>0</v>
      </c>
      <c r="DZ142" s="115">
        <f>IF(DZ$10="",0,IF(DZ$9&lt;главная!$N$19,0,IF(MONTH(DZ$10)=4,20000,0)))</f>
        <v>0</v>
      </c>
      <c r="EA142" s="115">
        <f>IF(EA$10="",0,IF(EA$9&lt;главная!$N$19,0,IF(MONTH(EA$10)=4,20000,0)))</f>
        <v>0</v>
      </c>
      <c r="EB142" s="115">
        <f>IF(EB$10="",0,IF(EB$9&lt;главная!$N$19,0,IF(MONTH(EB$10)=4,20000,0)))</f>
        <v>0</v>
      </c>
      <c r="EC142" s="115">
        <f>IF(EC$10="",0,IF(EC$9&lt;главная!$N$19,0,IF(MONTH(EC$10)=4,20000,0)))</f>
        <v>0</v>
      </c>
      <c r="ED142" s="115">
        <f>IF(ED$10="",0,IF(ED$9&lt;главная!$N$19,0,IF(MONTH(ED$10)=4,20000,0)))</f>
        <v>0</v>
      </c>
      <c r="EE142" s="115">
        <f>IF(EE$10="",0,IF(EE$9&lt;главная!$N$19,0,IF(MONTH(EE$10)=4,20000,0)))</f>
        <v>0</v>
      </c>
      <c r="EF142" s="115">
        <f>IF(EF$10="",0,IF(EF$9&lt;главная!$N$19,0,IF(MONTH(EF$10)=4,20000,0)))</f>
        <v>0</v>
      </c>
      <c r="EG142" s="115">
        <f>IF(EG$10="",0,IF(EG$9&lt;главная!$N$19,0,IF(MONTH(EG$10)=4,20000,0)))</f>
        <v>0</v>
      </c>
      <c r="EH142" s="115">
        <f>IF(EH$10="",0,IF(EH$9&lt;главная!$N$19,0,IF(MONTH(EH$10)=4,20000,0)))</f>
        <v>0</v>
      </c>
      <c r="EI142" s="115">
        <f>IF(EI$10="",0,IF(EI$9&lt;главная!$N$19,0,IF(MONTH(EI$10)=4,20000,0)))</f>
        <v>0</v>
      </c>
      <c r="EJ142" s="115">
        <f>IF(EJ$10="",0,IF(EJ$9&lt;главная!$N$19,0,IF(MONTH(EJ$10)=4,20000,0)))</f>
        <v>0</v>
      </c>
      <c r="EK142" s="115">
        <f>IF(EK$10="",0,IF(EK$9&lt;главная!$N$19,0,IF(MONTH(EK$10)=4,20000,0)))</f>
        <v>0</v>
      </c>
      <c r="EL142" s="115">
        <f>IF(EL$10="",0,IF(EL$9&lt;главная!$N$19,0,IF(MONTH(EL$10)=4,20000,0)))</f>
        <v>0</v>
      </c>
      <c r="EM142" s="115">
        <f>IF(EM$10="",0,IF(EM$9&lt;главная!$N$19,0,IF(MONTH(EM$10)=4,20000,0)))</f>
        <v>0</v>
      </c>
      <c r="EN142" s="115">
        <f>IF(EN$10="",0,IF(EN$9&lt;главная!$N$19,0,IF(MONTH(EN$10)=4,20000,0)))</f>
        <v>0</v>
      </c>
      <c r="EO142" s="115">
        <f>IF(EO$10="",0,IF(EO$9&lt;главная!$N$19,0,IF(MONTH(EO$10)=4,20000,0)))</f>
        <v>0</v>
      </c>
      <c r="EP142" s="115">
        <f>IF(EP$10="",0,IF(EP$9&lt;главная!$N$19,0,IF(MONTH(EP$10)=4,20000,0)))</f>
        <v>0</v>
      </c>
      <c r="EQ142" s="115">
        <f>IF(EQ$10="",0,IF(EQ$9&lt;главная!$N$19,0,IF(MONTH(EQ$10)=4,20000,0)))</f>
        <v>0</v>
      </c>
      <c r="ER142" s="115">
        <f>IF(ER$10="",0,IF(ER$9&lt;главная!$N$19,0,IF(MONTH(ER$10)=4,20000,0)))</f>
        <v>0</v>
      </c>
      <c r="ES142" s="115">
        <f>IF(ES$10="",0,IF(ES$9&lt;главная!$N$19,0,IF(MONTH(ES$10)=4,20000,0)))</f>
        <v>0</v>
      </c>
      <c r="ET142" s="115">
        <f>IF(ET$10="",0,IF(ET$9&lt;главная!$N$19,0,IF(MONTH(ET$10)=4,20000,0)))</f>
        <v>0</v>
      </c>
      <c r="EU142" s="115">
        <f>IF(EU$10="",0,IF(EU$9&lt;главная!$N$19,0,IF(MONTH(EU$10)=4,20000,0)))</f>
        <v>0</v>
      </c>
      <c r="EV142" s="115">
        <f>IF(EV$10="",0,IF(EV$9&lt;главная!$N$19,0,IF(MONTH(EV$10)=4,20000,0)))</f>
        <v>0</v>
      </c>
      <c r="EW142" s="115">
        <f>IF(EW$10="",0,IF(EW$9&lt;главная!$N$19,0,IF(MONTH(EW$10)=4,20000,0)))</f>
        <v>0</v>
      </c>
      <c r="EX142" s="115">
        <f>IF(EX$10="",0,IF(EX$9&lt;главная!$N$19,0,IF(MONTH(EX$10)=4,20000,0)))</f>
        <v>0</v>
      </c>
      <c r="EY142" s="115">
        <f>IF(EY$10="",0,IF(EY$9&lt;главная!$N$19,0,IF(MONTH(EY$10)=4,20000,0)))</f>
        <v>0</v>
      </c>
      <c r="EZ142" s="115">
        <f>IF(EZ$10="",0,IF(EZ$9&lt;главная!$N$19,0,IF(MONTH(EZ$10)=4,20000,0)))</f>
        <v>0</v>
      </c>
      <c r="FA142" s="115">
        <f>IF(FA$10="",0,IF(FA$9&lt;главная!$N$19,0,IF(MONTH(FA$10)=4,20000,0)))</f>
        <v>0</v>
      </c>
      <c r="FB142" s="115">
        <f>IF(FB$10="",0,IF(FB$9&lt;главная!$N$19,0,IF(MONTH(FB$10)=4,20000,0)))</f>
        <v>0</v>
      </c>
      <c r="FC142" s="115">
        <f>IF(FC$10="",0,IF(FC$9&lt;главная!$N$19,0,IF(MONTH(FC$10)=4,20000,0)))</f>
        <v>0</v>
      </c>
      <c r="FD142" s="115">
        <f>IF(FD$10="",0,IF(FD$9&lt;главная!$N$19,0,IF(MONTH(FD$10)=4,20000,0)))</f>
        <v>0</v>
      </c>
      <c r="FE142" s="115">
        <f>IF(FE$10="",0,IF(FE$9&lt;главная!$N$19,0,IF(MONTH(FE$10)=4,20000,0)))</f>
        <v>0</v>
      </c>
      <c r="FF142" s="115">
        <f>IF(FF$10="",0,IF(FF$9&lt;главная!$N$19,0,IF(MONTH(FF$10)=4,20000,0)))</f>
        <v>0</v>
      </c>
      <c r="FG142" s="115">
        <f>IF(FG$10="",0,IF(FG$9&lt;главная!$N$19,0,IF(MONTH(FG$10)=4,20000,0)))</f>
        <v>0</v>
      </c>
      <c r="FH142" s="115">
        <f>IF(FH$10="",0,IF(FH$9&lt;главная!$N$19,0,IF(MONTH(FH$10)=4,20000,0)))</f>
        <v>0</v>
      </c>
      <c r="FI142" s="115">
        <f>IF(FI$10="",0,IF(FI$9&lt;главная!$N$19,0,IF(MONTH(FI$10)=4,20000,0)))</f>
        <v>0</v>
      </c>
      <c r="FJ142" s="115">
        <f>IF(FJ$10="",0,IF(FJ$9&lt;главная!$N$19,0,IF(MONTH(FJ$10)=4,20000,0)))</f>
        <v>0</v>
      </c>
      <c r="FK142" s="115">
        <f>IF(FK$10="",0,IF(FK$9&lt;главная!$N$19,0,IF(MONTH(FK$10)=4,20000,0)))</f>
        <v>0</v>
      </c>
      <c r="FL142" s="115">
        <f>IF(FL$10="",0,IF(FL$9&lt;главная!$N$19,0,IF(MONTH(FL$10)=4,20000,0)))</f>
        <v>0</v>
      </c>
      <c r="FM142" s="115">
        <f>IF(FM$10="",0,IF(FM$9&lt;главная!$N$19,0,IF(MONTH(FM$10)=4,20000,0)))</f>
        <v>0</v>
      </c>
      <c r="FN142" s="115">
        <f>IF(FN$10="",0,IF(FN$9&lt;главная!$N$19,0,IF(MONTH(FN$10)=4,20000,0)))</f>
        <v>0</v>
      </c>
      <c r="FO142" s="115">
        <f>IF(FO$10="",0,IF(FO$9&lt;главная!$N$19,0,IF(MONTH(FO$10)=4,20000,0)))</f>
        <v>0</v>
      </c>
      <c r="FP142" s="115">
        <f>IF(FP$10="",0,IF(FP$9&lt;главная!$N$19,0,IF(MONTH(FP$10)=4,20000,0)))</f>
        <v>0</v>
      </c>
      <c r="FQ142" s="115">
        <f>IF(FQ$10="",0,IF(FQ$9&lt;главная!$N$19,0,IF(MONTH(FQ$10)=4,20000,0)))</f>
        <v>0</v>
      </c>
      <c r="FR142" s="115">
        <f>IF(FR$10="",0,IF(FR$9&lt;главная!$N$19,0,IF(MONTH(FR$10)=4,20000,0)))</f>
        <v>0</v>
      </c>
      <c r="FS142" s="115">
        <f>IF(FS$10="",0,IF(FS$9&lt;главная!$N$19,0,IF(MONTH(FS$10)=4,20000,0)))</f>
        <v>0</v>
      </c>
      <c r="FT142" s="115">
        <f>IF(FT$10="",0,IF(FT$9&lt;главная!$N$19,0,IF(MONTH(FT$10)=4,20000,0)))</f>
        <v>0</v>
      </c>
      <c r="FU142" s="115">
        <f>IF(FU$10="",0,IF(FU$9&lt;главная!$N$19,0,IF(MONTH(FU$10)=4,20000,0)))</f>
        <v>0</v>
      </c>
      <c r="FV142" s="115">
        <f>IF(FV$10="",0,IF(FV$9&lt;главная!$N$19,0,IF(MONTH(FV$10)=4,20000,0)))</f>
        <v>0</v>
      </c>
      <c r="FW142" s="115">
        <f>IF(FW$10="",0,IF(FW$9&lt;главная!$N$19,0,IF(MONTH(FW$10)=4,20000,0)))</f>
        <v>0</v>
      </c>
      <c r="FX142" s="115">
        <f>IF(FX$10="",0,IF(FX$9&lt;главная!$N$19,0,IF(MONTH(FX$10)=4,20000,0)))</f>
        <v>0</v>
      </c>
      <c r="FY142" s="115">
        <f>IF(FY$10="",0,IF(FY$9&lt;главная!$N$19,0,IF(MONTH(FY$10)=4,20000,0)))</f>
        <v>0</v>
      </c>
      <c r="FZ142" s="115">
        <f>IF(FZ$10="",0,IF(FZ$9&lt;главная!$N$19,0,IF(MONTH(FZ$10)=4,20000,0)))</f>
        <v>0</v>
      </c>
      <c r="GA142" s="115">
        <f>IF(GA$10="",0,IF(GA$9&lt;главная!$N$19,0,IF(MONTH(GA$10)=4,20000,0)))</f>
        <v>0</v>
      </c>
      <c r="GB142" s="115">
        <f>IF(GB$10="",0,IF(GB$9&lt;главная!$N$19,0,IF(MONTH(GB$10)=4,20000,0)))</f>
        <v>0</v>
      </c>
      <c r="GC142" s="115">
        <f>IF(GC$10="",0,IF(GC$9&lt;главная!$N$19,0,IF(MONTH(GC$10)=4,20000,0)))</f>
        <v>0</v>
      </c>
      <c r="GD142" s="115">
        <f>IF(GD$10="",0,IF(GD$9&lt;главная!$N$19,0,IF(MONTH(GD$10)=4,20000,0)))</f>
        <v>0</v>
      </c>
      <c r="GE142" s="115">
        <f>IF(GE$10="",0,IF(GE$9&lt;главная!$N$19,0,IF(MONTH(GE$10)=4,20000,0)))</f>
        <v>0</v>
      </c>
      <c r="GF142" s="115">
        <f>IF(GF$10="",0,IF(GF$9&lt;главная!$N$19,0,IF(MONTH(GF$10)=4,20000,0)))</f>
        <v>0</v>
      </c>
      <c r="GG142" s="115">
        <f>IF(GG$10="",0,IF(GG$9&lt;главная!$N$19,0,IF(MONTH(GG$10)=4,20000,0)))</f>
        <v>0</v>
      </c>
      <c r="GH142" s="115">
        <f>IF(GH$10="",0,IF(GH$9&lt;главная!$N$19,0,IF(MONTH(GH$10)=4,20000,0)))</f>
        <v>0</v>
      </c>
      <c r="GI142" s="115">
        <f>IF(GI$10="",0,IF(GI$9&lt;главная!$N$19,0,IF(MONTH(GI$10)=4,20000,0)))</f>
        <v>0</v>
      </c>
      <c r="GJ142" s="115">
        <f>IF(GJ$10="",0,IF(GJ$9&lt;главная!$N$19,0,IF(MONTH(GJ$10)=4,20000,0)))</f>
        <v>0</v>
      </c>
      <c r="GK142" s="115">
        <f>IF(GK$10="",0,IF(GK$9&lt;главная!$N$19,0,IF(MONTH(GK$10)=4,20000,0)))</f>
        <v>0</v>
      </c>
      <c r="GL142" s="115">
        <f>IF(GL$10="",0,IF(GL$9&lt;главная!$N$19,0,IF(MONTH(GL$10)=4,20000,0)))</f>
        <v>0</v>
      </c>
      <c r="GM142" s="115">
        <f>IF(GM$10="",0,IF(GM$9&lt;главная!$N$19,0,IF(MONTH(GM$10)=4,20000,0)))</f>
        <v>0</v>
      </c>
      <c r="GN142" s="115">
        <f>IF(GN$10="",0,IF(GN$9&lt;главная!$N$19,0,IF(MONTH(GN$10)=4,20000,0)))</f>
        <v>0</v>
      </c>
      <c r="GO142" s="115">
        <f>IF(GO$10="",0,IF(GO$9&lt;главная!$N$19,0,IF(MONTH(GO$10)=4,20000,0)))</f>
        <v>0</v>
      </c>
      <c r="GP142" s="115">
        <f>IF(GP$10="",0,IF(GP$9&lt;главная!$N$19,0,IF(MONTH(GP$10)=4,20000,0)))</f>
        <v>0</v>
      </c>
      <c r="GQ142" s="115">
        <f>IF(GQ$10="",0,IF(GQ$9&lt;главная!$N$19,0,IF(MONTH(GQ$10)=4,20000,0)))</f>
        <v>0</v>
      </c>
      <c r="GR142" s="115">
        <f>IF(GR$10="",0,IF(GR$9&lt;главная!$N$19,0,IF(MONTH(GR$10)=4,20000,0)))</f>
        <v>0</v>
      </c>
      <c r="GS142" s="115">
        <f>IF(GS$10="",0,IF(GS$9&lt;главная!$N$19,0,IF(MONTH(GS$10)=4,20000,0)))</f>
        <v>0</v>
      </c>
      <c r="GT142" s="115">
        <f>IF(GT$10="",0,IF(GT$9&lt;главная!$N$19,0,IF(MONTH(GT$10)=4,20000,0)))</f>
        <v>0</v>
      </c>
      <c r="GU142" s="115">
        <f>IF(GU$10="",0,IF(GU$9&lt;главная!$N$19,0,IF(MONTH(GU$10)=4,20000,0)))</f>
        <v>0</v>
      </c>
      <c r="GV142" s="115">
        <f>IF(GV$10="",0,IF(GV$9&lt;главная!$N$19,0,IF(MONTH(GV$10)=4,20000,0)))</f>
        <v>0</v>
      </c>
      <c r="GW142" s="115">
        <f>IF(GW$10="",0,IF(GW$9&lt;главная!$N$19,0,IF(MONTH(GW$10)=4,20000,0)))</f>
        <v>0</v>
      </c>
      <c r="GX142" s="115">
        <f>IF(GX$10="",0,IF(GX$9&lt;главная!$N$19,0,IF(MONTH(GX$10)=4,20000,0)))</f>
        <v>0</v>
      </c>
      <c r="GY142" s="115">
        <f>IF(GY$10="",0,IF(GY$9&lt;главная!$N$19,0,IF(MONTH(GY$10)=4,20000,0)))</f>
        <v>0</v>
      </c>
      <c r="GZ142" s="115">
        <f>IF(GZ$10="",0,IF(GZ$9&lt;главная!$N$19,0,IF(MONTH(GZ$10)=4,20000,0)))</f>
        <v>0</v>
      </c>
      <c r="HA142" s="115">
        <f>IF(HA$10="",0,IF(HA$9&lt;главная!$N$19,0,IF(MONTH(HA$10)=4,20000,0)))</f>
        <v>0</v>
      </c>
      <c r="HB142" s="115">
        <f>IF(HB$10="",0,IF(HB$9&lt;главная!$N$19,0,IF(MONTH(HB$10)=4,20000,0)))</f>
        <v>0</v>
      </c>
      <c r="HC142" s="115">
        <f>IF(HC$10="",0,IF(HC$9&lt;главная!$N$19,0,IF(MONTH(HC$10)=4,20000,0)))</f>
        <v>0</v>
      </c>
      <c r="HD142" s="115">
        <f>IF(HD$10="",0,IF(HD$9&lt;главная!$N$19,0,IF(MONTH(HD$10)=4,20000,0)))</f>
        <v>0</v>
      </c>
      <c r="HE142" s="115">
        <f>IF(HE$10="",0,IF(HE$9&lt;главная!$N$19,0,IF(MONTH(HE$10)=4,20000,0)))</f>
        <v>0</v>
      </c>
      <c r="HF142" s="115">
        <f>IF(HF$10="",0,IF(HF$9&lt;главная!$N$19,0,IF(MONTH(HF$10)=4,20000,0)))</f>
        <v>0</v>
      </c>
      <c r="HG142" s="115">
        <f>IF(HG$10="",0,IF(HG$9&lt;главная!$N$19,0,IF(MONTH(HG$10)=4,20000,0)))</f>
        <v>0</v>
      </c>
      <c r="HH142" s="115">
        <f>IF(HH$10="",0,IF(HH$9&lt;главная!$N$19,0,IF(MONTH(HH$10)=4,20000,0)))</f>
        <v>0</v>
      </c>
      <c r="HI142" s="115">
        <f>IF(HI$10="",0,IF(HI$9&lt;главная!$N$19,0,IF(MONTH(HI$10)=4,20000,0)))</f>
        <v>0</v>
      </c>
      <c r="HJ142" s="115">
        <f>IF(HJ$10="",0,IF(HJ$9&lt;главная!$N$19,0,IF(MONTH(HJ$10)=4,20000,0)))</f>
        <v>0</v>
      </c>
      <c r="HK142" s="115">
        <f>IF(HK$10="",0,IF(HK$9&lt;главная!$N$19,0,IF(MONTH(HK$10)=4,20000,0)))</f>
        <v>0</v>
      </c>
      <c r="HL142" s="115">
        <f>IF(HL$10="",0,IF(HL$9&lt;главная!$N$19,0,IF(MONTH(HL$10)=4,20000,0)))</f>
        <v>0</v>
      </c>
      <c r="HM142" s="115">
        <f>IF(HM$10="",0,IF(HM$9&lt;главная!$N$19,0,IF(MONTH(HM$10)=4,20000,0)))</f>
        <v>0</v>
      </c>
      <c r="HN142" s="115">
        <f>IF(HN$10="",0,IF(HN$9&lt;главная!$N$19,0,IF(MONTH(HN$10)=4,20000,0)))</f>
        <v>0</v>
      </c>
      <c r="HO142" s="115">
        <f>IF(HO$10="",0,IF(HO$9&lt;главная!$N$19,0,IF(MONTH(HO$10)=4,20000,0)))</f>
        <v>0</v>
      </c>
      <c r="HP142" s="115">
        <f>IF(HP$10="",0,IF(HP$9&lt;главная!$N$19,0,IF(MONTH(HP$10)=4,20000,0)))</f>
        <v>0</v>
      </c>
      <c r="HQ142" s="115">
        <f>IF(HQ$10="",0,IF(HQ$9&lt;главная!$N$19,0,IF(MONTH(HQ$10)=4,20000,0)))</f>
        <v>0</v>
      </c>
      <c r="HR142" s="115">
        <f>IF(HR$10="",0,IF(HR$9&lt;главная!$N$19,0,IF(MONTH(HR$10)=4,20000,0)))</f>
        <v>0</v>
      </c>
      <c r="HS142" s="115">
        <f>IF(HS$10="",0,IF(HS$9&lt;главная!$N$19,0,IF(MONTH(HS$10)=4,20000,0)))</f>
        <v>0</v>
      </c>
      <c r="HT142" s="115">
        <f>IF(HT$10="",0,IF(HT$9&lt;главная!$N$19,0,IF(MONTH(HT$10)=4,20000,0)))</f>
        <v>0</v>
      </c>
      <c r="HU142" s="115">
        <f>IF(HU$10="",0,IF(HU$9&lt;главная!$N$19,0,IF(MONTH(HU$10)=4,20000,0)))</f>
        <v>0</v>
      </c>
      <c r="HV142" s="115">
        <f>IF(HV$10="",0,IF(HV$9&lt;главная!$N$19,0,IF(MONTH(HV$10)=4,20000,0)))</f>
        <v>0</v>
      </c>
      <c r="HW142" s="115">
        <f>IF(HW$10="",0,IF(HW$9&lt;главная!$N$19,0,IF(MONTH(HW$10)=4,20000,0)))</f>
        <v>0</v>
      </c>
      <c r="HX142" s="115">
        <f>IF(HX$10="",0,IF(HX$9&lt;главная!$N$19,0,IF(MONTH(HX$10)=4,20000,0)))</f>
        <v>0</v>
      </c>
      <c r="HY142" s="115">
        <f>IF(HY$10="",0,IF(HY$9&lt;главная!$N$19,0,IF(MONTH(HY$10)=4,20000,0)))</f>
        <v>0</v>
      </c>
      <c r="HZ142" s="115">
        <f>IF(HZ$10="",0,IF(HZ$9&lt;главная!$N$19,0,IF(MONTH(HZ$10)=4,20000,0)))</f>
        <v>0</v>
      </c>
      <c r="IA142" s="115">
        <f>IF(IA$10="",0,IF(IA$9&lt;главная!$N$19,0,IF(MONTH(IA$10)=4,20000,0)))</f>
        <v>0</v>
      </c>
      <c r="IB142" s="115">
        <f>IF(IB$10="",0,IF(IB$9&lt;главная!$N$19,0,IF(MONTH(IB$10)=4,20000,0)))</f>
        <v>0</v>
      </c>
      <c r="IC142" s="115">
        <f>IF(IC$10="",0,IF(IC$9&lt;главная!$N$19,0,IF(MONTH(IC$10)=4,20000,0)))</f>
        <v>0</v>
      </c>
      <c r="ID142" s="115">
        <f>IF(ID$10="",0,IF(ID$9&lt;главная!$N$19,0,IF(MONTH(ID$10)=4,20000,0)))</f>
        <v>0</v>
      </c>
      <c r="IE142" s="115">
        <f>IF(IE$10="",0,IF(IE$9&lt;главная!$N$19,0,IF(MONTH(IE$10)=4,20000,0)))</f>
        <v>0</v>
      </c>
      <c r="IF142" s="115">
        <f>IF(IF$10="",0,IF(IF$9&lt;главная!$N$19,0,IF(MONTH(IF$10)=4,20000,0)))</f>
        <v>0</v>
      </c>
      <c r="IG142" s="115">
        <f>IF(IG$10="",0,IF(IG$9&lt;главная!$N$19,0,IF(MONTH(IG$10)=4,20000,0)))</f>
        <v>0</v>
      </c>
      <c r="IH142" s="115">
        <f>IF(IH$10="",0,IF(IH$9&lt;главная!$N$19,0,IF(MONTH(IH$10)=4,20000,0)))</f>
        <v>0</v>
      </c>
      <c r="II142" s="115">
        <f>IF(II$10="",0,IF(II$9&lt;главная!$N$19,0,IF(MONTH(II$10)=4,20000,0)))</f>
        <v>0</v>
      </c>
      <c r="IJ142" s="115">
        <f>IF(IJ$10="",0,IF(IJ$9&lt;главная!$N$19,0,IF(MONTH(IJ$10)=4,20000,0)))</f>
        <v>0</v>
      </c>
      <c r="IK142" s="115">
        <f>IF(IK$10="",0,IF(IK$9&lt;главная!$N$19,0,IF(MONTH(IK$10)=4,20000,0)))</f>
        <v>0</v>
      </c>
      <c r="IL142" s="115">
        <f>IF(IL$10="",0,IF(IL$9&lt;главная!$N$19,0,IF(MONTH(IL$10)=4,20000,0)))</f>
        <v>0</v>
      </c>
      <c r="IM142" s="115">
        <f>IF(IM$10="",0,IF(IM$9&lt;главная!$N$19,0,IF(MONTH(IM$10)=4,20000,0)))</f>
        <v>0</v>
      </c>
      <c r="IN142" s="115">
        <f>IF(IN$10="",0,IF(IN$9&lt;главная!$N$19,0,IF(MONTH(IN$10)=4,20000,0)))</f>
        <v>0</v>
      </c>
      <c r="IO142" s="115">
        <f>IF(IO$10="",0,IF(IO$9&lt;главная!$N$19,0,IF(MONTH(IO$10)=4,20000,0)))</f>
        <v>0</v>
      </c>
      <c r="IP142" s="115">
        <f>IF(IP$10="",0,IF(IP$9&lt;главная!$N$19,0,IF(MONTH(IP$10)=4,20000,0)))</f>
        <v>0</v>
      </c>
      <c r="IQ142" s="115">
        <f>IF(IQ$10="",0,IF(IQ$9&lt;главная!$N$19,0,IF(MONTH(IQ$10)=4,20000,0)))</f>
        <v>0</v>
      </c>
      <c r="IR142" s="115">
        <f>IF(IR$10="",0,IF(IR$9&lt;главная!$N$19,0,IF(MONTH(IR$10)=4,20000,0)))</f>
        <v>0</v>
      </c>
      <c r="IS142" s="115">
        <f>IF(IS$10="",0,IF(IS$9&lt;главная!$N$19,0,IF(MONTH(IS$10)=4,20000,0)))</f>
        <v>0</v>
      </c>
      <c r="IT142" s="115">
        <f>IF(IT$10="",0,IF(IT$9&lt;главная!$N$19,0,IF(MONTH(IT$10)=4,20000,0)))</f>
        <v>0</v>
      </c>
      <c r="IU142" s="115">
        <f>IF(IU$10="",0,IF(IU$9&lt;главная!$N$19,0,IF(MONTH(IU$10)=4,20000,0)))</f>
        <v>0</v>
      </c>
      <c r="IV142" s="115">
        <f>IF(IV$10="",0,IF(IV$9&lt;главная!$N$19,0,IF(MONTH(IV$10)=4,20000,0)))</f>
        <v>0</v>
      </c>
      <c r="IW142" s="115">
        <f>IF(IW$10="",0,IF(IW$9&lt;главная!$N$19,0,IF(MONTH(IW$10)=4,20000,0)))</f>
        <v>0</v>
      </c>
      <c r="IX142" s="115">
        <f>IF(IX$10="",0,IF(IX$9&lt;главная!$N$19,0,IF(MONTH(IX$10)=4,20000,0)))</f>
        <v>0</v>
      </c>
      <c r="IY142" s="115">
        <f>IF(IY$10="",0,IF(IY$9&lt;главная!$N$19,0,IF(MONTH(IY$10)=4,20000,0)))</f>
        <v>0</v>
      </c>
      <c r="IZ142" s="115">
        <f>IF(IZ$10="",0,IF(IZ$9&lt;главная!$N$19,0,IF(MONTH(IZ$10)=4,20000,0)))</f>
        <v>0</v>
      </c>
      <c r="JA142" s="115">
        <f>IF(JA$10="",0,IF(JA$9&lt;главная!$N$19,0,IF(MONTH(JA$10)=4,20000,0)))</f>
        <v>0</v>
      </c>
      <c r="JB142" s="115">
        <f>IF(JB$10="",0,IF(JB$9&lt;главная!$N$19,0,IF(MONTH(JB$10)=4,20000,0)))</f>
        <v>0</v>
      </c>
      <c r="JC142" s="115">
        <f>IF(JC$10="",0,IF(JC$9&lt;главная!$N$19,0,IF(MONTH(JC$10)=4,20000,0)))</f>
        <v>0</v>
      </c>
      <c r="JD142" s="115">
        <f>IF(JD$10="",0,IF(JD$9&lt;главная!$N$19,0,IF(MONTH(JD$10)=4,20000,0)))</f>
        <v>0</v>
      </c>
      <c r="JE142" s="115">
        <f>IF(JE$10="",0,IF(JE$9&lt;главная!$N$19,0,IF(MONTH(JE$10)=4,20000,0)))</f>
        <v>0</v>
      </c>
      <c r="JF142" s="115">
        <f>IF(JF$10="",0,IF(JF$9&lt;главная!$N$19,0,IF(MONTH(JF$10)=4,20000,0)))</f>
        <v>0</v>
      </c>
      <c r="JG142" s="115">
        <f>IF(JG$10="",0,IF(JG$9&lt;главная!$N$19,0,IF(MONTH(JG$10)=4,20000,0)))</f>
        <v>0</v>
      </c>
      <c r="JH142" s="115">
        <f>IF(JH$10="",0,IF(JH$9&lt;главная!$N$19,0,IF(MONTH(JH$10)=4,20000,0)))</f>
        <v>0</v>
      </c>
      <c r="JI142" s="115">
        <f>IF(JI$10="",0,IF(JI$9&lt;главная!$N$19,0,IF(MONTH(JI$10)=4,20000,0)))</f>
        <v>0</v>
      </c>
      <c r="JJ142" s="115">
        <f>IF(JJ$10="",0,IF(JJ$9&lt;главная!$N$19,0,IF(MONTH(JJ$10)=4,20000,0)))</f>
        <v>0</v>
      </c>
      <c r="JK142" s="115">
        <f>IF(JK$10="",0,IF(JK$9&lt;главная!$N$19,0,IF(MONTH(JK$10)=4,20000,0)))</f>
        <v>0</v>
      </c>
      <c r="JL142" s="115">
        <f>IF(JL$10="",0,IF(JL$9&lt;главная!$N$19,0,IF(MONTH(JL$10)=4,20000,0)))</f>
        <v>0</v>
      </c>
      <c r="JM142" s="115">
        <f>IF(JM$10="",0,IF(JM$9&lt;главная!$N$19,0,IF(MONTH(JM$10)=4,20000,0)))</f>
        <v>0</v>
      </c>
      <c r="JN142" s="115">
        <f>IF(JN$10="",0,IF(JN$9&lt;главная!$N$19,0,IF(MONTH(JN$10)=4,20000,0)))</f>
        <v>0</v>
      </c>
      <c r="JO142" s="115">
        <f>IF(JO$10="",0,IF(JO$9&lt;главная!$N$19,0,IF(MONTH(JO$10)=4,20000,0)))</f>
        <v>0</v>
      </c>
      <c r="JP142" s="115">
        <f>IF(JP$10="",0,IF(JP$9&lt;главная!$N$19,0,IF(MONTH(JP$10)=4,20000,0)))</f>
        <v>0</v>
      </c>
      <c r="JQ142" s="115">
        <f>IF(JQ$10="",0,IF(JQ$9&lt;главная!$N$19,0,IF(MONTH(JQ$10)=4,20000,0)))</f>
        <v>0</v>
      </c>
      <c r="JR142" s="115">
        <f>IF(JR$10="",0,IF(JR$9&lt;главная!$N$19,0,IF(MONTH(JR$10)=4,20000,0)))</f>
        <v>0</v>
      </c>
      <c r="JS142" s="115">
        <f>IF(JS$10="",0,IF(JS$9&lt;главная!$N$19,0,IF(MONTH(JS$10)=4,20000,0)))</f>
        <v>0</v>
      </c>
      <c r="JT142" s="115">
        <f>IF(JT$10="",0,IF(JT$9&lt;главная!$N$19,0,IF(MONTH(JT$10)=4,20000,0)))</f>
        <v>0</v>
      </c>
      <c r="JU142" s="115">
        <f>IF(JU$10="",0,IF(JU$9&lt;главная!$N$19,0,IF(MONTH(JU$10)=4,20000,0)))</f>
        <v>0</v>
      </c>
      <c r="JV142" s="115">
        <f>IF(JV$10="",0,IF(JV$9&lt;главная!$N$19,0,IF(MONTH(JV$10)=4,20000,0)))</f>
        <v>0</v>
      </c>
      <c r="JW142" s="115">
        <f>IF(JW$10="",0,IF(JW$9&lt;главная!$N$19,0,IF(MONTH(JW$10)=4,20000,0)))</f>
        <v>0</v>
      </c>
      <c r="JX142" s="115">
        <f>IF(JX$10="",0,IF(JX$9&lt;главная!$N$19,0,IF(MONTH(JX$10)=4,20000,0)))</f>
        <v>0</v>
      </c>
      <c r="JY142" s="115">
        <f>IF(JY$10="",0,IF(JY$9&lt;главная!$N$19,0,IF(MONTH(JY$10)=4,20000,0)))</f>
        <v>0</v>
      </c>
      <c r="JZ142" s="115">
        <f>IF(JZ$10="",0,IF(JZ$9&lt;главная!$N$19,0,IF(MONTH(JZ$10)=4,20000,0)))</f>
        <v>0</v>
      </c>
      <c r="KA142" s="115">
        <f>IF(KA$10="",0,IF(KA$9&lt;главная!$N$19,0,IF(MONTH(KA$10)=4,20000,0)))</f>
        <v>0</v>
      </c>
      <c r="KB142" s="115">
        <f>IF(KB$10="",0,IF(KB$9&lt;главная!$N$19,0,IF(MONTH(KB$10)=4,20000,0)))</f>
        <v>0</v>
      </c>
      <c r="KC142" s="115">
        <f>IF(KC$10="",0,IF(KC$9&lt;главная!$N$19,0,IF(MONTH(KC$10)=4,20000,0)))</f>
        <v>0</v>
      </c>
      <c r="KD142" s="115">
        <f>IF(KD$10="",0,IF(KD$9&lt;главная!$N$19,0,IF(MONTH(KD$10)=4,20000,0)))</f>
        <v>0</v>
      </c>
      <c r="KE142" s="115">
        <f>IF(KE$10="",0,IF(KE$9&lt;главная!$N$19,0,IF(MONTH(KE$10)=4,20000,0)))</f>
        <v>0</v>
      </c>
      <c r="KF142" s="115">
        <f>IF(KF$10="",0,IF(KF$9&lt;главная!$N$19,0,IF(MONTH(KF$10)=4,20000,0)))</f>
        <v>0</v>
      </c>
      <c r="KG142" s="115">
        <f>IF(KG$10="",0,IF(KG$9&lt;главная!$N$19,0,IF(MONTH(KG$10)=4,20000,0)))</f>
        <v>0</v>
      </c>
      <c r="KH142" s="115">
        <f>IF(KH$10="",0,IF(KH$9&lt;главная!$N$19,0,IF(MONTH(KH$10)=4,20000,0)))</f>
        <v>0</v>
      </c>
      <c r="KI142" s="115">
        <f>IF(KI$10="",0,IF(KI$9&lt;главная!$N$19,0,IF(MONTH(KI$10)=4,20000,0)))</f>
        <v>0</v>
      </c>
      <c r="KJ142" s="115">
        <f>IF(KJ$10="",0,IF(KJ$9&lt;главная!$N$19,0,IF(MONTH(KJ$10)=4,20000,0)))</f>
        <v>0</v>
      </c>
      <c r="KK142" s="115">
        <f>IF(KK$10="",0,IF(KK$9&lt;главная!$N$19,0,IF(MONTH(KK$10)=4,20000,0)))</f>
        <v>0</v>
      </c>
      <c r="KL142" s="115">
        <f>IF(KL$10="",0,IF(KL$9&lt;главная!$N$19,0,IF(MONTH(KL$10)=4,20000,0)))</f>
        <v>0</v>
      </c>
      <c r="KM142" s="115">
        <f>IF(KM$10="",0,IF(KM$9&lt;главная!$N$19,0,IF(MONTH(KM$10)=4,20000,0)))</f>
        <v>0</v>
      </c>
      <c r="KN142" s="115">
        <f>IF(KN$10="",0,IF(KN$9&lt;главная!$N$19,0,IF(MONTH(KN$10)=4,20000,0)))</f>
        <v>0</v>
      </c>
      <c r="KO142" s="115">
        <f>IF(KO$10="",0,IF(KO$9&lt;главная!$N$19,0,IF(MONTH(KO$10)=4,20000,0)))</f>
        <v>0</v>
      </c>
      <c r="KP142" s="115">
        <f>IF(KP$10="",0,IF(KP$9&lt;главная!$N$19,0,IF(MONTH(KP$10)=4,20000,0)))</f>
        <v>0</v>
      </c>
      <c r="KQ142" s="115">
        <f>IF(KQ$10="",0,IF(KQ$9&lt;главная!$N$19,0,IF(MONTH(KQ$10)=4,20000,0)))</f>
        <v>0</v>
      </c>
      <c r="KR142" s="115">
        <f>IF(KR$10="",0,IF(KR$9&lt;главная!$N$19,0,IF(MONTH(KR$10)=4,20000,0)))</f>
        <v>0</v>
      </c>
      <c r="KS142" s="115">
        <f>IF(KS$10="",0,IF(KS$9&lt;главная!$N$19,0,IF(MONTH(KS$10)=4,20000,0)))</f>
        <v>0</v>
      </c>
      <c r="KT142" s="115">
        <f>IF(KT$10="",0,IF(KT$9&lt;главная!$N$19,0,IF(MONTH(KT$10)=4,20000,0)))</f>
        <v>0</v>
      </c>
      <c r="KU142" s="115">
        <f>IF(KU$10="",0,IF(KU$9&lt;главная!$N$19,0,IF(MONTH(KU$10)=4,20000,0)))</f>
        <v>0</v>
      </c>
      <c r="KV142" s="115">
        <f>IF(KV$10="",0,IF(KV$9&lt;главная!$N$19,0,IF(MONTH(KV$10)=4,20000,0)))</f>
        <v>0</v>
      </c>
      <c r="KW142" s="115">
        <f>IF(KW$10="",0,IF(KW$9&lt;главная!$N$19,0,IF(MONTH(KW$10)=4,20000,0)))</f>
        <v>0</v>
      </c>
      <c r="KX142" s="115">
        <f>IF(KX$10="",0,IF(KX$9&lt;главная!$N$19,0,IF(MONTH(KX$10)=4,20000,0)))</f>
        <v>0</v>
      </c>
      <c r="KY142" s="115">
        <f>IF(KY$10="",0,IF(KY$9&lt;главная!$N$19,0,IF(MONTH(KY$10)=4,20000,0)))</f>
        <v>0</v>
      </c>
      <c r="KZ142" s="115">
        <f>IF(KZ$10="",0,IF(KZ$9&lt;главная!$N$19,0,IF(MONTH(KZ$10)=4,20000,0)))</f>
        <v>0</v>
      </c>
      <c r="LA142" s="115">
        <f>IF(LA$10="",0,IF(LA$9&lt;главная!$N$19,0,IF(MONTH(LA$10)=4,20000,0)))</f>
        <v>0</v>
      </c>
      <c r="LB142" s="115">
        <f>IF(LB$10="",0,IF(LB$9&lt;главная!$N$19,0,IF(MONTH(LB$10)=4,20000,0)))</f>
        <v>0</v>
      </c>
      <c r="LC142" s="115">
        <f>IF(LC$10="",0,IF(LC$9&lt;главная!$N$19,0,IF(MONTH(LC$10)=4,20000,0)))</f>
        <v>0</v>
      </c>
      <c r="LD142" s="115">
        <f>IF(LD$10="",0,IF(LD$9&lt;главная!$N$19,0,IF(MONTH(LD$10)=4,20000,0)))</f>
        <v>0</v>
      </c>
      <c r="LE142" s="115">
        <f>IF(LE$10="",0,IF(LE$9&lt;главная!$N$19,0,IF(MONTH(LE$10)=4,20000,0)))</f>
        <v>0</v>
      </c>
      <c r="LF142" s="115">
        <f>IF(LF$10="",0,IF(LF$9&lt;главная!$N$19,0,IF(MONTH(LF$10)=4,20000,0)))</f>
        <v>0</v>
      </c>
      <c r="LG142" s="115">
        <f>IF(LG$10="",0,IF(LG$9&lt;главная!$N$19,0,IF(MONTH(LG$10)=4,20000,0)))</f>
        <v>0</v>
      </c>
      <c r="LH142" s="115">
        <f>IF(LH$10="",0,IF(LH$9&lt;главная!$N$19,0,IF(MONTH(LH$10)=4,20000,0)))</f>
        <v>0</v>
      </c>
      <c r="LI142" s="52"/>
      <c r="LJ142" s="52"/>
    </row>
    <row r="143" spans="1:322" s="60" customFormat="1" ht="10.199999999999999" x14ac:dyDescent="0.2">
      <c r="A143" s="52"/>
      <c r="B143" s="52"/>
      <c r="C143" s="52"/>
      <c r="D143" s="52"/>
      <c r="E143" s="101" t="str">
        <f t="shared" si="385"/>
        <v>прочие расходы</v>
      </c>
      <c r="F143" s="52"/>
      <c r="G143" s="52"/>
      <c r="H143" s="101" t="str">
        <f>списки!$N$26</f>
        <v>орграсходы</v>
      </c>
      <c r="I143" s="52"/>
      <c r="J143" s="52"/>
      <c r="K143" s="56" t="str">
        <f t="shared" si="386"/>
        <v>долл.</v>
      </c>
      <c r="L143" s="52"/>
      <c r="M143" s="59"/>
      <c r="N143" s="52"/>
      <c r="O143" s="62"/>
      <c r="P143" s="52"/>
      <c r="Q143" s="52"/>
      <c r="R143" s="102"/>
      <c r="S143" s="52"/>
      <c r="T143" s="12" t="s">
        <v>6</v>
      </c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  <c r="DT143" s="115"/>
      <c r="DU143" s="115"/>
      <c r="DV143" s="115"/>
      <c r="DW143" s="115"/>
      <c r="DX143" s="115"/>
      <c r="DY143" s="115"/>
      <c r="DZ143" s="115"/>
      <c r="EA143" s="115"/>
      <c r="EB143" s="115"/>
      <c r="EC143" s="115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S143" s="115"/>
      <c r="FT143" s="115"/>
      <c r="FU143" s="115"/>
      <c r="FV143" s="115"/>
      <c r="FW143" s="115"/>
      <c r="FX143" s="115"/>
      <c r="FY143" s="115"/>
      <c r="FZ143" s="115"/>
      <c r="GA143" s="115"/>
      <c r="GB143" s="115"/>
      <c r="GC143" s="115"/>
      <c r="GD143" s="115"/>
      <c r="GE143" s="115"/>
      <c r="GF143" s="115"/>
      <c r="GG143" s="115"/>
      <c r="GH143" s="115"/>
      <c r="GI143" s="115"/>
      <c r="GJ143" s="115"/>
      <c r="GK143" s="115"/>
      <c r="GL143" s="115"/>
      <c r="GM143" s="115"/>
      <c r="GN143" s="115"/>
      <c r="GO143" s="115"/>
      <c r="GP143" s="115"/>
      <c r="GQ143" s="115"/>
      <c r="GR143" s="115"/>
      <c r="GS143" s="115"/>
      <c r="GT143" s="115"/>
      <c r="GU143" s="115"/>
      <c r="GV143" s="115"/>
      <c r="GW143" s="115"/>
      <c r="GX143" s="115"/>
      <c r="GY143" s="115"/>
      <c r="GZ143" s="115"/>
      <c r="HA143" s="115"/>
      <c r="HB143" s="115"/>
      <c r="HC143" s="115"/>
      <c r="HD143" s="115"/>
      <c r="HE143" s="115"/>
      <c r="HF143" s="115"/>
      <c r="HG143" s="115"/>
      <c r="HH143" s="115"/>
      <c r="HI143" s="115"/>
      <c r="HJ143" s="115"/>
      <c r="HK143" s="115"/>
      <c r="HL143" s="115"/>
      <c r="HM143" s="115"/>
      <c r="HN143" s="115"/>
      <c r="HO143" s="115"/>
      <c r="HP143" s="115"/>
      <c r="HQ143" s="115"/>
      <c r="HR143" s="115"/>
      <c r="HS143" s="115"/>
      <c r="HT143" s="115"/>
      <c r="HU143" s="115"/>
      <c r="HV143" s="115"/>
      <c r="HW143" s="115"/>
      <c r="HX143" s="115"/>
      <c r="HY143" s="115"/>
      <c r="HZ143" s="115"/>
      <c r="IA143" s="115"/>
      <c r="IB143" s="115"/>
      <c r="IC143" s="115"/>
      <c r="ID143" s="115"/>
      <c r="IE143" s="115"/>
      <c r="IF143" s="115"/>
      <c r="IG143" s="115"/>
      <c r="IH143" s="115"/>
      <c r="II143" s="115"/>
      <c r="IJ143" s="115"/>
      <c r="IK143" s="115"/>
      <c r="IL143" s="115"/>
      <c r="IM143" s="115"/>
      <c r="IN143" s="115"/>
      <c r="IO143" s="115"/>
      <c r="IP143" s="115"/>
      <c r="IQ143" s="115"/>
      <c r="IR143" s="115"/>
      <c r="IS143" s="115"/>
      <c r="IT143" s="115"/>
      <c r="IU143" s="115"/>
      <c r="IV143" s="115"/>
      <c r="IW143" s="115"/>
      <c r="IX143" s="115"/>
      <c r="IY143" s="115"/>
      <c r="IZ143" s="115"/>
      <c r="JA143" s="115"/>
      <c r="JB143" s="115"/>
      <c r="JC143" s="115"/>
      <c r="JD143" s="115"/>
      <c r="JE143" s="115"/>
      <c r="JF143" s="115"/>
      <c r="JG143" s="115"/>
      <c r="JH143" s="115"/>
      <c r="JI143" s="115"/>
      <c r="JJ143" s="115"/>
      <c r="JK143" s="115"/>
      <c r="JL143" s="115"/>
      <c r="JM143" s="115"/>
      <c r="JN143" s="115"/>
      <c r="JO143" s="115"/>
      <c r="JP143" s="115"/>
      <c r="JQ143" s="115"/>
      <c r="JR143" s="115"/>
      <c r="JS143" s="115"/>
      <c r="JT143" s="115"/>
      <c r="JU143" s="115"/>
      <c r="JV143" s="115"/>
      <c r="JW143" s="115"/>
      <c r="JX143" s="115"/>
      <c r="JY143" s="115"/>
      <c r="JZ143" s="115"/>
      <c r="KA143" s="115"/>
      <c r="KB143" s="115"/>
      <c r="KC143" s="115"/>
      <c r="KD143" s="115"/>
      <c r="KE143" s="115"/>
      <c r="KF143" s="115"/>
      <c r="KG143" s="115"/>
      <c r="KH143" s="115"/>
      <c r="KI143" s="115"/>
      <c r="KJ143" s="115"/>
      <c r="KK143" s="115"/>
      <c r="KL143" s="115"/>
      <c r="KM143" s="115"/>
      <c r="KN143" s="115"/>
      <c r="KO143" s="115"/>
      <c r="KP143" s="115"/>
      <c r="KQ143" s="115"/>
      <c r="KR143" s="115"/>
      <c r="KS143" s="115"/>
      <c r="KT143" s="115"/>
      <c r="KU143" s="115"/>
      <c r="KV143" s="115"/>
      <c r="KW143" s="115"/>
      <c r="KX143" s="115"/>
      <c r="KY143" s="115"/>
      <c r="KZ143" s="115"/>
      <c r="LA143" s="115"/>
      <c r="LB143" s="115"/>
      <c r="LC143" s="115"/>
      <c r="LD143" s="115"/>
      <c r="LE143" s="115"/>
      <c r="LF143" s="115"/>
      <c r="LG143" s="115"/>
      <c r="LH143" s="115"/>
      <c r="LI143" s="52"/>
      <c r="LJ143" s="52"/>
    </row>
    <row r="144" spans="1:322" ht="7.0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31"/>
      <c r="L144" s="6"/>
      <c r="M144" s="13"/>
      <c r="N144" s="6"/>
      <c r="O144" s="20"/>
      <c r="P144" s="6"/>
      <c r="Q144" s="6"/>
      <c r="R144" s="65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  <c r="JY144" s="6"/>
      <c r="JZ144" s="6"/>
      <c r="KA144" s="6"/>
      <c r="KB144" s="6"/>
      <c r="KC144" s="6"/>
      <c r="KD144" s="6"/>
      <c r="KE144" s="6"/>
      <c r="KF144" s="6"/>
      <c r="KG144" s="6"/>
      <c r="KH144" s="6"/>
      <c r="KI144" s="6"/>
      <c r="KJ144" s="6"/>
      <c r="KK144" s="6"/>
      <c r="KL144" s="6"/>
      <c r="KM144" s="6"/>
      <c r="KN144" s="6"/>
      <c r="KO144" s="6"/>
      <c r="KP144" s="6"/>
      <c r="KQ144" s="6"/>
      <c r="KR144" s="6"/>
      <c r="KS144" s="6"/>
      <c r="KT144" s="6"/>
      <c r="KU144" s="6"/>
      <c r="KV144" s="6"/>
      <c r="KW144" s="6"/>
      <c r="KX144" s="6"/>
      <c r="KY144" s="6"/>
      <c r="KZ144" s="6"/>
      <c r="LA144" s="6"/>
      <c r="LB144" s="6"/>
      <c r="LC144" s="6"/>
      <c r="LD144" s="6"/>
      <c r="LE144" s="6"/>
      <c r="LF144" s="6"/>
      <c r="LG144" s="6"/>
      <c r="LH144" s="6"/>
      <c r="LI144" s="6"/>
      <c r="LJ144" s="6"/>
    </row>
    <row r="145" spans="1:322" s="85" customFormat="1" x14ac:dyDescent="0.25">
      <c r="A145" s="80"/>
      <c r="B145" s="80"/>
      <c r="C145" s="80"/>
      <c r="D145" s="80"/>
      <c r="E145" s="81" t="str">
        <f>kpi!$E$50</f>
        <v>ГО ИТ-оборудования</v>
      </c>
      <c r="F145" s="80"/>
      <c r="G145" s="80"/>
      <c r="H145" s="81"/>
      <c r="I145" s="80"/>
      <c r="J145" s="80"/>
      <c r="K145" s="80" t="str">
        <f>IF($E145="","",INDEX(kpi!$H:$H,SUMIFS(kpi!$B:$B,kpi!$E:$E,$E145)))</f>
        <v>долл.</v>
      </c>
      <c r="L145" s="80"/>
      <c r="M145" s="82"/>
      <c r="N145" s="80"/>
      <c r="O145" s="82"/>
      <c r="P145" s="80"/>
      <c r="Q145" s="80"/>
      <c r="R145" s="83">
        <f>SUMIFS($T145:$LI145,$T$1:$LI$1,"&lt;="&amp;MAX($1:$1),$T$1:$LI$1,"&gt;="&amp;1)</f>
        <v>0</v>
      </c>
      <c r="S145" s="80"/>
      <c r="T145" s="80"/>
      <c r="U145" s="84">
        <f>IF(U$10="",0,IF(U$9&lt;главная!$N$19,0,IF(U$9=главная!$N$19,инвестиции!$R$47*главная!$N$49,T145*POWER(1+SUMIFS(главная!$51:$51,главная!$9:$9,"&lt;="&amp;U$9,главная!$10:$10,"&gt;="&amp;U$9),1/12))))</f>
        <v>0</v>
      </c>
      <c r="V145" s="84">
        <f>IF(V$10="",0,IF(V$9&lt;главная!$N$19,0,IF(V$9=главная!$N$19,инвестиции!$R$47*главная!$N$49,U145*POWER(1+SUMIFS(главная!$51:$51,главная!$9:$9,"&lt;="&amp;V$9,главная!$10:$10,"&gt;="&amp;V$9),1/12))))</f>
        <v>0</v>
      </c>
      <c r="W145" s="84">
        <f>IF(W$10="",0,IF(W$9&lt;главная!$N$19,0,IF(W$9=главная!$N$19,инвестиции!$R$47*главная!$N$49,V145*POWER(1+SUMIFS(главная!$51:$51,главная!$9:$9,"&lt;="&amp;W$9,главная!$10:$10,"&gt;="&amp;W$9),1/12))))</f>
        <v>0</v>
      </c>
      <c r="X145" s="84">
        <f>IF(X$10="",0,IF(X$9&lt;главная!$N$19,0,IF(X$9=главная!$N$19,инвестиции!$R$47*главная!$N$49,W145*POWER(1+SUMIFS(главная!$51:$51,главная!$9:$9,"&lt;="&amp;X$9,главная!$10:$10,"&gt;="&amp;X$9),1/12))))</f>
        <v>0</v>
      </c>
      <c r="Y145" s="84">
        <f>IF(Y$10="",0,IF(Y$9&lt;главная!$N$19,0,IF(Y$9=главная!$N$19,инвестиции!$R$47*главная!$N$49,X145*POWER(1+SUMIFS(главная!$51:$51,главная!$9:$9,"&lt;="&amp;Y$9,главная!$10:$10,"&gt;="&amp;Y$9),1/12))))</f>
        <v>0</v>
      </c>
      <c r="Z145" s="84">
        <f>IF(Z$10="",0,IF(Z$9&lt;главная!$N$19,0,IF(Z$9=главная!$N$19,инвестиции!$R$47*главная!$N$49,Y145*POWER(1+SUMIFS(главная!$51:$51,главная!$9:$9,"&lt;="&amp;Z$9,главная!$10:$10,"&gt;="&amp;Z$9),1/12))))</f>
        <v>0</v>
      </c>
      <c r="AA145" s="84">
        <f>IF(AA$10="",0,IF(AA$9&lt;главная!$N$19,0,IF(AA$9=главная!$N$19,инвестиции!$R$47*главная!$N$49,Z145*POWER(1+SUMIFS(главная!$51:$51,главная!$9:$9,"&lt;="&amp;AA$9,главная!$10:$10,"&gt;="&amp;AA$9),1/12))))</f>
        <v>0</v>
      </c>
      <c r="AB145" s="84">
        <f>IF(AB$10="",0,IF(AB$9&lt;главная!$N$19,0,IF(AB$9=главная!$N$19,инвестиции!$R$47*главная!$N$49,AA145*POWER(1+SUMIFS(главная!$51:$51,главная!$9:$9,"&lt;="&amp;AB$9,главная!$10:$10,"&gt;="&amp;AB$9),1/12))))</f>
        <v>0</v>
      </c>
      <c r="AC145" s="84">
        <f>IF(AC$10="",0,IF(AC$9&lt;главная!$N$19,0,IF(AC$9=главная!$N$19,инвестиции!$R$47*главная!$N$49,AB145*POWER(1+SUMIFS(главная!$51:$51,главная!$9:$9,"&lt;="&amp;AC$9,главная!$10:$10,"&gt;="&amp;AC$9),1/12))))</f>
        <v>0</v>
      </c>
      <c r="AD145" s="84">
        <f>IF(AD$10="",0,IF(AD$9&lt;главная!$N$19,0,IF(AD$9=главная!$N$19,инвестиции!$R$47*главная!$N$49,AC145*POWER(1+SUMIFS(главная!$51:$51,главная!$9:$9,"&lt;="&amp;AD$9,главная!$10:$10,"&gt;="&amp;AD$9),1/12))))</f>
        <v>0</v>
      </c>
      <c r="AE145" s="84">
        <f>IF(AE$10="",0,IF(AE$9&lt;главная!$N$19,0,IF(AE$9=главная!$N$19,инвестиции!$R$47*главная!$N$49,AD145*POWER(1+SUMIFS(главная!$51:$51,главная!$9:$9,"&lt;="&amp;AE$9,главная!$10:$10,"&gt;="&amp;AE$9),1/12))))</f>
        <v>0</v>
      </c>
      <c r="AF145" s="84">
        <f>IF(AF$10="",0,IF(AF$9&lt;главная!$N$19,0,IF(AF$9=главная!$N$19,инвестиции!$R$47*главная!$N$49,AE145*POWER(1+SUMIFS(главная!$51:$51,главная!$9:$9,"&lt;="&amp;AF$9,главная!$10:$10,"&gt;="&amp;AF$9),1/12))))</f>
        <v>0</v>
      </c>
      <c r="AG145" s="84">
        <f>IF(AG$10="",0,IF(AG$9&lt;главная!$N$19,0,IF(AG$9=главная!$N$19,инвестиции!$R$47*главная!$N$49,AF145*POWER(1+SUMIFS(главная!$51:$51,главная!$9:$9,"&lt;="&amp;AG$9,главная!$10:$10,"&gt;="&amp;AG$9),1/12))))</f>
        <v>0</v>
      </c>
      <c r="AH145" s="84">
        <f>IF(AH$10="",0,IF(AH$9&lt;главная!$N$19,0,IF(AH$9=главная!$N$19,инвестиции!$R$47*главная!$N$49,AG145*POWER(1+SUMIFS(главная!$51:$51,главная!$9:$9,"&lt;="&amp;AH$9,главная!$10:$10,"&gt;="&amp;AH$9),1/12))))</f>
        <v>0</v>
      </c>
      <c r="AI145" s="84">
        <f>IF(AI$10="",0,IF(AI$9&lt;главная!$N$19,0,IF(AI$9=главная!$N$19,инвестиции!$R$47*главная!$N$49,AH145*POWER(1+SUMIFS(главная!$51:$51,главная!$9:$9,"&lt;="&amp;AI$9,главная!$10:$10,"&gt;="&amp;AI$9),1/12))))</f>
        <v>0</v>
      </c>
      <c r="AJ145" s="84">
        <f>IF(AJ$10="",0,IF(AJ$9&lt;главная!$N$19,0,IF(AJ$9=главная!$N$19,инвестиции!$R$47*главная!$N$49,AI145*POWER(1+SUMIFS(главная!$51:$51,главная!$9:$9,"&lt;="&amp;AJ$9,главная!$10:$10,"&gt;="&amp;AJ$9),1/12))))</f>
        <v>0</v>
      </c>
      <c r="AK145" s="84">
        <f>IF(AK$10="",0,IF(AK$9&lt;главная!$N$19,0,IF(AK$9=главная!$N$19,инвестиции!$R$47*главная!$N$49,AJ145*POWER(1+SUMIFS(главная!$51:$51,главная!$9:$9,"&lt;="&amp;AK$9,главная!$10:$10,"&gt;="&amp;AK$9),1/12))))</f>
        <v>0</v>
      </c>
      <c r="AL145" s="84">
        <f>IF(AL$10="",0,IF(AL$9&lt;главная!$N$19,0,IF(AL$9=главная!$N$19,инвестиции!$R$47*главная!$N$49,AK145*POWER(1+SUMIFS(главная!$51:$51,главная!$9:$9,"&lt;="&amp;AL$9,главная!$10:$10,"&gt;="&amp;AL$9),1/12))))</f>
        <v>0</v>
      </c>
      <c r="AM145" s="84">
        <f>IF(AM$10="",0,IF(AM$9&lt;главная!$N$19,0,IF(AM$9=главная!$N$19,инвестиции!$R$47*главная!$N$49,AL145*POWER(1+SUMIFS(главная!$51:$51,главная!$9:$9,"&lt;="&amp;AM$9,главная!$10:$10,"&gt;="&amp;AM$9),1/12))))</f>
        <v>0</v>
      </c>
      <c r="AN145" s="84">
        <f>IF(AN$10="",0,IF(AN$9&lt;главная!$N$19,0,IF(AN$9=главная!$N$19,инвестиции!$R$47*главная!$N$49,AM145*POWER(1+SUMIFS(главная!$51:$51,главная!$9:$9,"&lt;="&amp;AN$9,главная!$10:$10,"&gt;="&amp;AN$9),1/12))))</f>
        <v>0</v>
      </c>
      <c r="AO145" s="84">
        <f>IF(AO$10="",0,IF(AO$9&lt;главная!$N$19,0,IF(AO$9=главная!$N$19,инвестиции!$R$47*главная!$N$49,AN145*POWER(1+SUMIFS(главная!$51:$51,главная!$9:$9,"&lt;="&amp;AO$9,главная!$10:$10,"&gt;="&amp;AO$9),1/12))))</f>
        <v>0</v>
      </c>
      <c r="AP145" s="84">
        <f>IF(AP$10="",0,IF(AP$9&lt;главная!$N$19,0,IF(AP$9=главная!$N$19,инвестиции!$R$47*главная!$N$49,AO145*POWER(1+SUMIFS(главная!$51:$51,главная!$9:$9,"&lt;="&amp;AP$9,главная!$10:$10,"&gt;="&amp;AP$9),1/12))))</f>
        <v>0</v>
      </c>
      <c r="AQ145" s="84">
        <f>IF(AQ$10="",0,IF(AQ$9&lt;главная!$N$19,0,IF(AQ$9=главная!$N$19,инвестиции!$R$47*главная!$N$49,AP145*POWER(1+SUMIFS(главная!$51:$51,главная!$9:$9,"&lt;="&amp;AQ$9,главная!$10:$10,"&gt;="&amp;AQ$9),1/12))))</f>
        <v>0</v>
      </c>
      <c r="AR145" s="84">
        <f>IF(AR$10="",0,IF(AR$9&lt;главная!$N$19,0,IF(AR$9=главная!$N$19,инвестиции!$R$47*главная!$N$49,AQ145*POWER(1+SUMIFS(главная!$51:$51,главная!$9:$9,"&lt;="&amp;AR$9,главная!$10:$10,"&gt;="&amp;AR$9),1/12))))</f>
        <v>0</v>
      </c>
      <c r="AS145" s="84">
        <f>IF(AS$10="",0,IF(AS$9&lt;главная!$N$19,0,IF(AS$9=главная!$N$19,инвестиции!$R$47*главная!$N$49,AR145*POWER(1+SUMIFS(главная!$51:$51,главная!$9:$9,"&lt;="&amp;AS$9,главная!$10:$10,"&gt;="&amp;AS$9),1/12))))</f>
        <v>0</v>
      </c>
      <c r="AT145" s="84">
        <f>IF(AT$10="",0,IF(AT$9&lt;главная!$N$19,0,IF(AT$9=главная!$N$19,инвестиции!$R$47*главная!$N$49,AS145*POWER(1+SUMIFS(главная!$51:$51,главная!$9:$9,"&lt;="&amp;AT$9,главная!$10:$10,"&gt;="&amp;AT$9),1/12))))</f>
        <v>0</v>
      </c>
      <c r="AU145" s="84">
        <f>IF(AU$10="",0,IF(AU$9&lt;главная!$N$19,0,IF(AU$9=главная!$N$19,инвестиции!$R$47*главная!$N$49,AT145*POWER(1+SUMIFS(главная!$51:$51,главная!$9:$9,"&lt;="&amp;AU$9,главная!$10:$10,"&gt;="&amp;AU$9),1/12))))</f>
        <v>0</v>
      </c>
      <c r="AV145" s="84">
        <f>IF(AV$10="",0,IF(AV$9&lt;главная!$N$19,0,IF(AV$9=главная!$N$19,инвестиции!$R$47*главная!$N$49,AU145*POWER(1+SUMIFS(главная!$51:$51,главная!$9:$9,"&lt;="&amp;AV$9,главная!$10:$10,"&gt;="&amp;AV$9),1/12))))</f>
        <v>0</v>
      </c>
      <c r="AW145" s="84">
        <f>IF(AW$10="",0,IF(AW$9&lt;главная!$N$19,0,IF(AW$9=главная!$N$19,инвестиции!$R$47*главная!$N$49,AV145*POWER(1+SUMIFS(главная!$51:$51,главная!$9:$9,"&lt;="&amp;AW$9,главная!$10:$10,"&gt;="&amp;AW$9),1/12))))</f>
        <v>0</v>
      </c>
      <c r="AX145" s="84">
        <f>IF(AX$10="",0,IF(AX$9&lt;главная!$N$19,0,IF(AX$9=главная!$N$19,инвестиции!$R$47*главная!$N$49,AW145*POWER(1+SUMIFS(главная!$51:$51,главная!$9:$9,"&lt;="&amp;AX$9,главная!$10:$10,"&gt;="&amp;AX$9),1/12))))</f>
        <v>0</v>
      </c>
      <c r="AY145" s="84">
        <f>IF(AY$10="",0,IF(AY$9&lt;главная!$N$19,0,IF(AY$9=главная!$N$19,инвестиции!$R$47*главная!$N$49,AX145*POWER(1+SUMIFS(главная!$51:$51,главная!$9:$9,"&lt;="&amp;AY$9,главная!$10:$10,"&gt;="&amp;AY$9),1/12))))</f>
        <v>0</v>
      </c>
      <c r="AZ145" s="84">
        <f>IF(AZ$10="",0,IF(AZ$9&lt;главная!$N$19,0,IF(AZ$9=главная!$N$19,инвестиции!$R$47*главная!$N$49,AY145*POWER(1+SUMIFS(главная!$51:$51,главная!$9:$9,"&lt;="&amp;AZ$9,главная!$10:$10,"&gt;="&amp;AZ$9),1/12))))</f>
        <v>0</v>
      </c>
      <c r="BA145" s="84">
        <f>IF(BA$10="",0,IF(BA$9&lt;главная!$N$19,0,IF(BA$9=главная!$N$19,инвестиции!$R$47*главная!$N$49,AZ145*POWER(1+SUMIFS(главная!$51:$51,главная!$9:$9,"&lt;="&amp;BA$9,главная!$10:$10,"&gt;="&amp;BA$9),1/12))))</f>
        <v>0</v>
      </c>
      <c r="BB145" s="84">
        <f>IF(BB$10="",0,IF(BB$9&lt;главная!$N$19,0,IF(BB$9=главная!$N$19,инвестиции!$R$47*главная!$N$49,BA145*POWER(1+SUMIFS(главная!$51:$51,главная!$9:$9,"&lt;="&amp;BB$9,главная!$10:$10,"&gt;="&amp;BB$9),1/12))))</f>
        <v>0</v>
      </c>
      <c r="BC145" s="84">
        <f>IF(BC$10="",0,IF(BC$9&lt;главная!$N$19,0,IF(BC$9=главная!$N$19,инвестиции!$R$47*главная!$N$49,BB145*POWER(1+SUMIFS(главная!$51:$51,главная!$9:$9,"&lt;="&amp;BC$9,главная!$10:$10,"&gt;="&amp;BC$9),1/12))))</f>
        <v>0</v>
      </c>
      <c r="BD145" s="84">
        <f>IF(BD$10="",0,IF(BD$9&lt;главная!$N$19,0,IF(BD$9=главная!$N$19,инвестиции!$R$47*главная!$N$49,BC145*POWER(1+SUMIFS(главная!$51:$51,главная!$9:$9,"&lt;="&amp;BD$9,главная!$10:$10,"&gt;="&amp;BD$9),1/12))))</f>
        <v>0</v>
      </c>
      <c r="BE145" s="84">
        <f>IF(BE$10="",0,IF(BE$9&lt;главная!$N$19,0,IF(BE$9=главная!$N$19,инвестиции!$R$47*главная!$N$49,BD145*POWER(1+SUMIFS(главная!$51:$51,главная!$9:$9,"&lt;="&amp;BE$9,главная!$10:$10,"&gt;="&amp;BE$9),1/12))))</f>
        <v>0</v>
      </c>
      <c r="BF145" s="84">
        <f>IF(BF$10="",0,IF(BF$9&lt;главная!$N$19,0,IF(BF$9=главная!$N$19,инвестиции!$R$47*главная!$N$49,BE145*POWER(1+SUMIFS(главная!$51:$51,главная!$9:$9,"&lt;="&amp;BF$9,главная!$10:$10,"&gt;="&amp;BF$9),1/12))))</f>
        <v>0</v>
      </c>
      <c r="BG145" s="84">
        <f>IF(BG$10="",0,IF(BG$9&lt;главная!$N$19,0,IF(BG$9=главная!$N$19,инвестиции!$R$47*главная!$N$49,BF145*POWER(1+SUMIFS(главная!$51:$51,главная!$9:$9,"&lt;="&amp;BG$9,главная!$10:$10,"&gt;="&amp;BG$9),1/12))))</f>
        <v>0</v>
      </c>
      <c r="BH145" s="84">
        <f>IF(BH$10="",0,IF(BH$9&lt;главная!$N$19,0,IF(BH$9=главная!$N$19,инвестиции!$R$47*главная!$N$49,BG145*POWER(1+SUMIFS(главная!$51:$51,главная!$9:$9,"&lt;="&amp;BH$9,главная!$10:$10,"&gt;="&amp;BH$9),1/12))))</f>
        <v>0</v>
      </c>
      <c r="BI145" s="84">
        <f>IF(BI$10="",0,IF(BI$9&lt;главная!$N$19,0,IF(BI$9=главная!$N$19,инвестиции!$R$47*главная!$N$49,BH145*POWER(1+SUMIFS(главная!$51:$51,главная!$9:$9,"&lt;="&amp;BI$9,главная!$10:$10,"&gt;="&amp;BI$9),1/12))))</f>
        <v>0</v>
      </c>
      <c r="BJ145" s="84">
        <f>IF(BJ$10="",0,IF(BJ$9&lt;главная!$N$19,0,IF(BJ$9=главная!$N$19,инвестиции!$R$47*главная!$N$49,BI145*POWER(1+SUMIFS(главная!$51:$51,главная!$9:$9,"&lt;="&amp;BJ$9,главная!$10:$10,"&gt;="&amp;BJ$9),1/12))))</f>
        <v>0</v>
      </c>
      <c r="BK145" s="84">
        <f>IF(BK$10="",0,IF(BK$9&lt;главная!$N$19,0,IF(BK$9=главная!$N$19,инвестиции!$R$47*главная!$N$49,BJ145*POWER(1+SUMIFS(главная!$51:$51,главная!$9:$9,"&lt;="&amp;BK$9,главная!$10:$10,"&gt;="&amp;BK$9),1/12))))</f>
        <v>0</v>
      </c>
      <c r="BL145" s="84">
        <f>IF(BL$10="",0,IF(BL$9&lt;главная!$N$19,0,IF(BL$9=главная!$N$19,инвестиции!$R$47*главная!$N$49,BK145*POWER(1+SUMIFS(главная!$51:$51,главная!$9:$9,"&lt;="&amp;BL$9,главная!$10:$10,"&gt;="&amp;BL$9),1/12))))</f>
        <v>0</v>
      </c>
      <c r="BM145" s="84">
        <f>IF(BM$10="",0,IF(BM$9&lt;главная!$N$19,0,IF(BM$9=главная!$N$19,инвестиции!$R$47*главная!$N$49,BL145*POWER(1+SUMIFS(главная!$51:$51,главная!$9:$9,"&lt;="&amp;BM$9,главная!$10:$10,"&gt;="&amp;BM$9),1/12))))</f>
        <v>0</v>
      </c>
      <c r="BN145" s="84">
        <f>IF(BN$10="",0,IF(BN$9&lt;главная!$N$19,0,IF(BN$9=главная!$N$19,инвестиции!$R$47*главная!$N$49,BM145*POWER(1+SUMIFS(главная!$51:$51,главная!$9:$9,"&lt;="&amp;BN$9,главная!$10:$10,"&gt;="&amp;BN$9),1/12))))</f>
        <v>0</v>
      </c>
      <c r="BO145" s="84">
        <f>IF(BO$10="",0,IF(BO$9&lt;главная!$N$19,0,IF(BO$9=главная!$N$19,инвестиции!$R$47*главная!$N$49,BN145*POWER(1+SUMIFS(главная!$51:$51,главная!$9:$9,"&lt;="&amp;BO$9,главная!$10:$10,"&gt;="&amp;BO$9),1/12))))</f>
        <v>0</v>
      </c>
      <c r="BP145" s="84">
        <f>IF(BP$10="",0,IF(BP$9&lt;главная!$N$19,0,IF(BP$9=главная!$N$19,инвестиции!$R$47*главная!$N$49,BO145*POWER(1+SUMIFS(главная!$51:$51,главная!$9:$9,"&lt;="&amp;BP$9,главная!$10:$10,"&gt;="&amp;BP$9),1/12))))</f>
        <v>0</v>
      </c>
      <c r="BQ145" s="84">
        <f>IF(BQ$10="",0,IF(BQ$9&lt;главная!$N$19,0,IF(BQ$9=главная!$N$19,инвестиции!$R$47*главная!$N$49,BP145*POWER(1+SUMIFS(главная!$51:$51,главная!$9:$9,"&lt;="&amp;BQ$9,главная!$10:$10,"&gt;="&amp;BQ$9),1/12))))</f>
        <v>0</v>
      </c>
      <c r="BR145" s="84">
        <f>IF(BR$10="",0,IF(BR$9&lt;главная!$N$19,0,IF(BR$9=главная!$N$19,инвестиции!$R$47*главная!$N$49,BQ145*POWER(1+SUMIFS(главная!$51:$51,главная!$9:$9,"&lt;="&amp;BR$9,главная!$10:$10,"&gt;="&amp;BR$9),1/12))))</f>
        <v>0</v>
      </c>
      <c r="BS145" s="84">
        <f>IF(BS$10="",0,IF(BS$9&lt;главная!$N$19,0,IF(BS$9=главная!$N$19,инвестиции!$R$47*главная!$N$49,BR145*POWER(1+SUMIFS(главная!$51:$51,главная!$9:$9,"&lt;="&amp;BS$9,главная!$10:$10,"&gt;="&amp;BS$9),1/12))))</f>
        <v>0</v>
      </c>
      <c r="BT145" s="84">
        <f>IF(BT$10="",0,IF(BT$9&lt;главная!$N$19,0,IF(BT$9=главная!$N$19,инвестиции!$R$47*главная!$N$49,BS145*POWER(1+SUMIFS(главная!$51:$51,главная!$9:$9,"&lt;="&amp;BT$9,главная!$10:$10,"&gt;="&amp;BT$9),1/12))))</f>
        <v>0</v>
      </c>
      <c r="BU145" s="84">
        <f>IF(BU$10="",0,IF(BU$9&lt;главная!$N$19,0,IF(BU$9=главная!$N$19,инвестиции!$R$47*главная!$N$49,BT145*POWER(1+SUMIFS(главная!$51:$51,главная!$9:$9,"&lt;="&amp;BU$9,главная!$10:$10,"&gt;="&amp;BU$9),1/12))))</f>
        <v>0</v>
      </c>
      <c r="BV145" s="84">
        <f>IF(BV$10="",0,IF(BV$9&lt;главная!$N$19,0,IF(BV$9=главная!$N$19,инвестиции!$R$47*главная!$N$49,BU145*POWER(1+SUMIFS(главная!$51:$51,главная!$9:$9,"&lt;="&amp;BV$9,главная!$10:$10,"&gt;="&amp;BV$9),1/12))))</f>
        <v>0</v>
      </c>
      <c r="BW145" s="84">
        <f>IF(BW$10="",0,IF(BW$9&lt;главная!$N$19,0,IF(BW$9=главная!$N$19,инвестиции!$R$47*главная!$N$49,BV145*POWER(1+SUMIFS(главная!$51:$51,главная!$9:$9,"&lt;="&amp;BW$9,главная!$10:$10,"&gt;="&amp;BW$9),1/12))))</f>
        <v>0</v>
      </c>
      <c r="BX145" s="84">
        <f>IF(BX$10="",0,IF(BX$9&lt;главная!$N$19,0,IF(BX$9=главная!$N$19,инвестиции!$R$47*главная!$N$49,BW145*POWER(1+SUMIFS(главная!$51:$51,главная!$9:$9,"&lt;="&amp;BX$9,главная!$10:$10,"&gt;="&amp;BX$9),1/12))))</f>
        <v>0</v>
      </c>
      <c r="BY145" s="84">
        <f>IF(BY$10="",0,IF(BY$9&lt;главная!$N$19,0,IF(BY$9=главная!$N$19,инвестиции!$R$47*главная!$N$49,BX145*POWER(1+SUMIFS(главная!$51:$51,главная!$9:$9,"&lt;="&amp;BY$9,главная!$10:$10,"&gt;="&amp;BY$9),1/12))))</f>
        <v>0</v>
      </c>
      <c r="BZ145" s="84">
        <f>IF(BZ$10="",0,IF(BZ$9&lt;главная!$N$19,0,IF(BZ$9=главная!$N$19,инвестиции!$R$47*главная!$N$49,BY145*POWER(1+SUMIFS(главная!$51:$51,главная!$9:$9,"&lt;="&amp;BZ$9,главная!$10:$10,"&gt;="&amp;BZ$9),1/12))))</f>
        <v>0</v>
      </c>
      <c r="CA145" s="84">
        <f>IF(CA$10="",0,IF(CA$9&lt;главная!$N$19,0,IF(CA$9=главная!$N$19,инвестиции!$R$47*главная!$N$49,BZ145*POWER(1+SUMIFS(главная!$51:$51,главная!$9:$9,"&lt;="&amp;CA$9,главная!$10:$10,"&gt;="&amp;CA$9),1/12))))</f>
        <v>0</v>
      </c>
      <c r="CB145" s="84">
        <f>IF(CB$10="",0,IF(CB$9&lt;главная!$N$19,0,IF(CB$9=главная!$N$19,инвестиции!$R$47*главная!$N$49,CA145*POWER(1+SUMIFS(главная!$51:$51,главная!$9:$9,"&lt;="&amp;CB$9,главная!$10:$10,"&gt;="&amp;CB$9),1/12))))</f>
        <v>0</v>
      </c>
      <c r="CC145" s="84">
        <f>IF(CC$10="",0,IF(CC$9&lt;главная!$N$19,0,IF(CC$9=главная!$N$19,инвестиции!$R$47*главная!$N$49,CB145*POWER(1+SUMIFS(главная!$51:$51,главная!$9:$9,"&lt;="&amp;CC$9,главная!$10:$10,"&gt;="&amp;CC$9),1/12))))</f>
        <v>0</v>
      </c>
      <c r="CD145" s="84">
        <f>IF(CD$10="",0,IF(CD$9&lt;главная!$N$19,0,IF(CD$9=главная!$N$19,инвестиции!$R$47*главная!$N$49,CC145*POWER(1+SUMIFS(главная!$51:$51,главная!$9:$9,"&lt;="&amp;CD$9,главная!$10:$10,"&gt;="&amp;CD$9),1/12))))</f>
        <v>0</v>
      </c>
      <c r="CE145" s="84">
        <f>IF(CE$10="",0,IF(CE$9&lt;главная!$N$19,0,IF(CE$9=главная!$N$19,инвестиции!$R$47*главная!$N$49,CD145*POWER(1+SUMIFS(главная!$51:$51,главная!$9:$9,"&lt;="&amp;CE$9,главная!$10:$10,"&gt;="&amp;CE$9),1/12))))</f>
        <v>0</v>
      </c>
      <c r="CF145" s="84">
        <f>IF(CF$10="",0,IF(CF$9&lt;главная!$N$19,0,IF(CF$9=главная!$N$19,инвестиции!$R$47*главная!$N$49,CE145*POWER(1+SUMIFS(главная!$51:$51,главная!$9:$9,"&lt;="&amp;CF$9,главная!$10:$10,"&gt;="&amp;CF$9),1/12))))</f>
        <v>0</v>
      </c>
      <c r="CG145" s="84">
        <f>IF(CG$10="",0,IF(CG$9&lt;главная!$N$19,0,IF(CG$9=главная!$N$19,инвестиции!$R$47*главная!$N$49,CF145*POWER(1+SUMIFS(главная!$51:$51,главная!$9:$9,"&lt;="&amp;CG$9,главная!$10:$10,"&gt;="&amp;CG$9),1/12))))</f>
        <v>0</v>
      </c>
      <c r="CH145" s="84">
        <f>IF(CH$10="",0,IF(CH$9&lt;главная!$N$19,0,IF(CH$9=главная!$N$19,инвестиции!$R$47*главная!$N$49,CG145*POWER(1+SUMIFS(главная!$51:$51,главная!$9:$9,"&lt;="&amp;CH$9,главная!$10:$10,"&gt;="&amp;CH$9),1/12))))</f>
        <v>0</v>
      </c>
      <c r="CI145" s="84">
        <f>IF(CI$10="",0,IF(CI$9&lt;главная!$N$19,0,IF(CI$9=главная!$N$19,инвестиции!$R$47*главная!$N$49,CH145*POWER(1+SUMIFS(главная!$51:$51,главная!$9:$9,"&lt;="&amp;CI$9,главная!$10:$10,"&gt;="&amp;CI$9),1/12))))</f>
        <v>0</v>
      </c>
      <c r="CJ145" s="84">
        <f>IF(CJ$10="",0,IF(CJ$9&lt;главная!$N$19,0,IF(CJ$9=главная!$N$19,инвестиции!$R$47*главная!$N$49,CI145*POWER(1+SUMIFS(главная!$51:$51,главная!$9:$9,"&lt;="&amp;CJ$9,главная!$10:$10,"&gt;="&amp;CJ$9),1/12))))</f>
        <v>0</v>
      </c>
      <c r="CK145" s="84">
        <f>IF(CK$10="",0,IF(CK$9&lt;главная!$N$19,0,IF(CK$9=главная!$N$19,инвестиции!$R$47*главная!$N$49,CJ145*POWER(1+SUMIFS(главная!$51:$51,главная!$9:$9,"&lt;="&amp;CK$9,главная!$10:$10,"&gt;="&amp;CK$9),1/12))))</f>
        <v>0</v>
      </c>
      <c r="CL145" s="84">
        <f>IF(CL$10="",0,IF(CL$9&lt;главная!$N$19,0,IF(CL$9=главная!$N$19,инвестиции!$R$47*главная!$N$49,CK145*POWER(1+SUMIFS(главная!$51:$51,главная!$9:$9,"&lt;="&amp;CL$9,главная!$10:$10,"&gt;="&amp;CL$9),1/12))))</f>
        <v>0</v>
      </c>
      <c r="CM145" s="84">
        <f>IF(CM$10="",0,IF(CM$9&lt;главная!$N$19,0,IF(CM$9=главная!$N$19,инвестиции!$R$47*главная!$N$49,CL145*POWER(1+SUMIFS(главная!$51:$51,главная!$9:$9,"&lt;="&amp;CM$9,главная!$10:$10,"&gt;="&amp;CM$9),1/12))))</f>
        <v>0</v>
      </c>
      <c r="CN145" s="84">
        <f>IF(CN$10="",0,IF(CN$9&lt;главная!$N$19,0,IF(CN$9=главная!$N$19,инвестиции!$R$47*главная!$N$49,CM145*POWER(1+SUMIFS(главная!$51:$51,главная!$9:$9,"&lt;="&amp;CN$9,главная!$10:$10,"&gt;="&amp;CN$9),1/12))))</f>
        <v>0</v>
      </c>
      <c r="CO145" s="84">
        <f>IF(CO$10="",0,IF(CO$9&lt;главная!$N$19,0,IF(CO$9=главная!$N$19,инвестиции!$R$47*главная!$N$49,CN145*POWER(1+SUMIFS(главная!$51:$51,главная!$9:$9,"&lt;="&amp;CO$9,главная!$10:$10,"&gt;="&amp;CO$9),1/12))))</f>
        <v>0</v>
      </c>
      <c r="CP145" s="84">
        <f>IF(CP$10="",0,IF(CP$9&lt;главная!$N$19,0,IF(CP$9=главная!$N$19,инвестиции!$R$47*главная!$N$49,CO145*POWER(1+SUMIFS(главная!$51:$51,главная!$9:$9,"&lt;="&amp;CP$9,главная!$10:$10,"&gt;="&amp;CP$9),1/12))))</f>
        <v>0</v>
      </c>
      <c r="CQ145" s="84">
        <f>IF(CQ$10="",0,IF(CQ$9&lt;главная!$N$19,0,IF(CQ$9=главная!$N$19,инвестиции!$R$47*главная!$N$49,CP145*POWER(1+SUMIFS(главная!$51:$51,главная!$9:$9,"&lt;="&amp;CQ$9,главная!$10:$10,"&gt;="&amp;CQ$9),1/12))))</f>
        <v>0</v>
      </c>
      <c r="CR145" s="84">
        <f>IF(CR$10="",0,IF(CR$9&lt;главная!$N$19,0,IF(CR$9=главная!$N$19,инвестиции!$R$47*главная!$N$49,CQ145*POWER(1+SUMIFS(главная!$51:$51,главная!$9:$9,"&lt;="&amp;CR$9,главная!$10:$10,"&gt;="&amp;CR$9),1/12))))</f>
        <v>0</v>
      </c>
      <c r="CS145" s="84">
        <f>IF(CS$10="",0,IF(CS$9&lt;главная!$N$19,0,IF(CS$9=главная!$N$19,инвестиции!$R$47*главная!$N$49,CR145*POWER(1+SUMIFS(главная!$51:$51,главная!$9:$9,"&lt;="&amp;CS$9,главная!$10:$10,"&gt;="&amp;CS$9),1/12))))</f>
        <v>0</v>
      </c>
      <c r="CT145" s="84">
        <f>IF(CT$10="",0,IF(CT$9&lt;главная!$N$19,0,IF(CT$9=главная!$N$19,инвестиции!$R$47*главная!$N$49,CS145*POWER(1+SUMIFS(главная!$51:$51,главная!$9:$9,"&lt;="&amp;CT$9,главная!$10:$10,"&gt;="&amp;CT$9),1/12))))</f>
        <v>0</v>
      </c>
      <c r="CU145" s="84">
        <f>IF(CU$10="",0,IF(CU$9&lt;главная!$N$19,0,IF(CU$9=главная!$N$19,инвестиции!$R$47*главная!$N$49,CT145*POWER(1+SUMIFS(главная!$51:$51,главная!$9:$9,"&lt;="&amp;CU$9,главная!$10:$10,"&gt;="&amp;CU$9),1/12))))</f>
        <v>0</v>
      </c>
      <c r="CV145" s="84">
        <f>IF(CV$10="",0,IF(CV$9&lt;главная!$N$19,0,IF(CV$9=главная!$N$19,инвестиции!$R$47*главная!$N$49,CU145*POWER(1+SUMIFS(главная!$51:$51,главная!$9:$9,"&lt;="&amp;CV$9,главная!$10:$10,"&gt;="&amp;CV$9),1/12))))</f>
        <v>0</v>
      </c>
      <c r="CW145" s="84">
        <f>IF(CW$10="",0,IF(CW$9&lt;главная!$N$19,0,IF(CW$9=главная!$N$19,инвестиции!$R$47*главная!$N$49,CV145*POWER(1+SUMIFS(главная!$51:$51,главная!$9:$9,"&lt;="&amp;CW$9,главная!$10:$10,"&gt;="&amp;CW$9),1/12))))</f>
        <v>0</v>
      </c>
      <c r="CX145" s="84">
        <f>IF(CX$10="",0,IF(CX$9&lt;главная!$N$19,0,IF(CX$9=главная!$N$19,инвестиции!$R$47*главная!$N$49,CW145*POWER(1+SUMIFS(главная!$51:$51,главная!$9:$9,"&lt;="&amp;CX$9,главная!$10:$10,"&gt;="&amp;CX$9),1/12))))</f>
        <v>0</v>
      </c>
      <c r="CY145" s="84">
        <f>IF(CY$10="",0,IF(CY$9&lt;главная!$N$19,0,IF(CY$9=главная!$N$19,инвестиции!$R$47*главная!$N$49,CX145*POWER(1+SUMIFS(главная!$51:$51,главная!$9:$9,"&lt;="&amp;CY$9,главная!$10:$10,"&gt;="&amp;CY$9),1/12))))</f>
        <v>0</v>
      </c>
      <c r="CZ145" s="84">
        <f>IF(CZ$10="",0,IF(CZ$9&lt;главная!$N$19,0,IF(CZ$9=главная!$N$19,инвестиции!$R$47*главная!$N$49,CY145*POWER(1+SUMIFS(главная!$51:$51,главная!$9:$9,"&lt;="&amp;CZ$9,главная!$10:$10,"&gt;="&amp;CZ$9),1/12))))</f>
        <v>0</v>
      </c>
      <c r="DA145" s="84">
        <f>IF(DA$10="",0,IF(DA$9&lt;главная!$N$19,0,IF(DA$9=главная!$N$19,инвестиции!$R$47*главная!$N$49,CZ145*POWER(1+SUMIFS(главная!$51:$51,главная!$9:$9,"&lt;="&amp;DA$9,главная!$10:$10,"&gt;="&amp;DA$9),1/12))))</f>
        <v>0</v>
      </c>
      <c r="DB145" s="84">
        <f>IF(DB$10="",0,IF(DB$9&lt;главная!$N$19,0,IF(DB$9=главная!$N$19,инвестиции!$R$47*главная!$N$49,DA145*POWER(1+SUMIFS(главная!$51:$51,главная!$9:$9,"&lt;="&amp;DB$9,главная!$10:$10,"&gt;="&amp;DB$9),1/12))))</f>
        <v>0</v>
      </c>
      <c r="DC145" s="84">
        <f>IF(DC$10="",0,IF(DC$9&lt;главная!$N$19,0,IF(DC$9=главная!$N$19,инвестиции!$R$47*главная!$N$49,DB145*POWER(1+SUMIFS(главная!$51:$51,главная!$9:$9,"&lt;="&amp;DC$9,главная!$10:$10,"&gt;="&amp;DC$9),1/12))))</f>
        <v>0</v>
      </c>
      <c r="DD145" s="84">
        <f>IF(DD$10="",0,IF(DD$9&lt;главная!$N$19,0,IF(DD$9=главная!$N$19,инвестиции!$R$47*главная!$N$49,DC145*POWER(1+SUMIFS(главная!$51:$51,главная!$9:$9,"&lt;="&amp;DD$9,главная!$10:$10,"&gt;="&amp;DD$9),1/12))))</f>
        <v>0</v>
      </c>
      <c r="DE145" s="84">
        <f>IF(DE$10="",0,IF(DE$9&lt;главная!$N$19,0,IF(DE$9=главная!$N$19,инвестиции!$R$47*главная!$N$49,DD145*POWER(1+SUMIFS(главная!$51:$51,главная!$9:$9,"&lt;="&amp;DE$9,главная!$10:$10,"&gt;="&amp;DE$9),1/12))))</f>
        <v>0</v>
      </c>
      <c r="DF145" s="84">
        <f>IF(DF$10="",0,IF(DF$9&lt;главная!$N$19,0,IF(DF$9=главная!$N$19,инвестиции!$R$47*главная!$N$49,DE145*POWER(1+SUMIFS(главная!$51:$51,главная!$9:$9,"&lt;="&amp;DF$9,главная!$10:$10,"&gt;="&amp;DF$9),1/12))))</f>
        <v>0</v>
      </c>
      <c r="DG145" s="84">
        <f>IF(DG$10="",0,IF(DG$9&lt;главная!$N$19,0,IF(DG$9=главная!$N$19,инвестиции!$R$47*главная!$N$49,DF145*POWER(1+SUMIFS(главная!$51:$51,главная!$9:$9,"&lt;="&amp;DG$9,главная!$10:$10,"&gt;="&amp;DG$9),1/12))))</f>
        <v>0</v>
      </c>
      <c r="DH145" s="84">
        <f>IF(DH$10="",0,IF(DH$9&lt;главная!$N$19,0,IF(DH$9=главная!$N$19,инвестиции!$R$47*главная!$N$49,DG145*POWER(1+SUMIFS(главная!$51:$51,главная!$9:$9,"&lt;="&amp;DH$9,главная!$10:$10,"&gt;="&amp;DH$9),1/12))))</f>
        <v>0</v>
      </c>
      <c r="DI145" s="84">
        <f>IF(DI$10="",0,IF(DI$9&lt;главная!$N$19,0,IF(DI$9=главная!$N$19,инвестиции!$R$47*главная!$N$49,DH145*POWER(1+SUMIFS(главная!$51:$51,главная!$9:$9,"&lt;="&amp;DI$9,главная!$10:$10,"&gt;="&amp;DI$9),1/12))))</f>
        <v>0</v>
      </c>
      <c r="DJ145" s="84">
        <f>IF(DJ$10="",0,IF(DJ$9&lt;главная!$N$19,0,IF(DJ$9=главная!$N$19,инвестиции!$R$47*главная!$N$49,DI145*POWER(1+SUMIFS(главная!$51:$51,главная!$9:$9,"&lt;="&amp;DJ$9,главная!$10:$10,"&gt;="&amp;DJ$9),1/12))))</f>
        <v>0</v>
      </c>
      <c r="DK145" s="84">
        <f>IF(DK$10="",0,IF(DK$9&lt;главная!$N$19,0,IF(DK$9=главная!$N$19,инвестиции!$R$47*главная!$N$49,DJ145*POWER(1+SUMIFS(главная!$51:$51,главная!$9:$9,"&lt;="&amp;DK$9,главная!$10:$10,"&gt;="&amp;DK$9),1/12))))</f>
        <v>0</v>
      </c>
      <c r="DL145" s="84">
        <f>IF(DL$10="",0,IF(DL$9&lt;главная!$N$19,0,IF(DL$9=главная!$N$19,инвестиции!$R$47*главная!$N$49,DK145*POWER(1+SUMIFS(главная!$51:$51,главная!$9:$9,"&lt;="&amp;DL$9,главная!$10:$10,"&gt;="&amp;DL$9),1/12))))</f>
        <v>0</v>
      </c>
      <c r="DM145" s="84">
        <f>IF(DM$10="",0,IF(DM$9&lt;главная!$N$19,0,IF(DM$9=главная!$N$19,инвестиции!$R$47*главная!$N$49,DL145*POWER(1+SUMIFS(главная!$51:$51,главная!$9:$9,"&lt;="&amp;DM$9,главная!$10:$10,"&gt;="&amp;DM$9),1/12))))</f>
        <v>0</v>
      </c>
      <c r="DN145" s="84">
        <f>IF(DN$10="",0,IF(DN$9&lt;главная!$N$19,0,IF(DN$9=главная!$N$19,инвестиции!$R$47*главная!$N$49,DM145*POWER(1+SUMIFS(главная!$51:$51,главная!$9:$9,"&lt;="&amp;DN$9,главная!$10:$10,"&gt;="&amp;DN$9),1/12))))</f>
        <v>0</v>
      </c>
      <c r="DO145" s="84">
        <f>IF(DO$10="",0,IF(DO$9&lt;главная!$N$19,0,IF(DO$9=главная!$N$19,инвестиции!$R$47*главная!$N$49,DN145*POWER(1+SUMIFS(главная!$51:$51,главная!$9:$9,"&lt;="&amp;DO$9,главная!$10:$10,"&gt;="&amp;DO$9),1/12))))</f>
        <v>0</v>
      </c>
      <c r="DP145" s="84">
        <f>IF(DP$10="",0,IF(DP$9&lt;главная!$N$19,0,IF(DP$9=главная!$N$19,инвестиции!$R$47*главная!$N$49,DO145*POWER(1+SUMIFS(главная!$51:$51,главная!$9:$9,"&lt;="&amp;DP$9,главная!$10:$10,"&gt;="&amp;DP$9),1/12))))</f>
        <v>0</v>
      </c>
      <c r="DQ145" s="84">
        <f>IF(DQ$10="",0,IF(DQ$9&lt;главная!$N$19,0,IF(DQ$9=главная!$N$19,инвестиции!$R$47*главная!$N$49,DP145*POWER(1+SUMIFS(главная!$51:$51,главная!$9:$9,"&lt;="&amp;DQ$9,главная!$10:$10,"&gt;="&amp;DQ$9),1/12))))</f>
        <v>0</v>
      </c>
      <c r="DR145" s="84">
        <f>IF(DR$10="",0,IF(DR$9&lt;главная!$N$19,0,IF(DR$9=главная!$N$19,инвестиции!$R$47*главная!$N$49,DQ145*POWER(1+SUMIFS(главная!$51:$51,главная!$9:$9,"&lt;="&amp;DR$9,главная!$10:$10,"&gt;="&amp;DR$9),1/12))))</f>
        <v>0</v>
      </c>
      <c r="DS145" s="84">
        <f>IF(DS$10="",0,IF(DS$9&lt;главная!$N$19,0,IF(DS$9=главная!$N$19,инвестиции!$R$47*главная!$N$49,DR145*POWER(1+SUMIFS(главная!$51:$51,главная!$9:$9,"&lt;="&amp;DS$9,главная!$10:$10,"&gt;="&amp;DS$9),1/12))))</f>
        <v>0</v>
      </c>
      <c r="DT145" s="84">
        <f>IF(DT$10="",0,IF(DT$9&lt;главная!$N$19,0,IF(DT$9=главная!$N$19,инвестиции!$R$47*главная!$N$49,DS145*POWER(1+SUMIFS(главная!$51:$51,главная!$9:$9,"&lt;="&amp;DT$9,главная!$10:$10,"&gt;="&amp;DT$9),1/12))))</f>
        <v>0</v>
      </c>
      <c r="DU145" s="84">
        <f>IF(DU$10="",0,IF(DU$9&lt;главная!$N$19,0,IF(DU$9=главная!$N$19,инвестиции!$R$47*главная!$N$49,DT145*POWER(1+SUMIFS(главная!$51:$51,главная!$9:$9,"&lt;="&amp;DU$9,главная!$10:$10,"&gt;="&amp;DU$9),1/12))))</f>
        <v>0</v>
      </c>
      <c r="DV145" s="84">
        <f>IF(DV$10="",0,IF(DV$9&lt;главная!$N$19,0,IF(DV$9=главная!$N$19,инвестиции!$R$47*главная!$N$49,DU145*POWER(1+SUMIFS(главная!$51:$51,главная!$9:$9,"&lt;="&amp;DV$9,главная!$10:$10,"&gt;="&amp;DV$9),1/12))))</f>
        <v>0</v>
      </c>
      <c r="DW145" s="84">
        <f>IF(DW$10="",0,IF(DW$9&lt;главная!$N$19,0,IF(DW$9=главная!$N$19,инвестиции!$R$47*главная!$N$49,DV145*POWER(1+SUMIFS(главная!$51:$51,главная!$9:$9,"&lt;="&amp;DW$9,главная!$10:$10,"&gt;="&amp;DW$9),1/12))))</f>
        <v>0</v>
      </c>
      <c r="DX145" s="84">
        <f>IF(DX$10="",0,IF(DX$9&lt;главная!$N$19,0,IF(DX$9=главная!$N$19,инвестиции!$R$47*главная!$N$49,DW145*POWER(1+SUMIFS(главная!$51:$51,главная!$9:$9,"&lt;="&amp;DX$9,главная!$10:$10,"&gt;="&amp;DX$9),1/12))))</f>
        <v>0</v>
      </c>
      <c r="DY145" s="84">
        <f>IF(DY$10="",0,IF(DY$9&lt;главная!$N$19,0,IF(DY$9=главная!$N$19,инвестиции!$R$47*главная!$N$49,DX145*POWER(1+SUMIFS(главная!$51:$51,главная!$9:$9,"&lt;="&amp;DY$9,главная!$10:$10,"&gt;="&amp;DY$9),1/12))))</f>
        <v>0</v>
      </c>
      <c r="DZ145" s="84">
        <f>IF(DZ$10="",0,IF(DZ$9&lt;главная!$N$19,0,IF(DZ$9=главная!$N$19,инвестиции!$R$47*главная!$N$49,DY145*POWER(1+SUMIFS(главная!$51:$51,главная!$9:$9,"&lt;="&amp;DZ$9,главная!$10:$10,"&gt;="&amp;DZ$9),1/12))))</f>
        <v>0</v>
      </c>
      <c r="EA145" s="84">
        <f>IF(EA$10="",0,IF(EA$9&lt;главная!$N$19,0,IF(EA$9=главная!$N$19,инвестиции!$R$47*главная!$N$49,DZ145*POWER(1+SUMIFS(главная!$51:$51,главная!$9:$9,"&lt;="&amp;EA$9,главная!$10:$10,"&gt;="&amp;EA$9),1/12))))</f>
        <v>0</v>
      </c>
      <c r="EB145" s="84">
        <f>IF(EB$10="",0,IF(EB$9&lt;главная!$N$19,0,IF(EB$9=главная!$N$19,инвестиции!$R$47*главная!$N$49,EA145*POWER(1+SUMIFS(главная!$51:$51,главная!$9:$9,"&lt;="&amp;EB$9,главная!$10:$10,"&gt;="&amp;EB$9),1/12))))</f>
        <v>0</v>
      </c>
      <c r="EC145" s="84">
        <f>IF(EC$10="",0,IF(EC$9&lt;главная!$N$19,0,IF(EC$9=главная!$N$19,инвестиции!$R$47*главная!$N$49,EB145*POWER(1+SUMIFS(главная!$51:$51,главная!$9:$9,"&lt;="&amp;EC$9,главная!$10:$10,"&gt;="&amp;EC$9),1/12))))</f>
        <v>0</v>
      </c>
      <c r="ED145" s="84">
        <f>IF(ED$10="",0,IF(ED$9&lt;главная!$N$19,0,IF(ED$9=главная!$N$19,инвестиции!$R$47*главная!$N$49,EC145*POWER(1+SUMIFS(главная!$51:$51,главная!$9:$9,"&lt;="&amp;ED$9,главная!$10:$10,"&gt;="&amp;ED$9),1/12))))</f>
        <v>0</v>
      </c>
      <c r="EE145" s="84">
        <f>IF(EE$10="",0,IF(EE$9&lt;главная!$N$19,0,IF(EE$9=главная!$N$19,инвестиции!$R$47*главная!$N$49,ED145*POWER(1+SUMIFS(главная!$51:$51,главная!$9:$9,"&lt;="&amp;EE$9,главная!$10:$10,"&gt;="&amp;EE$9),1/12))))</f>
        <v>0</v>
      </c>
      <c r="EF145" s="84">
        <f>IF(EF$10="",0,IF(EF$9&lt;главная!$N$19,0,IF(EF$9=главная!$N$19,инвестиции!$R$47*главная!$N$49,EE145*POWER(1+SUMIFS(главная!$51:$51,главная!$9:$9,"&lt;="&amp;EF$9,главная!$10:$10,"&gt;="&amp;EF$9),1/12))))</f>
        <v>0</v>
      </c>
      <c r="EG145" s="84">
        <f>IF(EG$10="",0,IF(EG$9&lt;главная!$N$19,0,IF(EG$9=главная!$N$19,инвестиции!$R$47*главная!$N$49,EF145*POWER(1+SUMIFS(главная!$51:$51,главная!$9:$9,"&lt;="&amp;EG$9,главная!$10:$10,"&gt;="&amp;EG$9),1/12))))</f>
        <v>0</v>
      </c>
      <c r="EH145" s="84">
        <f>IF(EH$10="",0,IF(EH$9&lt;главная!$N$19,0,IF(EH$9=главная!$N$19,инвестиции!$R$47*главная!$N$49,EG145*POWER(1+SUMIFS(главная!$51:$51,главная!$9:$9,"&lt;="&amp;EH$9,главная!$10:$10,"&gt;="&amp;EH$9),1/12))))</f>
        <v>0</v>
      </c>
      <c r="EI145" s="84">
        <f>IF(EI$10="",0,IF(EI$9&lt;главная!$N$19,0,IF(EI$9=главная!$N$19,инвестиции!$R$47*главная!$N$49,EH145*POWER(1+SUMIFS(главная!$51:$51,главная!$9:$9,"&lt;="&amp;EI$9,главная!$10:$10,"&gt;="&amp;EI$9),1/12))))</f>
        <v>0</v>
      </c>
      <c r="EJ145" s="84">
        <f>IF(EJ$10="",0,IF(EJ$9&lt;главная!$N$19,0,IF(EJ$9=главная!$N$19,инвестиции!$R$47*главная!$N$49,EI145*POWER(1+SUMIFS(главная!$51:$51,главная!$9:$9,"&lt;="&amp;EJ$9,главная!$10:$10,"&gt;="&amp;EJ$9),1/12))))</f>
        <v>0</v>
      </c>
      <c r="EK145" s="84">
        <f>IF(EK$10="",0,IF(EK$9&lt;главная!$N$19,0,IF(EK$9=главная!$N$19,инвестиции!$R$47*главная!$N$49,EJ145*POWER(1+SUMIFS(главная!$51:$51,главная!$9:$9,"&lt;="&amp;EK$9,главная!$10:$10,"&gt;="&amp;EK$9),1/12))))</f>
        <v>0</v>
      </c>
      <c r="EL145" s="84">
        <f>IF(EL$10="",0,IF(EL$9&lt;главная!$N$19,0,IF(EL$9=главная!$N$19,инвестиции!$R$47*главная!$N$49,EK145*POWER(1+SUMIFS(главная!$51:$51,главная!$9:$9,"&lt;="&amp;EL$9,главная!$10:$10,"&gt;="&amp;EL$9),1/12))))</f>
        <v>0</v>
      </c>
      <c r="EM145" s="84">
        <f>IF(EM$10="",0,IF(EM$9&lt;главная!$N$19,0,IF(EM$9=главная!$N$19,инвестиции!$R$47*главная!$N$49,EL145*POWER(1+SUMIFS(главная!$51:$51,главная!$9:$9,"&lt;="&amp;EM$9,главная!$10:$10,"&gt;="&amp;EM$9),1/12))))</f>
        <v>0</v>
      </c>
      <c r="EN145" s="84">
        <f>IF(EN$10="",0,IF(EN$9&lt;главная!$N$19,0,IF(EN$9=главная!$N$19,инвестиции!$R$47*главная!$N$49,EM145*POWER(1+SUMIFS(главная!$51:$51,главная!$9:$9,"&lt;="&amp;EN$9,главная!$10:$10,"&gt;="&amp;EN$9),1/12))))</f>
        <v>0</v>
      </c>
      <c r="EO145" s="84">
        <f>IF(EO$10="",0,IF(EO$9&lt;главная!$N$19,0,IF(EO$9=главная!$N$19,инвестиции!$R$47*главная!$N$49,EN145*POWER(1+SUMIFS(главная!$51:$51,главная!$9:$9,"&lt;="&amp;EO$9,главная!$10:$10,"&gt;="&amp;EO$9),1/12))))</f>
        <v>0</v>
      </c>
      <c r="EP145" s="84">
        <f>IF(EP$10="",0,IF(EP$9&lt;главная!$N$19,0,IF(EP$9=главная!$N$19,инвестиции!$R$47*главная!$N$49,EO145*POWER(1+SUMIFS(главная!$51:$51,главная!$9:$9,"&lt;="&amp;EP$9,главная!$10:$10,"&gt;="&amp;EP$9),1/12))))</f>
        <v>0</v>
      </c>
      <c r="EQ145" s="84">
        <f>IF(EQ$10="",0,IF(EQ$9&lt;главная!$N$19,0,IF(EQ$9=главная!$N$19,инвестиции!$R$47*главная!$N$49,EP145*POWER(1+SUMIFS(главная!$51:$51,главная!$9:$9,"&lt;="&amp;EQ$9,главная!$10:$10,"&gt;="&amp;EQ$9),1/12))))</f>
        <v>0</v>
      </c>
      <c r="ER145" s="84">
        <f>IF(ER$10="",0,IF(ER$9&lt;главная!$N$19,0,IF(ER$9=главная!$N$19,инвестиции!$R$47*главная!$N$49,EQ145*POWER(1+SUMIFS(главная!$51:$51,главная!$9:$9,"&lt;="&amp;ER$9,главная!$10:$10,"&gt;="&amp;ER$9),1/12))))</f>
        <v>0</v>
      </c>
      <c r="ES145" s="84">
        <f>IF(ES$10="",0,IF(ES$9&lt;главная!$N$19,0,IF(ES$9=главная!$N$19,инвестиции!$R$47*главная!$N$49,ER145*POWER(1+SUMIFS(главная!$51:$51,главная!$9:$9,"&lt;="&amp;ES$9,главная!$10:$10,"&gt;="&amp;ES$9),1/12))))</f>
        <v>0</v>
      </c>
      <c r="ET145" s="84">
        <f>IF(ET$10="",0,IF(ET$9&lt;главная!$N$19,0,IF(ET$9=главная!$N$19,инвестиции!$R$47*главная!$N$49,ES145*POWER(1+SUMIFS(главная!$51:$51,главная!$9:$9,"&lt;="&amp;ET$9,главная!$10:$10,"&gt;="&amp;ET$9),1/12))))</f>
        <v>0</v>
      </c>
      <c r="EU145" s="84">
        <f>IF(EU$10="",0,IF(EU$9&lt;главная!$N$19,0,IF(EU$9=главная!$N$19,инвестиции!$R$47*главная!$N$49,ET145*POWER(1+SUMIFS(главная!$51:$51,главная!$9:$9,"&lt;="&amp;EU$9,главная!$10:$10,"&gt;="&amp;EU$9),1/12))))</f>
        <v>0</v>
      </c>
      <c r="EV145" s="84">
        <f>IF(EV$10="",0,IF(EV$9&lt;главная!$N$19,0,IF(EV$9=главная!$N$19,инвестиции!$R$47*главная!$N$49,EU145*POWER(1+SUMIFS(главная!$51:$51,главная!$9:$9,"&lt;="&amp;EV$9,главная!$10:$10,"&gt;="&amp;EV$9),1/12))))</f>
        <v>0</v>
      </c>
      <c r="EW145" s="84">
        <f>IF(EW$10="",0,IF(EW$9&lt;главная!$N$19,0,IF(EW$9=главная!$N$19,инвестиции!$R$47*главная!$N$49,EV145*POWER(1+SUMIFS(главная!$51:$51,главная!$9:$9,"&lt;="&amp;EW$9,главная!$10:$10,"&gt;="&amp;EW$9),1/12))))</f>
        <v>0</v>
      </c>
      <c r="EX145" s="84">
        <f>IF(EX$10="",0,IF(EX$9&lt;главная!$N$19,0,IF(EX$9=главная!$N$19,инвестиции!$R$47*главная!$N$49,EW145*POWER(1+SUMIFS(главная!$51:$51,главная!$9:$9,"&lt;="&amp;EX$9,главная!$10:$10,"&gt;="&amp;EX$9),1/12))))</f>
        <v>0</v>
      </c>
      <c r="EY145" s="84">
        <f>IF(EY$10="",0,IF(EY$9&lt;главная!$N$19,0,IF(EY$9=главная!$N$19,инвестиции!$R$47*главная!$N$49,EX145*POWER(1+SUMIFS(главная!$51:$51,главная!$9:$9,"&lt;="&amp;EY$9,главная!$10:$10,"&gt;="&amp;EY$9),1/12))))</f>
        <v>0</v>
      </c>
      <c r="EZ145" s="84">
        <f>IF(EZ$10="",0,IF(EZ$9&lt;главная!$N$19,0,IF(EZ$9=главная!$N$19,инвестиции!$R$47*главная!$N$49,EY145*POWER(1+SUMIFS(главная!$51:$51,главная!$9:$9,"&lt;="&amp;EZ$9,главная!$10:$10,"&gt;="&amp;EZ$9),1/12))))</f>
        <v>0</v>
      </c>
      <c r="FA145" s="84">
        <f>IF(FA$10="",0,IF(FA$9&lt;главная!$N$19,0,IF(FA$9=главная!$N$19,инвестиции!$R$47*главная!$N$49,EZ145*POWER(1+SUMIFS(главная!$51:$51,главная!$9:$9,"&lt;="&amp;FA$9,главная!$10:$10,"&gt;="&amp;FA$9),1/12))))</f>
        <v>0</v>
      </c>
      <c r="FB145" s="84">
        <f>IF(FB$10="",0,IF(FB$9&lt;главная!$N$19,0,IF(FB$9=главная!$N$19,инвестиции!$R$47*главная!$N$49,FA145*POWER(1+SUMIFS(главная!$51:$51,главная!$9:$9,"&lt;="&amp;FB$9,главная!$10:$10,"&gt;="&amp;FB$9),1/12))))</f>
        <v>0</v>
      </c>
      <c r="FC145" s="84">
        <f>IF(FC$10="",0,IF(FC$9&lt;главная!$N$19,0,IF(FC$9=главная!$N$19,инвестиции!$R$47*главная!$N$49,FB145*POWER(1+SUMIFS(главная!$51:$51,главная!$9:$9,"&lt;="&amp;FC$9,главная!$10:$10,"&gt;="&amp;FC$9),1/12))))</f>
        <v>0</v>
      </c>
      <c r="FD145" s="84">
        <f>IF(FD$10="",0,IF(FD$9&lt;главная!$N$19,0,IF(FD$9=главная!$N$19,инвестиции!$R$47*главная!$N$49,FC145*POWER(1+SUMIFS(главная!$51:$51,главная!$9:$9,"&lt;="&amp;FD$9,главная!$10:$10,"&gt;="&amp;FD$9),1/12))))</f>
        <v>0</v>
      </c>
      <c r="FE145" s="84">
        <f>IF(FE$10="",0,IF(FE$9&lt;главная!$N$19,0,IF(FE$9=главная!$N$19,инвестиции!$R$47*главная!$N$49,FD145*POWER(1+SUMIFS(главная!$51:$51,главная!$9:$9,"&lt;="&amp;FE$9,главная!$10:$10,"&gt;="&amp;FE$9),1/12))))</f>
        <v>0</v>
      </c>
      <c r="FF145" s="84">
        <f>IF(FF$10="",0,IF(FF$9&lt;главная!$N$19,0,IF(FF$9=главная!$N$19,инвестиции!$R$47*главная!$N$49,FE145*POWER(1+SUMIFS(главная!$51:$51,главная!$9:$9,"&lt;="&amp;FF$9,главная!$10:$10,"&gt;="&amp;FF$9),1/12))))</f>
        <v>0</v>
      </c>
      <c r="FG145" s="84">
        <f>IF(FG$10="",0,IF(FG$9&lt;главная!$N$19,0,IF(FG$9=главная!$N$19,инвестиции!$R$47*главная!$N$49,FF145*POWER(1+SUMIFS(главная!$51:$51,главная!$9:$9,"&lt;="&amp;FG$9,главная!$10:$10,"&gt;="&amp;FG$9),1/12))))</f>
        <v>0</v>
      </c>
      <c r="FH145" s="84">
        <f>IF(FH$10="",0,IF(FH$9&lt;главная!$N$19,0,IF(FH$9=главная!$N$19,инвестиции!$R$47*главная!$N$49,FG145*POWER(1+SUMIFS(главная!$51:$51,главная!$9:$9,"&lt;="&amp;FH$9,главная!$10:$10,"&gt;="&amp;FH$9),1/12))))</f>
        <v>0</v>
      </c>
      <c r="FI145" s="84">
        <f>IF(FI$10="",0,IF(FI$9&lt;главная!$N$19,0,IF(FI$9=главная!$N$19,инвестиции!$R$47*главная!$N$49,FH145*POWER(1+SUMIFS(главная!$51:$51,главная!$9:$9,"&lt;="&amp;FI$9,главная!$10:$10,"&gt;="&amp;FI$9),1/12))))</f>
        <v>0</v>
      </c>
      <c r="FJ145" s="84">
        <f>IF(FJ$10="",0,IF(FJ$9&lt;главная!$N$19,0,IF(FJ$9=главная!$N$19,инвестиции!$R$47*главная!$N$49,FI145*POWER(1+SUMIFS(главная!$51:$51,главная!$9:$9,"&lt;="&amp;FJ$9,главная!$10:$10,"&gt;="&amp;FJ$9),1/12))))</f>
        <v>0</v>
      </c>
      <c r="FK145" s="84">
        <f>IF(FK$10="",0,IF(FK$9&lt;главная!$N$19,0,IF(FK$9=главная!$N$19,инвестиции!$R$47*главная!$N$49,FJ145*POWER(1+SUMIFS(главная!$51:$51,главная!$9:$9,"&lt;="&amp;FK$9,главная!$10:$10,"&gt;="&amp;FK$9),1/12))))</f>
        <v>0</v>
      </c>
      <c r="FL145" s="84">
        <f>IF(FL$10="",0,IF(FL$9&lt;главная!$N$19,0,IF(FL$9=главная!$N$19,инвестиции!$R$47*главная!$N$49,FK145*POWER(1+SUMIFS(главная!$51:$51,главная!$9:$9,"&lt;="&amp;FL$9,главная!$10:$10,"&gt;="&amp;FL$9),1/12))))</f>
        <v>0</v>
      </c>
      <c r="FM145" s="84">
        <f>IF(FM$10="",0,IF(FM$9&lt;главная!$N$19,0,IF(FM$9=главная!$N$19,инвестиции!$R$47*главная!$N$49,FL145*POWER(1+SUMIFS(главная!$51:$51,главная!$9:$9,"&lt;="&amp;FM$9,главная!$10:$10,"&gt;="&amp;FM$9),1/12))))</f>
        <v>0</v>
      </c>
      <c r="FN145" s="84">
        <f>IF(FN$10="",0,IF(FN$9&lt;главная!$N$19,0,IF(FN$9=главная!$N$19,инвестиции!$R$47*главная!$N$49,FM145*POWER(1+SUMIFS(главная!$51:$51,главная!$9:$9,"&lt;="&amp;FN$9,главная!$10:$10,"&gt;="&amp;FN$9),1/12))))</f>
        <v>0</v>
      </c>
      <c r="FO145" s="84">
        <f>IF(FO$10="",0,IF(FO$9&lt;главная!$N$19,0,IF(FO$9=главная!$N$19,инвестиции!$R$47*главная!$N$49,FN145*POWER(1+SUMIFS(главная!$51:$51,главная!$9:$9,"&lt;="&amp;FO$9,главная!$10:$10,"&gt;="&amp;FO$9),1/12))))</f>
        <v>0</v>
      </c>
      <c r="FP145" s="84">
        <f>IF(FP$10="",0,IF(FP$9&lt;главная!$N$19,0,IF(FP$9=главная!$N$19,инвестиции!$R$47*главная!$N$49,FO145*POWER(1+SUMIFS(главная!$51:$51,главная!$9:$9,"&lt;="&amp;FP$9,главная!$10:$10,"&gt;="&amp;FP$9),1/12))))</f>
        <v>0</v>
      </c>
      <c r="FQ145" s="84">
        <f>IF(FQ$10="",0,IF(FQ$9&lt;главная!$N$19,0,IF(FQ$9=главная!$N$19,инвестиции!$R$47*главная!$N$49,FP145*POWER(1+SUMIFS(главная!$51:$51,главная!$9:$9,"&lt;="&amp;FQ$9,главная!$10:$10,"&gt;="&amp;FQ$9),1/12))))</f>
        <v>0</v>
      </c>
      <c r="FR145" s="84">
        <f>IF(FR$10="",0,IF(FR$9&lt;главная!$N$19,0,IF(FR$9=главная!$N$19,инвестиции!$R$47*главная!$N$49,FQ145*POWER(1+SUMIFS(главная!$51:$51,главная!$9:$9,"&lt;="&amp;FR$9,главная!$10:$10,"&gt;="&amp;FR$9),1/12))))</f>
        <v>0</v>
      </c>
      <c r="FS145" s="84">
        <f>IF(FS$10="",0,IF(FS$9&lt;главная!$N$19,0,IF(FS$9=главная!$N$19,инвестиции!$R$47*главная!$N$49,FR145*POWER(1+SUMIFS(главная!$51:$51,главная!$9:$9,"&lt;="&amp;FS$9,главная!$10:$10,"&gt;="&amp;FS$9),1/12))))</f>
        <v>0</v>
      </c>
      <c r="FT145" s="84">
        <f>IF(FT$10="",0,IF(FT$9&lt;главная!$N$19,0,IF(FT$9=главная!$N$19,инвестиции!$R$47*главная!$N$49,FS145*POWER(1+SUMIFS(главная!$51:$51,главная!$9:$9,"&lt;="&amp;FT$9,главная!$10:$10,"&gt;="&amp;FT$9),1/12))))</f>
        <v>0</v>
      </c>
      <c r="FU145" s="84">
        <f>IF(FU$10="",0,IF(FU$9&lt;главная!$N$19,0,IF(FU$9=главная!$N$19,инвестиции!$R$47*главная!$N$49,FT145*POWER(1+SUMIFS(главная!$51:$51,главная!$9:$9,"&lt;="&amp;FU$9,главная!$10:$10,"&gt;="&amp;FU$9),1/12))))</f>
        <v>0</v>
      </c>
      <c r="FV145" s="84">
        <f>IF(FV$10="",0,IF(FV$9&lt;главная!$N$19,0,IF(FV$9=главная!$N$19,инвестиции!$R$47*главная!$N$49,FU145*POWER(1+SUMIFS(главная!$51:$51,главная!$9:$9,"&lt;="&amp;FV$9,главная!$10:$10,"&gt;="&amp;FV$9),1/12))))</f>
        <v>0</v>
      </c>
      <c r="FW145" s="84">
        <f>IF(FW$10="",0,IF(FW$9&lt;главная!$N$19,0,IF(FW$9=главная!$N$19,инвестиции!$R$47*главная!$N$49,FV145*POWER(1+SUMIFS(главная!$51:$51,главная!$9:$9,"&lt;="&amp;FW$9,главная!$10:$10,"&gt;="&amp;FW$9),1/12))))</f>
        <v>0</v>
      </c>
      <c r="FX145" s="84">
        <f>IF(FX$10="",0,IF(FX$9&lt;главная!$N$19,0,IF(FX$9=главная!$N$19,инвестиции!$R$47*главная!$N$49,FW145*POWER(1+SUMIFS(главная!$51:$51,главная!$9:$9,"&lt;="&amp;FX$9,главная!$10:$10,"&gt;="&amp;FX$9),1/12))))</f>
        <v>0</v>
      </c>
      <c r="FY145" s="84">
        <f>IF(FY$10="",0,IF(FY$9&lt;главная!$N$19,0,IF(FY$9=главная!$N$19,инвестиции!$R$47*главная!$N$49,FX145*POWER(1+SUMIFS(главная!$51:$51,главная!$9:$9,"&lt;="&amp;FY$9,главная!$10:$10,"&gt;="&amp;FY$9),1/12))))</f>
        <v>0</v>
      </c>
      <c r="FZ145" s="84">
        <f>IF(FZ$10="",0,IF(FZ$9&lt;главная!$N$19,0,IF(FZ$9=главная!$N$19,инвестиции!$R$47*главная!$N$49,FY145*POWER(1+SUMIFS(главная!$51:$51,главная!$9:$9,"&lt;="&amp;FZ$9,главная!$10:$10,"&gt;="&amp;FZ$9),1/12))))</f>
        <v>0</v>
      </c>
      <c r="GA145" s="84">
        <f>IF(GA$10="",0,IF(GA$9&lt;главная!$N$19,0,IF(GA$9=главная!$N$19,инвестиции!$R$47*главная!$N$49,FZ145*POWER(1+SUMIFS(главная!$51:$51,главная!$9:$9,"&lt;="&amp;GA$9,главная!$10:$10,"&gt;="&amp;GA$9),1/12))))</f>
        <v>0</v>
      </c>
      <c r="GB145" s="84">
        <f>IF(GB$10="",0,IF(GB$9&lt;главная!$N$19,0,IF(GB$9=главная!$N$19,инвестиции!$R$47*главная!$N$49,GA145*POWER(1+SUMIFS(главная!$51:$51,главная!$9:$9,"&lt;="&amp;GB$9,главная!$10:$10,"&gt;="&amp;GB$9),1/12))))</f>
        <v>0</v>
      </c>
      <c r="GC145" s="84">
        <f>IF(GC$10="",0,IF(GC$9&lt;главная!$N$19,0,IF(GC$9=главная!$N$19,инвестиции!$R$47*главная!$N$49,GB145*POWER(1+SUMIFS(главная!$51:$51,главная!$9:$9,"&lt;="&amp;GC$9,главная!$10:$10,"&gt;="&amp;GC$9),1/12))))</f>
        <v>0</v>
      </c>
      <c r="GD145" s="84">
        <f>IF(GD$10="",0,IF(GD$9&lt;главная!$N$19,0,IF(GD$9=главная!$N$19,инвестиции!$R$47*главная!$N$49,GC145*POWER(1+SUMIFS(главная!$51:$51,главная!$9:$9,"&lt;="&amp;GD$9,главная!$10:$10,"&gt;="&amp;GD$9),1/12))))</f>
        <v>0</v>
      </c>
      <c r="GE145" s="84">
        <f>IF(GE$10="",0,IF(GE$9&lt;главная!$N$19,0,IF(GE$9=главная!$N$19,инвестиции!$R$47*главная!$N$49,GD145*POWER(1+SUMIFS(главная!$51:$51,главная!$9:$9,"&lt;="&amp;GE$9,главная!$10:$10,"&gt;="&amp;GE$9),1/12))))</f>
        <v>0</v>
      </c>
      <c r="GF145" s="84">
        <f>IF(GF$10="",0,IF(GF$9&lt;главная!$N$19,0,IF(GF$9=главная!$N$19,инвестиции!$R$47*главная!$N$49,GE145*POWER(1+SUMIFS(главная!$51:$51,главная!$9:$9,"&lt;="&amp;GF$9,главная!$10:$10,"&gt;="&amp;GF$9),1/12))))</f>
        <v>0</v>
      </c>
      <c r="GG145" s="84">
        <f>IF(GG$10="",0,IF(GG$9&lt;главная!$N$19,0,IF(GG$9=главная!$N$19,инвестиции!$R$47*главная!$N$49,GF145*POWER(1+SUMIFS(главная!$51:$51,главная!$9:$9,"&lt;="&amp;GG$9,главная!$10:$10,"&gt;="&amp;GG$9),1/12))))</f>
        <v>0</v>
      </c>
      <c r="GH145" s="84">
        <f>IF(GH$10="",0,IF(GH$9&lt;главная!$N$19,0,IF(GH$9=главная!$N$19,инвестиции!$R$47*главная!$N$49,GG145*POWER(1+SUMIFS(главная!$51:$51,главная!$9:$9,"&lt;="&amp;GH$9,главная!$10:$10,"&gt;="&amp;GH$9),1/12))))</f>
        <v>0</v>
      </c>
      <c r="GI145" s="84">
        <f>IF(GI$10="",0,IF(GI$9&lt;главная!$N$19,0,IF(GI$9=главная!$N$19,инвестиции!$R$47*главная!$N$49,GH145*POWER(1+SUMIFS(главная!$51:$51,главная!$9:$9,"&lt;="&amp;GI$9,главная!$10:$10,"&gt;="&amp;GI$9),1/12))))</f>
        <v>0</v>
      </c>
      <c r="GJ145" s="84">
        <f>IF(GJ$10="",0,IF(GJ$9&lt;главная!$N$19,0,IF(GJ$9=главная!$N$19,инвестиции!$R$47*главная!$N$49,GI145*POWER(1+SUMIFS(главная!$51:$51,главная!$9:$9,"&lt;="&amp;GJ$9,главная!$10:$10,"&gt;="&amp;GJ$9),1/12))))</f>
        <v>0</v>
      </c>
      <c r="GK145" s="84">
        <f>IF(GK$10="",0,IF(GK$9&lt;главная!$N$19,0,IF(GK$9=главная!$N$19,инвестиции!$R$47*главная!$N$49,GJ145*POWER(1+SUMIFS(главная!$51:$51,главная!$9:$9,"&lt;="&amp;GK$9,главная!$10:$10,"&gt;="&amp;GK$9),1/12))))</f>
        <v>0</v>
      </c>
      <c r="GL145" s="84">
        <f>IF(GL$10="",0,IF(GL$9&lt;главная!$N$19,0,IF(GL$9=главная!$N$19,инвестиции!$R$47*главная!$N$49,GK145*POWER(1+SUMIFS(главная!$51:$51,главная!$9:$9,"&lt;="&amp;GL$9,главная!$10:$10,"&gt;="&amp;GL$9),1/12))))</f>
        <v>0</v>
      </c>
      <c r="GM145" s="84">
        <f>IF(GM$10="",0,IF(GM$9&lt;главная!$N$19,0,IF(GM$9=главная!$N$19,инвестиции!$R$47*главная!$N$49,GL145*POWER(1+SUMIFS(главная!$51:$51,главная!$9:$9,"&lt;="&amp;GM$9,главная!$10:$10,"&gt;="&amp;GM$9),1/12))))</f>
        <v>0</v>
      </c>
      <c r="GN145" s="84">
        <f>IF(GN$10="",0,IF(GN$9&lt;главная!$N$19,0,IF(GN$9=главная!$N$19,инвестиции!$R$47*главная!$N$49,GM145*POWER(1+SUMIFS(главная!$51:$51,главная!$9:$9,"&lt;="&amp;GN$9,главная!$10:$10,"&gt;="&amp;GN$9),1/12))))</f>
        <v>0</v>
      </c>
      <c r="GO145" s="84">
        <f>IF(GO$10="",0,IF(GO$9&lt;главная!$N$19,0,IF(GO$9=главная!$N$19,инвестиции!$R$47*главная!$N$49,GN145*POWER(1+SUMIFS(главная!$51:$51,главная!$9:$9,"&lt;="&amp;GO$9,главная!$10:$10,"&gt;="&amp;GO$9),1/12))))</f>
        <v>0</v>
      </c>
      <c r="GP145" s="84">
        <f>IF(GP$10="",0,IF(GP$9&lt;главная!$N$19,0,IF(GP$9=главная!$N$19,инвестиции!$R$47*главная!$N$49,GO145*POWER(1+SUMIFS(главная!$51:$51,главная!$9:$9,"&lt;="&amp;GP$9,главная!$10:$10,"&gt;="&amp;GP$9),1/12))))</f>
        <v>0</v>
      </c>
      <c r="GQ145" s="84">
        <f>IF(GQ$10="",0,IF(GQ$9&lt;главная!$N$19,0,IF(GQ$9=главная!$N$19,инвестиции!$R$47*главная!$N$49,GP145*POWER(1+SUMIFS(главная!$51:$51,главная!$9:$9,"&lt;="&amp;GQ$9,главная!$10:$10,"&gt;="&amp;GQ$9),1/12))))</f>
        <v>0</v>
      </c>
      <c r="GR145" s="84">
        <f>IF(GR$10="",0,IF(GR$9&lt;главная!$N$19,0,IF(GR$9=главная!$N$19,инвестиции!$R$47*главная!$N$49,GQ145*POWER(1+SUMIFS(главная!$51:$51,главная!$9:$9,"&lt;="&amp;GR$9,главная!$10:$10,"&gt;="&amp;GR$9),1/12))))</f>
        <v>0</v>
      </c>
      <c r="GS145" s="84">
        <f>IF(GS$10="",0,IF(GS$9&lt;главная!$N$19,0,IF(GS$9=главная!$N$19,инвестиции!$R$47*главная!$N$49,GR145*POWER(1+SUMIFS(главная!$51:$51,главная!$9:$9,"&lt;="&amp;GS$9,главная!$10:$10,"&gt;="&amp;GS$9),1/12))))</f>
        <v>0</v>
      </c>
      <c r="GT145" s="84">
        <f>IF(GT$10="",0,IF(GT$9&lt;главная!$N$19,0,IF(GT$9=главная!$N$19,инвестиции!$R$47*главная!$N$49,GS145*POWER(1+SUMIFS(главная!$51:$51,главная!$9:$9,"&lt;="&amp;GT$9,главная!$10:$10,"&gt;="&amp;GT$9),1/12))))</f>
        <v>0</v>
      </c>
      <c r="GU145" s="84">
        <f>IF(GU$10="",0,IF(GU$9&lt;главная!$N$19,0,IF(GU$9=главная!$N$19,инвестиции!$R$47*главная!$N$49,GT145*POWER(1+SUMIFS(главная!$51:$51,главная!$9:$9,"&lt;="&amp;GU$9,главная!$10:$10,"&gt;="&amp;GU$9),1/12))))</f>
        <v>0</v>
      </c>
      <c r="GV145" s="84">
        <f>IF(GV$10="",0,IF(GV$9&lt;главная!$N$19,0,IF(GV$9=главная!$N$19,инвестиции!$R$47*главная!$N$49,GU145*POWER(1+SUMIFS(главная!$51:$51,главная!$9:$9,"&lt;="&amp;GV$9,главная!$10:$10,"&gt;="&amp;GV$9),1/12))))</f>
        <v>0</v>
      </c>
      <c r="GW145" s="84">
        <f>IF(GW$10="",0,IF(GW$9&lt;главная!$N$19,0,IF(GW$9=главная!$N$19,инвестиции!$R$47*главная!$N$49,GV145*POWER(1+SUMIFS(главная!$51:$51,главная!$9:$9,"&lt;="&amp;GW$9,главная!$10:$10,"&gt;="&amp;GW$9),1/12))))</f>
        <v>0</v>
      </c>
      <c r="GX145" s="84">
        <f>IF(GX$10="",0,IF(GX$9&lt;главная!$N$19,0,IF(GX$9=главная!$N$19,инвестиции!$R$47*главная!$N$49,GW145*POWER(1+SUMIFS(главная!$51:$51,главная!$9:$9,"&lt;="&amp;GX$9,главная!$10:$10,"&gt;="&amp;GX$9),1/12))))</f>
        <v>0</v>
      </c>
      <c r="GY145" s="84">
        <f>IF(GY$10="",0,IF(GY$9&lt;главная!$N$19,0,IF(GY$9=главная!$N$19,инвестиции!$R$47*главная!$N$49,GX145*POWER(1+SUMIFS(главная!$51:$51,главная!$9:$9,"&lt;="&amp;GY$9,главная!$10:$10,"&gt;="&amp;GY$9),1/12))))</f>
        <v>0</v>
      </c>
      <c r="GZ145" s="84">
        <f>IF(GZ$10="",0,IF(GZ$9&lt;главная!$N$19,0,IF(GZ$9=главная!$N$19,инвестиции!$R$47*главная!$N$49,GY145*POWER(1+SUMIFS(главная!$51:$51,главная!$9:$9,"&lt;="&amp;GZ$9,главная!$10:$10,"&gt;="&amp;GZ$9),1/12))))</f>
        <v>0</v>
      </c>
      <c r="HA145" s="84">
        <f>IF(HA$10="",0,IF(HA$9&lt;главная!$N$19,0,IF(HA$9=главная!$N$19,инвестиции!$R$47*главная!$N$49,GZ145*POWER(1+SUMIFS(главная!$51:$51,главная!$9:$9,"&lt;="&amp;HA$9,главная!$10:$10,"&gt;="&amp;HA$9),1/12))))</f>
        <v>0</v>
      </c>
      <c r="HB145" s="84">
        <f>IF(HB$10="",0,IF(HB$9&lt;главная!$N$19,0,IF(HB$9=главная!$N$19,инвестиции!$R$47*главная!$N$49,HA145*POWER(1+SUMIFS(главная!$51:$51,главная!$9:$9,"&lt;="&amp;HB$9,главная!$10:$10,"&gt;="&amp;HB$9),1/12))))</f>
        <v>0</v>
      </c>
      <c r="HC145" s="84">
        <f>IF(HC$10="",0,IF(HC$9&lt;главная!$N$19,0,IF(HC$9=главная!$N$19,инвестиции!$R$47*главная!$N$49,HB145*POWER(1+SUMIFS(главная!$51:$51,главная!$9:$9,"&lt;="&amp;HC$9,главная!$10:$10,"&gt;="&amp;HC$9),1/12))))</f>
        <v>0</v>
      </c>
      <c r="HD145" s="84">
        <f>IF(HD$10="",0,IF(HD$9&lt;главная!$N$19,0,IF(HD$9=главная!$N$19,инвестиции!$R$47*главная!$N$49,HC145*POWER(1+SUMIFS(главная!$51:$51,главная!$9:$9,"&lt;="&amp;HD$9,главная!$10:$10,"&gt;="&amp;HD$9),1/12))))</f>
        <v>0</v>
      </c>
      <c r="HE145" s="84">
        <f>IF(HE$10="",0,IF(HE$9&lt;главная!$N$19,0,IF(HE$9=главная!$N$19,инвестиции!$R$47*главная!$N$49,HD145*POWER(1+SUMIFS(главная!$51:$51,главная!$9:$9,"&lt;="&amp;HE$9,главная!$10:$10,"&gt;="&amp;HE$9),1/12))))</f>
        <v>0</v>
      </c>
      <c r="HF145" s="84">
        <f>IF(HF$10="",0,IF(HF$9&lt;главная!$N$19,0,IF(HF$9=главная!$N$19,инвестиции!$R$47*главная!$N$49,HE145*POWER(1+SUMIFS(главная!$51:$51,главная!$9:$9,"&lt;="&amp;HF$9,главная!$10:$10,"&gt;="&amp;HF$9),1/12))))</f>
        <v>0</v>
      </c>
      <c r="HG145" s="84">
        <f>IF(HG$10="",0,IF(HG$9&lt;главная!$N$19,0,IF(HG$9=главная!$N$19,инвестиции!$R$47*главная!$N$49,HF145*POWER(1+SUMIFS(главная!$51:$51,главная!$9:$9,"&lt;="&amp;HG$9,главная!$10:$10,"&gt;="&amp;HG$9),1/12))))</f>
        <v>0</v>
      </c>
      <c r="HH145" s="84">
        <f>IF(HH$10="",0,IF(HH$9&lt;главная!$N$19,0,IF(HH$9=главная!$N$19,инвестиции!$R$47*главная!$N$49,HG145*POWER(1+SUMIFS(главная!$51:$51,главная!$9:$9,"&lt;="&amp;HH$9,главная!$10:$10,"&gt;="&amp;HH$9),1/12))))</f>
        <v>0</v>
      </c>
      <c r="HI145" s="84">
        <f>IF(HI$10="",0,IF(HI$9&lt;главная!$N$19,0,IF(HI$9=главная!$N$19,инвестиции!$R$47*главная!$N$49,HH145*POWER(1+SUMIFS(главная!$51:$51,главная!$9:$9,"&lt;="&amp;HI$9,главная!$10:$10,"&gt;="&amp;HI$9),1/12))))</f>
        <v>0</v>
      </c>
      <c r="HJ145" s="84">
        <f>IF(HJ$10="",0,IF(HJ$9&lt;главная!$N$19,0,IF(HJ$9=главная!$N$19,инвестиции!$R$47*главная!$N$49,HI145*POWER(1+SUMIFS(главная!$51:$51,главная!$9:$9,"&lt;="&amp;HJ$9,главная!$10:$10,"&gt;="&amp;HJ$9),1/12))))</f>
        <v>0</v>
      </c>
      <c r="HK145" s="84">
        <f>IF(HK$10="",0,IF(HK$9&lt;главная!$N$19,0,IF(HK$9=главная!$N$19,инвестиции!$R$47*главная!$N$49,HJ145*POWER(1+SUMIFS(главная!$51:$51,главная!$9:$9,"&lt;="&amp;HK$9,главная!$10:$10,"&gt;="&amp;HK$9),1/12))))</f>
        <v>0</v>
      </c>
      <c r="HL145" s="84">
        <f>IF(HL$10="",0,IF(HL$9&lt;главная!$N$19,0,IF(HL$9=главная!$N$19,инвестиции!$R$47*главная!$N$49,HK145*POWER(1+SUMIFS(главная!$51:$51,главная!$9:$9,"&lt;="&amp;HL$9,главная!$10:$10,"&gt;="&amp;HL$9),1/12))))</f>
        <v>0</v>
      </c>
      <c r="HM145" s="84">
        <f>IF(HM$10="",0,IF(HM$9&lt;главная!$N$19,0,IF(HM$9=главная!$N$19,инвестиции!$R$47*главная!$N$49,HL145*POWER(1+SUMIFS(главная!$51:$51,главная!$9:$9,"&lt;="&amp;HM$9,главная!$10:$10,"&gt;="&amp;HM$9),1/12))))</f>
        <v>0</v>
      </c>
      <c r="HN145" s="84">
        <f>IF(HN$10="",0,IF(HN$9&lt;главная!$N$19,0,IF(HN$9=главная!$N$19,инвестиции!$R$47*главная!$N$49,HM145*POWER(1+SUMIFS(главная!$51:$51,главная!$9:$9,"&lt;="&amp;HN$9,главная!$10:$10,"&gt;="&amp;HN$9),1/12))))</f>
        <v>0</v>
      </c>
      <c r="HO145" s="84">
        <f>IF(HO$10="",0,IF(HO$9&lt;главная!$N$19,0,IF(HO$9=главная!$N$19,инвестиции!$R$47*главная!$N$49,HN145*POWER(1+SUMIFS(главная!$51:$51,главная!$9:$9,"&lt;="&amp;HO$9,главная!$10:$10,"&gt;="&amp;HO$9),1/12))))</f>
        <v>0</v>
      </c>
      <c r="HP145" s="84">
        <f>IF(HP$10="",0,IF(HP$9&lt;главная!$N$19,0,IF(HP$9=главная!$N$19,инвестиции!$R$47*главная!$N$49,HO145*POWER(1+SUMIFS(главная!$51:$51,главная!$9:$9,"&lt;="&amp;HP$9,главная!$10:$10,"&gt;="&amp;HP$9),1/12))))</f>
        <v>0</v>
      </c>
      <c r="HQ145" s="84">
        <f>IF(HQ$10="",0,IF(HQ$9&lt;главная!$N$19,0,IF(HQ$9=главная!$N$19,инвестиции!$R$47*главная!$N$49,HP145*POWER(1+SUMIFS(главная!$51:$51,главная!$9:$9,"&lt;="&amp;HQ$9,главная!$10:$10,"&gt;="&amp;HQ$9),1/12))))</f>
        <v>0</v>
      </c>
      <c r="HR145" s="84">
        <f>IF(HR$10="",0,IF(HR$9&lt;главная!$N$19,0,IF(HR$9=главная!$N$19,инвестиции!$R$47*главная!$N$49,HQ145*POWER(1+SUMIFS(главная!$51:$51,главная!$9:$9,"&lt;="&amp;HR$9,главная!$10:$10,"&gt;="&amp;HR$9),1/12))))</f>
        <v>0</v>
      </c>
      <c r="HS145" s="84">
        <f>IF(HS$10="",0,IF(HS$9&lt;главная!$N$19,0,IF(HS$9=главная!$N$19,инвестиции!$R$47*главная!$N$49,HR145*POWER(1+SUMIFS(главная!$51:$51,главная!$9:$9,"&lt;="&amp;HS$9,главная!$10:$10,"&gt;="&amp;HS$9),1/12))))</f>
        <v>0</v>
      </c>
      <c r="HT145" s="84">
        <f>IF(HT$10="",0,IF(HT$9&lt;главная!$N$19,0,IF(HT$9=главная!$N$19,инвестиции!$R$47*главная!$N$49,HS145*POWER(1+SUMIFS(главная!$51:$51,главная!$9:$9,"&lt;="&amp;HT$9,главная!$10:$10,"&gt;="&amp;HT$9),1/12))))</f>
        <v>0</v>
      </c>
      <c r="HU145" s="84">
        <f>IF(HU$10="",0,IF(HU$9&lt;главная!$N$19,0,IF(HU$9=главная!$N$19,инвестиции!$R$47*главная!$N$49,HT145*POWER(1+SUMIFS(главная!$51:$51,главная!$9:$9,"&lt;="&amp;HU$9,главная!$10:$10,"&gt;="&amp;HU$9),1/12))))</f>
        <v>0</v>
      </c>
      <c r="HV145" s="84">
        <f>IF(HV$10="",0,IF(HV$9&lt;главная!$N$19,0,IF(HV$9=главная!$N$19,инвестиции!$R$47*главная!$N$49,HU145*POWER(1+SUMIFS(главная!$51:$51,главная!$9:$9,"&lt;="&amp;HV$9,главная!$10:$10,"&gt;="&amp;HV$9),1/12))))</f>
        <v>0</v>
      </c>
      <c r="HW145" s="84">
        <f>IF(HW$10="",0,IF(HW$9&lt;главная!$N$19,0,IF(HW$9=главная!$N$19,инвестиции!$R$47*главная!$N$49,HV145*POWER(1+SUMIFS(главная!$51:$51,главная!$9:$9,"&lt;="&amp;HW$9,главная!$10:$10,"&gt;="&amp;HW$9),1/12))))</f>
        <v>0</v>
      </c>
      <c r="HX145" s="84">
        <f>IF(HX$10="",0,IF(HX$9&lt;главная!$N$19,0,IF(HX$9=главная!$N$19,инвестиции!$R$47*главная!$N$49,HW145*POWER(1+SUMIFS(главная!$51:$51,главная!$9:$9,"&lt;="&amp;HX$9,главная!$10:$10,"&gt;="&amp;HX$9),1/12))))</f>
        <v>0</v>
      </c>
      <c r="HY145" s="84">
        <f>IF(HY$10="",0,IF(HY$9&lt;главная!$N$19,0,IF(HY$9=главная!$N$19,инвестиции!$R$47*главная!$N$49,HX145*POWER(1+SUMIFS(главная!$51:$51,главная!$9:$9,"&lt;="&amp;HY$9,главная!$10:$10,"&gt;="&amp;HY$9),1/12))))</f>
        <v>0</v>
      </c>
      <c r="HZ145" s="84">
        <f>IF(HZ$10="",0,IF(HZ$9&lt;главная!$N$19,0,IF(HZ$9=главная!$N$19,инвестиции!$R$47*главная!$N$49,HY145*POWER(1+SUMIFS(главная!$51:$51,главная!$9:$9,"&lt;="&amp;HZ$9,главная!$10:$10,"&gt;="&amp;HZ$9),1/12))))</f>
        <v>0</v>
      </c>
      <c r="IA145" s="84">
        <f>IF(IA$10="",0,IF(IA$9&lt;главная!$N$19,0,IF(IA$9=главная!$N$19,инвестиции!$R$47*главная!$N$49,HZ145*POWER(1+SUMIFS(главная!$51:$51,главная!$9:$9,"&lt;="&amp;IA$9,главная!$10:$10,"&gt;="&amp;IA$9),1/12))))</f>
        <v>0</v>
      </c>
      <c r="IB145" s="84">
        <f>IF(IB$10="",0,IF(IB$9&lt;главная!$N$19,0,IF(IB$9=главная!$N$19,инвестиции!$R$47*главная!$N$49,IA145*POWER(1+SUMIFS(главная!$51:$51,главная!$9:$9,"&lt;="&amp;IB$9,главная!$10:$10,"&gt;="&amp;IB$9),1/12))))</f>
        <v>0</v>
      </c>
      <c r="IC145" s="84">
        <f>IF(IC$10="",0,IF(IC$9&lt;главная!$N$19,0,IF(IC$9=главная!$N$19,инвестиции!$R$47*главная!$N$49,IB145*POWER(1+SUMIFS(главная!$51:$51,главная!$9:$9,"&lt;="&amp;IC$9,главная!$10:$10,"&gt;="&amp;IC$9),1/12))))</f>
        <v>0</v>
      </c>
      <c r="ID145" s="84">
        <f>IF(ID$10="",0,IF(ID$9&lt;главная!$N$19,0,IF(ID$9=главная!$N$19,инвестиции!$R$47*главная!$N$49,IC145*POWER(1+SUMIFS(главная!$51:$51,главная!$9:$9,"&lt;="&amp;ID$9,главная!$10:$10,"&gt;="&amp;ID$9),1/12))))</f>
        <v>0</v>
      </c>
      <c r="IE145" s="84">
        <f>IF(IE$10="",0,IF(IE$9&lt;главная!$N$19,0,IF(IE$9=главная!$N$19,инвестиции!$R$47*главная!$N$49,ID145*POWER(1+SUMIFS(главная!$51:$51,главная!$9:$9,"&lt;="&amp;IE$9,главная!$10:$10,"&gt;="&amp;IE$9),1/12))))</f>
        <v>0</v>
      </c>
      <c r="IF145" s="84">
        <f>IF(IF$10="",0,IF(IF$9&lt;главная!$N$19,0,IF(IF$9=главная!$N$19,инвестиции!$R$47*главная!$N$49,IE145*POWER(1+SUMIFS(главная!$51:$51,главная!$9:$9,"&lt;="&amp;IF$9,главная!$10:$10,"&gt;="&amp;IF$9),1/12))))</f>
        <v>0</v>
      </c>
      <c r="IG145" s="84">
        <f>IF(IG$10="",0,IF(IG$9&lt;главная!$N$19,0,IF(IG$9=главная!$N$19,инвестиции!$R$47*главная!$N$49,IF145*POWER(1+SUMIFS(главная!$51:$51,главная!$9:$9,"&lt;="&amp;IG$9,главная!$10:$10,"&gt;="&amp;IG$9),1/12))))</f>
        <v>0</v>
      </c>
      <c r="IH145" s="84">
        <f>IF(IH$10="",0,IF(IH$9&lt;главная!$N$19,0,IF(IH$9=главная!$N$19,инвестиции!$R$47*главная!$N$49,IG145*POWER(1+SUMIFS(главная!$51:$51,главная!$9:$9,"&lt;="&amp;IH$9,главная!$10:$10,"&gt;="&amp;IH$9),1/12))))</f>
        <v>0</v>
      </c>
      <c r="II145" s="84">
        <f>IF(II$10="",0,IF(II$9&lt;главная!$N$19,0,IF(II$9=главная!$N$19,инвестиции!$R$47*главная!$N$49,IH145*POWER(1+SUMIFS(главная!$51:$51,главная!$9:$9,"&lt;="&amp;II$9,главная!$10:$10,"&gt;="&amp;II$9),1/12))))</f>
        <v>0</v>
      </c>
      <c r="IJ145" s="84">
        <f>IF(IJ$10="",0,IF(IJ$9&lt;главная!$N$19,0,IF(IJ$9=главная!$N$19,инвестиции!$R$47*главная!$N$49,II145*POWER(1+SUMIFS(главная!$51:$51,главная!$9:$9,"&lt;="&amp;IJ$9,главная!$10:$10,"&gt;="&amp;IJ$9),1/12))))</f>
        <v>0</v>
      </c>
      <c r="IK145" s="84">
        <f>IF(IK$10="",0,IF(IK$9&lt;главная!$N$19,0,IF(IK$9=главная!$N$19,инвестиции!$R$47*главная!$N$49,IJ145*POWER(1+SUMIFS(главная!$51:$51,главная!$9:$9,"&lt;="&amp;IK$9,главная!$10:$10,"&gt;="&amp;IK$9),1/12))))</f>
        <v>0</v>
      </c>
      <c r="IL145" s="84">
        <f>IF(IL$10="",0,IF(IL$9&lt;главная!$N$19,0,IF(IL$9=главная!$N$19,инвестиции!$R$47*главная!$N$49,IK145*POWER(1+SUMIFS(главная!$51:$51,главная!$9:$9,"&lt;="&amp;IL$9,главная!$10:$10,"&gt;="&amp;IL$9),1/12))))</f>
        <v>0</v>
      </c>
      <c r="IM145" s="84">
        <f>IF(IM$10="",0,IF(IM$9&lt;главная!$N$19,0,IF(IM$9=главная!$N$19,инвестиции!$R$47*главная!$N$49,IL145*POWER(1+SUMIFS(главная!$51:$51,главная!$9:$9,"&lt;="&amp;IM$9,главная!$10:$10,"&gt;="&amp;IM$9),1/12))))</f>
        <v>0</v>
      </c>
      <c r="IN145" s="84">
        <f>IF(IN$10="",0,IF(IN$9&lt;главная!$N$19,0,IF(IN$9=главная!$N$19,инвестиции!$R$47*главная!$N$49,IM145*POWER(1+SUMIFS(главная!$51:$51,главная!$9:$9,"&lt;="&amp;IN$9,главная!$10:$10,"&gt;="&amp;IN$9),1/12))))</f>
        <v>0</v>
      </c>
      <c r="IO145" s="84">
        <f>IF(IO$10="",0,IF(IO$9&lt;главная!$N$19,0,IF(IO$9=главная!$N$19,инвестиции!$R$47*главная!$N$49,IN145*POWER(1+SUMIFS(главная!$51:$51,главная!$9:$9,"&lt;="&amp;IO$9,главная!$10:$10,"&gt;="&amp;IO$9),1/12))))</f>
        <v>0</v>
      </c>
      <c r="IP145" s="84">
        <f>IF(IP$10="",0,IF(IP$9&lt;главная!$N$19,0,IF(IP$9=главная!$N$19,инвестиции!$R$47*главная!$N$49,IO145*POWER(1+SUMIFS(главная!$51:$51,главная!$9:$9,"&lt;="&amp;IP$9,главная!$10:$10,"&gt;="&amp;IP$9),1/12))))</f>
        <v>0</v>
      </c>
      <c r="IQ145" s="84">
        <f>IF(IQ$10="",0,IF(IQ$9&lt;главная!$N$19,0,IF(IQ$9=главная!$N$19,инвестиции!$R$47*главная!$N$49,IP145*POWER(1+SUMIFS(главная!$51:$51,главная!$9:$9,"&lt;="&amp;IQ$9,главная!$10:$10,"&gt;="&amp;IQ$9),1/12))))</f>
        <v>0</v>
      </c>
      <c r="IR145" s="84">
        <f>IF(IR$10="",0,IF(IR$9&lt;главная!$N$19,0,IF(IR$9=главная!$N$19,инвестиции!$R$47*главная!$N$49,IQ145*POWER(1+SUMIFS(главная!$51:$51,главная!$9:$9,"&lt;="&amp;IR$9,главная!$10:$10,"&gt;="&amp;IR$9),1/12))))</f>
        <v>0</v>
      </c>
      <c r="IS145" s="84">
        <f>IF(IS$10="",0,IF(IS$9&lt;главная!$N$19,0,IF(IS$9=главная!$N$19,инвестиции!$R$47*главная!$N$49,IR145*POWER(1+SUMIFS(главная!$51:$51,главная!$9:$9,"&lt;="&amp;IS$9,главная!$10:$10,"&gt;="&amp;IS$9),1/12))))</f>
        <v>0</v>
      </c>
      <c r="IT145" s="84">
        <f>IF(IT$10="",0,IF(IT$9&lt;главная!$N$19,0,IF(IT$9=главная!$N$19,инвестиции!$R$47*главная!$N$49,IS145*POWER(1+SUMIFS(главная!$51:$51,главная!$9:$9,"&lt;="&amp;IT$9,главная!$10:$10,"&gt;="&amp;IT$9),1/12))))</f>
        <v>0</v>
      </c>
      <c r="IU145" s="84">
        <f>IF(IU$10="",0,IF(IU$9&lt;главная!$N$19,0,IF(IU$9=главная!$N$19,инвестиции!$R$47*главная!$N$49,IT145*POWER(1+SUMIFS(главная!$51:$51,главная!$9:$9,"&lt;="&amp;IU$9,главная!$10:$10,"&gt;="&amp;IU$9),1/12))))</f>
        <v>0</v>
      </c>
      <c r="IV145" s="84">
        <f>IF(IV$10="",0,IF(IV$9&lt;главная!$N$19,0,IF(IV$9=главная!$N$19,инвестиции!$R$47*главная!$N$49,IU145*POWER(1+SUMIFS(главная!$51:$51,главная!$9:$9,"&lt;="&amp;IV$9,главная!$10:$10,"&gt;="&amp;IV$9),1/12))))</f>
        <v>0</v>
      </c>
      <c r="IW145" s="84">
        <f>IF(IW$10="",0,IF(IW$9&lt;главная!$N$19,0,IF(IW$9=главная!$N$19,инвестиции!$R$47*главная!$N$49,IV145*POWER(1+SUMIFS(главная!$51:$51,главная!$9:$9,"&lt;="&amp;IW$9,главная!$10:$10,"&gt;="&amp;IW$9),1/12))))</f>
        <v>0</v>
      </c>
      <c r="IX145" s="84">
        <f>IF(IX$10="",0,IF(IX$9&lt;главная!$N$19,0,IF(IX$9=главная!$N$19,инвестиции!$R$47*главная!$N$49,IW145*POWER(1+SUMIFS(главная!$51:$51,главная!$9:$9,"&lt;="&amp;IX$9,главная!$10:$10,"&gt;="&amp;IX$9),1/12))))</f>
        <v>0</v>
      </c>
      <c r="IY145" s="84">
        <f>IF(IY$10="",0,IF(IY$9&lt;главная!$N$19,0,IF(IY$9=главная!$N$19,инвестиции!$R$47*главная!$N$49,IX145*POWER(1+SUMIFS(главная!$51:$51,главная!$9:$9,"&lt;="&amp;IY$9,главная!$10:$10,"&gt;="&amp;IY$9),1/12))))</f>
        <v>0</v>
      </c>
      <c r="IZ145" s="84">
        <f>IF(IZ$10="",0,IF(IZ$9&lt;главная!$N$19,0,IF(IZ$9=главная!$N$19,инвестиции!$R$47*главная!$N$49,IY145*POWER(1+SUMIFS(главная!$51:$51,главная!$9:$9,"&lt;="&amp;IZ$9,главная!$10:$10,"&gt;="&amp;IZ$9),1/12))))</f>
        <v>0</v>
      </c>
      <c r="JA145" s="84">
        <f>IF(JA$10="",0,IF(JA$9&lt;главная!$N$19,0,IF(JA$9=главная!$N$19,инвестиции!$R$47*главная!$N$49,IZ145*POWER(1+SUMIFS(главная!$51:$51,главная!$9:$9,"&lt;="&amp;JA$9,главная!$10:$10,"&gt;="&amp;JA$9),1/12))))</f>
        <v>0</v>
      </c>
      <c r="JB145" s="84">
        <f>IF(JB$10="",0,IF(JB$9&lt;главная!$N$19,0,IF(JB$9=главная!$N$19,инвестиции!$R$47*главная!$N$49,JA145*POWER(1+SUMIFS(главная!$51:$51,главная!$9:$9,"&lt;="&amp;JB$9,главная!$10:$10,"&gt;="&amp;JB$9),1/12))))</f>
        <v>0</v>
      </c>
      <c r="JC145" s="84">
        <f>IF(JC$10="",0,IF(JC$9&lt;главная!$N$19,0,IF(JC$9=главная!$N$19,инвестиции!$R$47*главная!$N$49,JB145*POWER(1+SUMIFS(главная!$51:$51,главная!$9:$9,"&lt;="&amp;JC$9,главная!$10:$10,"&gt;="&amp;JC$9),1/12))))</f>
        <v>0</v>
      </c>
      <c r="JD145" s="84">
        <f>IF(JD$10="",0,IF(JD$9&lt;главная!$N$19,0,IF(JD$9=главная!$N$19,инвестиции!$R$47*главная!$N$49,JC145*POWER(1+SUMIFS(главная!$51:$51,главная!$9:$9,"&lt;="&amp;JD$9,главная!$10:$10,"&gt;="&amp;JD$9),1/12))))</f>
        <v>0</v>
      </c>
      <c r="JE145" s="84">
        <f>IF(JE$10="",0,IF(JE$9&lt;главная!$N$19,0,IF(JE$9=главная!$N$19,инвестиции!$R$47*главная!$N$49,JD145*POWER(1+SUMIFS(главная!$51:$51,главная!$9:$9,"&lt;="&amp;JE$9,главная!$10:$10,"&gt;="&amp;JE$9),1/12))))</f>
        <v>0</v>
      </c>
      <c r="JF145" s="84">
        <f>IF(JF$10="",0,IF(JF$9&lt;главная!$N$19,0,IF(JF$9=главная!$N$19,инвестиции!$R$47*главная!$N$49,JE145*POWER(1+SUMIFS(главная!$51:$51,главная!$9:$9,"&lt;="&amp;JF$9,главная!$10:$10,"&gt;="&amp;JF$9),1/12))))</f>
        <v>0</v>
      </c>
      <c r="JG145" s="84">
        <f>IF(JG$10="",0,IF(JG$9&lt;главная!$N$19,0,IF(JG$9=главная!$N$19,инвестиции!$R$47*главная!$N$49,JF145*POWER(1+SUMIFS(главная!$51:$51,главная!$9:$9,"&lt;="&amp;JG$9,главная!$10:$10,"&gt;="&amp;JG$9),1/12))))</f>
        <v>0</v>
      </c>
      <c r="JH145" s="84">
        <f>IF(JH$10="",0,IF(JH$9&lt;главная!$N$19,0,IF(JH$9=главная!$N$19,инвестиции!$R$47*главная!$N$49,JG145*POWER(1+SUMIFS(главная!$51:$51,главная!$9:$9,"&lt;="&amp;JH$9,главная!$10:$10,"&gt;="&amp;JH$9),1/12))))</f>
        <v>0</v>
      </c>
      <c r="JI145" s="84">
        <f>IF(JI$10="",0,IF(JI$9&lt;главная!$N$19,0,IF(JI$9=главная!$N$19,инвестиции!$R$47*главная!$N$49,JH145*POWER(1+SUMIFS(главная!$51:$51,главная!$9:$9,"&lt;="&amp;JI$9,главная!$10:$10,"&gt;="&amp;JI$9),1/12))))</f>
        <v>0</v>
      </c>
      <c r="JJ145" s="84">
        <f>IF(JJ$10="",0,IF(JJ$9&lt;главная!$N$19,0,IF(JJ$9=главная!$N$19,инвестиции!$R$47*главная!$N$49,JI145*POWER(1+SUMIFS(главная!$51:$51,главная!$9:$9,"&lt;="&amp;JJ$9,главная!$10:$10,"&gt;="&amp;JJ$9),1/12))))</f>
        <v>0</v>
      </c>
      <c r="JK145" s="84">
        <f>IF(JK$10="",0,IF(JK$9&lt;главная!$N$19,0,IF(JK$9=главная!$N$19,инвестиции!$R$47*главная!$N$49,JJ145*POWER(1+SUMIFS(главная!$51:$51,главная!$9:$9,"&lt;="&amp;JK$9,главная!$10:$10,"&gt;="&amp;JK$9),1/12))))</f>
        <v>0</v>
      </c>
      <c r="JL145" s="84">
        <f>IF(JL$10="",0,IF(JL$9&lt;главная!$N$19,0,IF(JL$9=главная!$N$19,инвестиции!$R$47*главная!$N$49,JK145*POWER(1+SUMIFS(главная!$51:$51,главная!$9:$9,"&lt;="&amp;JL$9,главная!$10:$10,"&gt;="&amp;JL$9),1/12))))</f>
        <v>0</v>
      </c>
      <c r="JM145" s="84">
        <f>IF(JM$10="",0,IF(JM$9&lt;главная!$N$19,0,IF(JM$9=главная!$N$19,инвестиции!$R$47*главная!$N$49,JL145*POWER(1+SUMIFS(главная!$51:$51,главная!$9:$9,"&lt;="&amp;JM$9,главная!$10:$10,"&gt;="&amp;JM$9),1/12))))</f>
        <v>0</v>
      </c>
      <c r="JN145" s="84">
        <f>IF(JN$10="",0,IF(JN$9&lt;главная!$N$19,0,IF(JN$9=главная!$N$19,инвестиции!$R$47*главная!$N$49,JM145*POWER(1+SUMIFS(главная!$51:$51,главная!$9:$9,"&lt;="&amp;JN$9,главная!$10:$10,"&gt;="&amp;JN$9),1/12))))</f>
        <v>0</v>
      </c>
      <c r="JO145" s="84">
        <f>IF(JO$10="",0,IF(JO$9&lt;главная!$N$19,0,IF(JO$9=главная!$N$19,инвестиции!$R$47*главная!$N$49,JN145*POWER(1+SUMIFS(главная!$51:$51,главная!$9:$9,"&lt;="&amp;JO$9,главная!$10:$10,"&gt;="&amp;JO$9),1/12))))</f>
        <v>0</v>
      </c>
      <c r="JP145" s="84">
        <f>IF(JP$10="",0,IF(JP$9&lt;главная!$N$19,0,IF(JP$9=главная!$N$19,инвестиции!$R$47*главная!$N$49,JO145*POWER(1+SUMIFS(главная!$51:$51,главная!$9:$9,"&lt;="&amp;JP$9,главная!$10:$10,"&gt;="&amp;JP$9),1/12))))</f>
        <v>0</v>
      </c>
      <c r="JQ145" s="84">
        <f>IF(JQ$10="",0,IF(JQ$9&lt;главная!$N$19,0,IF(JQ$9=главная!$N$19,инвестиции!$R$47*главная!$N$49,JP145*POWER(1+SUMIFS(главная!$51:$51,главная!$9:$9,"&lt;="&amp;JQ$9,главная!$10:$10,"&gt;="&amp;JQ$9),1/12))))</f>
        <v>0</v>
      </c>
      <c r="JR145" s="84">
        <f>IF(JR$10="",0,IF(JR$9&lt;главная!$N$19,0,IF(JR$9=главная!$N$19,инвестиции!$R$47*главная!$N$49,JQ145*POWER(1+SUMIFS(главная!$51:$51,главная!$9:$9,"&lt;="&amp;JR$9,главная!$10:$10,"&gt;="&amp;JR$9),1/12))))</f>
        <v>0</v>
      </c>
      <c r="JS145" s="84">
        <f>IF(JS$10="",0,IF(JS$9&lt;главная!$N$19,0,IF(JS$9=главная!$N$19,инвестиции!$R$47*главная!$N$49,JR145*POWER(1+SUMIFS(главная!$51:$51,главная!$9:$9,"&lt;="&amp;JS$9,главная!$10:$10,"&gt;="&amp;JS$9),1/12))))</f>
        <v>0</v>
      </c>
      <c r="JT145" s="84">
        <f>IF(JT$10="",0,IF(JT$9&lt;главная!$N$19,0,IF(JT$9=главная!$N$19,инвестиции!$R$47*главная!$N$49,JS145*POWER(1+SUMIFS(главная!$51:$51,главная!$9:$9,"&lt;="&amp;JT$9,главная!$10:$10,"&gt;="&amp;JT$9),1/12))))</f>
        <v>0</v>
      </c>
      <c r="JU145" s="84">
        <f>IF(JU$10="",0,IF(JU$9&lt;главная!$N$19,0,IF(JU$9=главная!$N$19,инвестиции!$R$47*главная!$N$49,JT145*POWER(1+SUMIFS(главная!$51:$51,главная!$9:$9,"&lt;="&amp;JU$9,главная!$10:$10,"&gt;="&amp;JU$9),1/12))))</f>
        <v>0</v>
      </c>
      <c r="JV145" s="84">
        <f>IF(JV$10="",0,IF(JV$9&lt;главная!$N$19,0,IF(JV$9=главная!$N$19,инвестиции!$R$47*главная!$N$49,JU145*POWER(1+SUMIFS(главная!$51:$51,главная!$9:$9,"&lt;="&amp;JV$9,главная!$10:$10,"&gt;="&amp;JV$9),1/12))))</f>
        <v>0</v>
      </c>
      <c r="JW145" s="84">
        <f>IF(JW$10="",0,IF(JW$9&lt;главная!$N$19,0,IF(JW$9=главная!$N$19,инвестиции!$R$47*главная!$N$49,JV145*POWER(1+SUMIFS(главная!$51:$51,главная!$9:$9,"&lt;="&amp;JW$9,главная!$10:$10,"&gt;="&amp;JW$9),1/12))))</f>
        <v>0</v>
      </c>
      <c r="JX145" s="84">
        <f>IF(JX$10="",0,IF(JX$9&lt;главная!$N$19,0,IF(JX$9=главная!$N$19,инвестиции!$R$47*главная!$N$49,JW145*POWER(1+SUMIFS(главная!$51:$51,главная!$9:$9,"&lt;="&amp;JX$9,главная!$10:$10,"&gt;="&amp;JX$9),1/12))))</f>
        <v>0</v>
      </c>
      <c r="JY145" s="84">
        <f>IF(JY$10="",0,IF(JY$9&lt;главная!$N$19,0,IF(JY$9=главная!$N$19,инвестиции!$R$47*главная!$N$49,JX145*POWER(1+SUMIFS(главная!$51:$51,главная!$9:$9,"&lt;="&amp;JY$9,главная!$10:$10,"&gt;="&amp;JY$9),1/12))))</f>
        <v>0</v>
      </c>
      <c r="JZ145" s="84">
        <f>IF(JZ$10="",0,IF(JZ$9&lt;главная!$N$19,0,IF(JZ$9=главная!$N$19,инвестиции!$R$47*главная!$N$49,JY145*POWER(1+SUMIFS(главная!$51:$51,главная!$9:$9,"&lt;="&amp;JZ$9,главная!$10:$10,"&gt;="&amp;JZ$9),1/12))))</f>
        <v>0</v>
      </c>
      <c r="KA145" s="84">
        <f>IF(KA$10="",0,IF(KA$9&lt;главная!$N$19,0,IF(KA$9=главная!$N$19,инвестиции!$R$47*главная!$N$49,JZ145*POWER(1+SUMIFS(главная!$51:$51,главная!$9:$9,"&lt;="&amp;KA$9,главная!$10:$10,"&gt;="&amp;KA$9),1/12))))</f>
        <v>0</v>
      </c>
      <c r="KB145" s="84">
        <f>IF(KB$10="",0,IF(KB$9&lt;главная!$N$19,0,IF(KB$9=главная!$N$19,инвестиции!$R$47*главная!$N$49,KA145*POWER(1+SUMIFS(главная!$51:$51,главная!$9:$9,"&lt;="&amp;KB$9,главная!$10:$10,"&gt;="&amp;KB$9),1/12))))</f>
        <v>0</v>
      </c>
      <c r="KC145" s="84">
        <f>IF(KC$10="",0,IF(KC$9&lt;главная!$N$19,0,IF(KC$9=главная!$N$19,инвестиции!$R$47*главная!$N$49,KB145*POWER(1+SUMIFS(главная!$51:$51,главная!$9:$9,"&lt;="&amp;KC$9,главная!$10:$10,"&gt;="&amp;KC$9),1/12))))</f>
        <v>0</v>
      </c>
      <c r="KD145" s="84">
        <f>IF(KD$10="",0,IF(KD$9&lt;главная!$N$19,0,IF(KD$9=главная!$N$19,инвестиции!$R$47*главная!$N$49,KC145*POWER(1+SUMIFS(главная!$51:$51,главная!$9:$9,"&lt;="&amp;KD$9,главная!$10:$10,"&gt;="&amp;KD$9),1/12))))</f>
        <v>0</v>
      </c>
      <c r="KE145" s="84">
        <f>IF(KE$10="",0,IF(KE$9&lt;главная!$N$19,0,IF(KE$9=главная!$N$19,инвестиции!$R$47*главная!$N$49,KD145*POWER(1+SUMIFS(главная!$51:$51,главная!$9:$9,"&lt;="&amp;KE$9,главная!$10:$10,"&gt;="&amp;KE$9),1/12))))</f>
        <v>0</v>
      </c>
      <c r="KF145" s="84">
        <f>IF(KF$10="",0,IF(KF$9&lt;главная!$N$19,0,IF(KF$9=главная!$N$19,инвестиции!$R$47*главная!$N$49,KE145*POWER(1+SUMIFS(главная!$51:$51,главная!$9:$9,"&lt;="&amp;KF$9,главная!$10:$10,"&gt;="&amp;KF$9),1/12))))</f>
        <v>0</v>
      </c>
      <c r="KG145" s="84">
        <f>IF(KG$10="",0,IF(KG$9&lt;главная!$N$19,0,IF(KG$9=главная!$N$19,инвестиции!$R$47*главная!$N$49,KF145*POWER(1+SUMIFS(главная!$51:$51,главная!$9:$9,"&lt;="&amp;KG$9,главная!$10:$10,"&gt;="&amp;KG$9),1/12))))</f>
        <v>0</v>
      </c>
      <c r="KH145" s="84">
        <f>IF(KH$10="",0,IF(KH$9&lt;главная!$N$19,0,IF(KH$9=главная!$N$19,инвестиции!$R$47*главная!$N$49,KG145*POWER(1+SUMIFS(главная!$51:$51,главная!$9:$9,"&lt;="&amp;KH$9,главная!$10:$10,"&gt;="&amp;KH$9),1/12))))</f>
        <v>0</v>
      </c>
      <c r="KI145" s="84">
        <f>IF(KI$10="",0,IF(KI$9&lt;главная!$N$19,0,IF(KI$9=главная!$N$19,инвестиции!$R$47*главная!$N$49,KH145*POWER(1+SUMIFS(главная!$51:$51,главная!$9:$9,"&lt;="&amp;KI$9,главная!$10:$10,"&gt;="&amp;KI$9),1/12))))</f>
        <v>0</v>
      </c>
      <c r="KJ145" s="84">
        <f>IF(KJ$10="",0,IF(KJ$9&lt;главная!$N$19,0,IF(KJ$9=главная!$N$19,инвестиции!$R$47*главная!$N$49,KI145*POWER(1+SUMIFS(главная!$51:$51,главная!$9:$9,"&lt;="&amp;KJ$9,главная!$10:$10,"&gt;="&amp;KJ$9),1/12))))</f>
        <v>0</v>
      </c>
      <c r="KK145" s="84">
        <f>IF(KK$10="",0,IF(KK$9&lt;главная!$N$19,0,IF(KK$9=главная!$N$19,инвестиции!$R$47*главная!$N$49,KJ145*POWER(1+SUMIFS(главная!$51:$51,главная!$9:$9,"&lt;="&amp;KK$9,главная!$10:$10,"&gt;="&amp;KK$9),1/12))))</f>
        <v>0</v>
      </c>
      <c r="KL145" s="84">
        <f>IF(KL$10="",0,IF(KL$9&lt;главная!$N$19,0,IF(KL$9=главная!$N$19,инвестиции!$R$47*главная!$N$49,KK145*POWER(1+SUMIFS(главная!$51:$51,главная!$9:$9,"&lt;="&amp;KL$9,главная!$10:$10,"&gt;="&amp;KL$9),1/12))))</f>
        <v>0</v>
      </c>
      <c r="KM145" s="84">
        <f>IF(KM$10="",0,IF(KM$9&lt;главная!$N$19,0,IF(KM$9=главная!$N$19,инвестиции!$R$47*главная!$N$49,KL145*POWER(1+SUMIFS(главная!$51:$51,главная!$9:$9,"&lt;="&amp;KM$9,главная!$10:$10,"&gt;="&amp;KM$9),1/12))))</f>
        <v>0</v>
      </c>
      <c r="KN145" s="84">
        <f>IF(KN$10="",0,IF(KN$9&lt;главная!$N$19,0,IF(KN$9=главная!$N$19,инвестиции!$R$47*главная!$N$49,KM145*POWER(1+SUMIFS(главная!$51:$51,главная!$9:$9,"&lt;="&amp;KN$9,главная!$10:$10,"&gt;="&amp;KN$9),1/12))))</f>
        <v>0</v>
      </c>
      <c r="KO145" s="84">
        <f>IF(KO$10="",0,IF(KO$9&lt;главная!$N$19,0,IF(KO$9=главная!$N$19,инвестиции!$R$47*главная!$N$49,KN145*POWER(1+SUMIFS(главная!$51:$51,главная!$9:$9,"&lt;="&amp;KO$9,главная!$10:$10,"&gt;="&amp;KO$9),1/12))))</f>
        <v>0</v>
      </c>
      <c r="KP145" s="84">
        <f>IF(KP$10="",0,IF(KP$9&lt;главная!$N$19,0,IF(KP$9=главная!$N$19,инвестиции!$R$47*главная!$N$49,KO145*POWER(1+SUMIFS(главная!$51:$51,главная!$9:$9,"&lt;="&amp;KP$9,главная!$10:$10,"&gt;="&amp;KP$9),1/12))))</f>
        <v>0</v>
      </c>
      <c r="KQ145" s="84">
        <f>IF(KQ$10="",0,IF(KQ$9&lt;главная!$N$19,0,IF(KQ$9=главная!$N$19,инвестиции!$R$47*главная!$N$49,KP145*POWER(1+SUMIFS(главная!$51:$51,главная!$9:$9,"&lt;="&amp;KQ$9,главная!$10:$10,"&gt;="&amp;KQ$9),1/12))))</f>
        <v>0</v>
      </c>
      <c r="KR145" s="84">
        <f>IF(KR$10="",0,IF(KR$9&lt;главная!$N$19,0,IF(KR$9=главная!$N$19,инвестиции!$R$47*главная!$N$49,KQ145*POWER(1+SUMIFS(главная!$51:$51,главная!$9:$9,"&lt;="&amp;KR$9,главная!$10:$10,"&gt;="&amp;KR$9),1/12))))</f>
        <v>0</v>
      </c>
      <c r="KS145" s="84">
        <f>IF(KS$10="",0,IF(KS$9&lt;главная!$N$19,0,IF(KS$9=главная!$N$19,инвестиции!$R$47*главная!$N$49,KR145*POWER(1+SUMIFS(главная!$51:$51,главная!$9:$9,"&lt;="&amp;KS$9,главная!$10:$10,"&gt;="&amp;KS$9),1/12))))</f>
        <v>0</v>
      </c>
      <c r="KT145" s="84">
        <f>IF(KT$10="",0,IF(KT$9&lt;главная!$N$19,0,IF(KT$9=главная!$N$19,инвестиции!$R$47*главная!$N$49,KS145*POWER(1+SUMIFS(главная!$51:$51,главная!$9:$9,"&lt;="&amp;KT$9,главная!$10:$10,"&gt;="&amp;KT$9),1/12))))</f>
        <v>0</v>
      </c>
      <c r="KU145" s="84">
        <f>IF(KU$10="",0,IF(KU$9&lt;главная!$N$19,0,IF(KU$9=главная!$N$19,инвестиции!$R$47*главная!$N$49,KT145*POWER(1+SUMIFS(главная!$51:$51,главная!$9:$9,"&lt;="&amp;KU$9,главная!$10:$10,"&gt;="&amp;KU$9),1/12))))</f>
        <v>0</v>
      </c>
      <c r="KV145" s="84">
        <f>IF(KV$10="",0,IF(KV$9&lt;главная!$N$19,0,IF(KV$9=главная!$N$19,инвестиции!$R$47*главная!$N$49,KU145*POWER(1+SUMIFS(главная!$51:$51,главная!$9:$9,"&lt;="&amp;KV$9,главная!$10:$10,"&gt;="&amp;KV$9),1/12))))</f>
        <v>0</v>
      </c>
      <c r="KW145" s="84">
        <f>IF(KW$10="",0,IF(KW$9&lt;главная!$N$19,0,IF(KW$9=главная!$N$19,инвестиции!$R$47*главная!$N$49,KV145*POWER(1+SUMIFS(главная!$51:$51,главная!$9:$9,"&lt;="&amp;KW$9,главная!$10:$10,"&gt;="&amp;KW$9),1/12))))</f>
        <v>0</v>
      </c>
      <c r="KX145" s="84">
        <f>IF(KX$10="",0,IF(KX$9&lt;главная!$N$19,0,IF(KX$9=главная!$N$19,инвестиции!$R$47*главная!$N$49,KW145*POWER(1+SUMIFS(главная!$51:$51,главная!$9:$9,"&lt;="&amp;KX$9,главная!$10:$10,"&gt;="&amp;KX$9),1/12))))</f>
        <v>0</v>
      </c>
      <c r="KY145" s="84">
        <f>IF(KY$10="",0,IF(KY$9&lt;главная!$N$19,0,IF(KY$9=главная!$N$19,инвестиции!$R$47*главная!$N$49,KX145*POWER(1+SUMIFS(главная!$51:$51,главная!$9:$9,"&lt;="&amp;KY$9,главная!$10:$10,"&gt;="&amp;KY$9),1/12))))</f>
        <v>0</v>
      </c>
      <c r="KZ145" s="84">
        <f>IF(KZ$10="",0,IF(KZ$9&lt;главная!$N$19,0,IF(KZ$9=главная!$N$19,инвестиции!$R$47*главная!$N$49,KY145*POWER(1+SUMIFS(главная!$51:$51,главная!$9:$9,"&lt;="&amp;KZ$9,главная!$10:$10,"&gt;="&amp;KZ$9),1/12))))</f>
        <v>0</v>
      </c>
      <c r="LA145" s="84">
        <f>IF(LA$10="",0,IF(LA$9&lt;главная!$N$19,0,IF(LA$9=главная!$N$19,инвестиции!$R$47*главная!$N$49,KZ145*POWER(1+SUMIFS(главная!$51:$51,главная!$9:$9,"&lt;="&amp;LA$9,главная!$10:$10,"&gt;="&amp;LA$9),1/12))))</f>
        <v>0</v>
      </c>
      <c r="LB145" s="84">
        <f>IF(LB$10="",0,IF(LB$9&lt;главная!$N$19,0,IF(LB$9=главная!$N$19,инвестиции!$R$47*главная!$N$49,LA145*POWER(1+SUMIFS(главная!$51:$51,главная!$9:$9,"&lt;="&amp;LB$9,главная!$10:$10,"&gt;="&amp;LB$9),1/12))))</f>
        <v>0</v>
      </c>
      <c r="LC145" s="84">
        <f>IF(LC$10="",0,IF(LC$9&lt;главная!$N$19,0,IF(LC$9=главная!$N$19,инвестиции!$R$47*главная!$N$49,LB145*POWER(1+SUMIFS(главная!$51:$51,главная!$9:$9,"&lt;="&amp;LC$9,главная!$10:$10,"&gt;="&amp;LC$9),1/12))))</f>
        <v>0</v>
      </c>
      <c r="LD145" s="84">
        <f>IF(LD$10="",0,IF(LD$9&lt;главная!$N$19,0,IF(LD$9=главная!$N$19,инвестиции!$R$47*главная!$N$49,LC145*POWER(1+SUMIFS(главная!$51:$51,главная!$9:$9,"&lt;="&amp;LD$9,главная!$10:$10,"&gt;="&amp;LD$9),1/12))))</f>
        <v>0</v>
      </c>
      <c r="LE145" s="84">
        <f>IF(LE$10="",0,IF(LE$9&lt;главная!$N$19,0,IF(LE$9=главная!$N$19,инвестиции!$R$47*главная!$N$49,LD145*POWER(1+SUMIFS(главная!$51:$51,главная!$9:$9,"&lt;="&amp;LE$9,главная!$10:$10,"&gt;="&amp;LE$9),1/12))))</f>
        <v>0</v>
      </c>
      <c r="LF145" s="84">
        <f>IF(LF$10="",0,IF(LF$9&lt;главная!$N$19,0,IF(LF$9=главная!$N$19,инвестиции!$R$47*главная!$N$49,LE145*POWER(1+SUMIFS(главная!$51:$51,главная!$9:$9,"&lt;="&amp;LF$9,главная!$10:$10,"&gt;="&amp;LF$9),1/12))))</f>
        <v>0</v>
      </c>
      <c r="LG145" s="84">
        <f>IF(LG$10="",0,IF(LG$9&lt;главная!$N$19,0,IF(LG$9=главная!$N$19,инвестиции!$R$47*главная!$N$49,LF145*POWER(1+SUMIFS(главная!$51:$51,главная!$9:$9,"&lt;="&amp;LG$9,главная!$10:$10,"&gt;="&amp;LG$9),1/12))))</f>
        <v>0</v>
      </c>
      <c r="LH145" s="84">
        <f>IF(LH$10="",0,IF(LH$9&lt;главная!$N$19,0,IF(LH$9=главная!$N$19,инвестиции!$R$47*главная!$N$49,LG145*POWER(1+SUMIFS(главная!$51:$51,главная!$9:$9,"&lt;="&amp;LH$9,главная!$10:$10,"&gt;="&amp;LH$9),1/12))))</f>
        <v>0</v>
      </c>
      <c r="LI145" s="80"/>
      <c r="LJ145" s="80"/>
    </row>
    <row r="146" spans="1:322" ht="7.05" customHeight="1" x14ac:dyDescent="0.25">
      <c r="A146" s="6"/>
      <c r="B146" s="6"/>
      <c r="C146" s="6"/>
      <c r="D146" s="6"/>
      <c r="E146" s="124"/>
      <c r="F146" s="6"/>
      <c r="G146" s="6"/>
      <c r="H146" s="6"/>
      <c r="I146" s="6"/>
      <c r="J146" s="6"/>
      <c r="K146" s="31"/>
      <c r="L146" s="6"/>
      <c r="M146" s="13"/>
      <c r="N146" s="6"/>
      <c r="O146" s="20"/>
      <c r="P146" s="6"/>
      <c r="Q146" s="6"/>
      <c r="R146" s="124"/>
      <c r="S146" s="6"/>
      <c r="T146" s="6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  <c r="BV146" s="124"/>
      <c r="BW146" s="124"/>
      <c r="BX146" s="124"/>
      <c r="BY146" s="124"/>
      <c r="BZ146" s="124"/>
      <c r="CA146" s="124"/>
      <c r="CB146" s="124"/>
      <c r="CC146" s="124"/>
      <c r="CD146" s="124"/>
      <c r="CE146" s="124"/>
      <c r="CF146" s="124"/>
      <c r="CG146" s="124"/>
      <c r="CH146" s="124"/>
      <c r="CI146" s="124"/>
      <c r="CJ146" s="124"/>
      <c r="CK146" s="124"/>
      <c r="CL146" s="124"/>
      <c r="CM146" s="124"/>
      <c r="CN146" s="124"/>
      <c r="CO146" s="124"/>
      <c r="CP146" s="124"/>
      <c r="CQ146" s="124"/>
      <c r="CR146" s="124"/>
      <c r="CS146" s="124"/>
      <c r="CT146" s="124"/>
      <c r="CU146" s="124"/>
      <c r="CV146" s="124"/>
      <c r="CW146" s="124"/>
      <c r="CX146" s="124"/>
      <c r="CY146" s="124"/>
      <c r="CZ146" s="124"/>
      <c r="DA146" s="124"/>
      <c r="DB146" s="124"/>
      <c r="DC146" s="124"/>
      <c r="DD146" s="124"/>
      <c r="DE146" s="124"/>
      <c r="DF146" s="124"/>
      <c r="DG146" s="124"/>
      <c r="DH146" s="124"/>
      <c r="DI146" s="124"/>
      <c r="DJ146" s="124"/>
      <c r="DK146" s="124"/>
      <c r="DL146" s="124"/>
      <c r="DM146" s="124"/>
      <c r="DN146" s="124"/>
      <c r="DO146" s="124"/>
      <c r="DP146" s="124"/>
      <c r="DQ146" s="124"/>
      <c r="DR146" s="124"/>
      <c r="DS146" s="124"/>
      <c r="DT146" s="124"/>
      <c r="DU146" s="124"/>
      <c r="DV146" s="124"/>
      <c r="DW146" s="124"/>
      <c r="DX146" s="124"/>
      <c r="DY146" s="124"/>
      <c r="DZ146" s="124"/>
      <c r="EA146" s="124"/>
      <c r="EB146" s="124"/>
      <c r="EC146" s="124"/>
      <c r="ED146" s="124"/>
      <c r="EE146" s="124"/>
      <c r="EF146" s="124"/>
      <c r="EG146" s="124"/>
      <c r="EH146" s="124"/>
      <c r="EI146" s="124"/>
      <c r="EJ146" s="124"/>
      <c r="EK146" s="124"/>
      <c r="EL146" s="124"/>
      <c r="EM146" s="124"/>
      <c r="EN146" s="124"/>
      <c r="EO146" s="124"/>
      <c r="EP146" s="124"/>
      <c r="EQ146" s="124"/>
      <c r="ER146" s="124"/>
      <c r="ES146" s="124"/>
      <c r="ET146" s="124"/>
      <c r="EU146" s="124"/>
      <c r="EV146" s="124"/>
      <c r="EW146" s="124"/>
      <c r="EX146" s="124"/>
      <c r="EY146" s="124"/>
      <c r="EZ146" s="124"/>
      <c r="FA146" s="124"/>
      <c r="FB146" s="124"/>
      <c r="FC146" s="124"/>
      <c r="FD146" s="124"/>
      <c r="FE146" s="124"/>
      <c r="FF146" s="124"/>
      <c r="FG146" s="124"/>
      <c r="FH146" s="124"/>
      <c r="FI146" s="124"/>
      <c r="FJ146" s="124"/>
      <c r="FK146" s="124"/>
      <c r="FL146" s="124"/>
      <c r="FM146" s="124"/>
      <c r="FN146" s="124"/>
      <c r="FO146" s="124"/>
      <c r="FP146" s="124"/>
      <c r="FQ146" s="124"/>
      <c r="FR146" s="124"/>
      <c r="FS146" s="124"/>
      <c r="FT146" s="124"/>
      <c r="FU146" s="124"/>
      <c r="FV146" s="124"/>
      <c r="FW146" s="124"/>
      <c r="FX146" s="124"/>
      <c r="FY146" s="124"/>
      <c r="FZ146" s="124"/>
      <c r="GA146" s="124"/>
      <c r="GB146" s="124"/>
      <c r="GC146" s="124"/>
      <c r="GD146" s="124"/>
      <c r="GE146" s="124"/>
      <c r="GF146" s="124"/>
      <c r="GG146" s="124"/>
      <c r="GH146" s="124"/>
      <c r="GI146" s="124"/>
      <c r="GJ146" s="124"/>
      <c r="GK146" s="124"/>
      <c r="GL146" s="124"/>
      <c r="GM146" s="124"/>
      <c r="GN146" s="124"/>
      <c r="GO146" s="124"/>
      <c r="GP146" s="124"/>
      <c r="GQ146" s="124"/>
      <c r="GR146" s="124"/>
      <c r="GS146" s="124"/>
      <c r="GT146" s="124"/>
      <c r="GU146" s="124"/>
      <c r="GV146" s="124"/>
      <c r="GW146" s="124"/>
      <c r="GX146" s="124"/>
      <c r="GY146" s="124"/>
      <c r="GZ146" s="124"/>
      <c r="HA146" s="124"/>
      <c r="HB146" s="124"/>
      <c r="HC146" s="124"/>
      <c r="HD146" s="124"/>
      <c r="HE146" s="124"/>
      <c r="HF146" s="124"/>
      <c r="HG146" s="124"/>
      <c r="HH146" s="124"/>
      <c r="HI146" s="124"/>
      <c r="HJ146" s="124"/>
      <c r="HK146" s="124"/>
      <c r="HL146" s="124"/>
      <c r="HM146" s="124"/>
      <c r="HN146" s="124"/>
      <c r="HO146" s="124"/>
      <c r="HP146" s="124"/>
      <c r="HQ146" s="124"/>
      <c r="HR146" s="124"/>
      <c r="HS146" s="124"/>
      <c r="HT146" s="124"/>
      <c r="HU146" s="124"/>
      <c r="HV146" s="124"/>
      <c r="HW146" s="124"/>
      <c r="HX146" s="124"/>
      <c r="HY146" s="124"/>
      <c r="HZ146" s="124"/>
      <c r="IA146" s="124"/>
      <c r="IB146" s="124"/>
      <c r="IC146" s="124"/>
      <c r="ID146" s="124"/>
      <c r="IE146" s="124"/>
      <c r="IF146" s="124"/>
      <c r="IG146" s="124"/>
      <c r="IH146" s="124"/>
      <c r="II146" s="124"/>
      <c r="IJ146" s="124"/>
      <c r="IK146" s="124"/>
      <c r="IL146" s="124"/>
      <c r="IM146" s="124"/>
      <c r="IN146" s="124"/>
      <c r="IO146" s="124"/>
      <c r="IP146" s="124"/>
      <c r="IQ146" s="124"/>
      <c r="IR146" s="124"/>
      <c r="IS146" s="124"/>
      <c r="IT146" s="124"/>
      <c r="IU146" s="124"/>
      <c r="IV146" s="124"/>
      <c r="IW146" s="124"/>
      <c r="IX146" s="124"/>
      <c r="IY146" s="124"/>
      <c r="IZ146" s="124"/>
      <c r="JA146" s="124"/>
      <c r="JB146" s="124"/>
      <c r="JC146" s="124"/>
      <c r="JD146" s="124"/>
      <c r="JE146" s="124"/>
      <c r="JF146" s="124"/>
      <c r="JG146" s="124"/>
      <c r="JH146" s="124"/>
      <c r="JI146" s="124"/>
      <c r="JJ146" s="124"/>
      <c r="JK146" s="124"/>
      <c r="JL146" s="124"/>
      <c r="JM146" s="124"/>
      <c r="JN146" s="124"/>
      <c r="JO146" s="124"/>
      <c r="JP146" s="124"/>
      <c r="JQ146" s="124"/>
      <c r="JR146" s="124"/>
      <c r="JS146" s="124"/>
      <c r="JT146" s="124"/>
      <c r="JU146" s="124"/>
      <c r="JV146" s="124"/>
      <c r="JW146" s="124"/>
      <c r="JX146" s="124"/>
      <c r="JY146" s="124"/>
      <c r="JZ146" s="124"/>
      <c r="KA146" s="124"/>
      <c r="KB146" s="124"/>
      <c r="KC146" s="124"/>
      <c r="KD146" s="124"/>
      <c r="KE146" s="124"/>
      <c r="KF146" s="124"/>
      <c r="KG146" s="124"/>
      <c r="KH146" s="124"/>
      <c r="KI146" s="124"/>
      <c r="KJ146" s="124"/>
      <c r="KK146" s="124"/>
      <c r="KL146" s="124"/>
      <c r="KM146" s="124"/>
      <c r="KN146" s="124"/>
      <c r="KO146" s="124"/>
      <c r="KP146" s="124"/>
      <c r="KQ146" s="124"/>
      <c r="KR146" s="124"/>
      <c r="KS146" s="124"/>
      <c r="KT146" s="124"/>
      <c r="KU146" s="124"/>
      <c r="KV146" s="124"/>
      <c r="KW146" s="124"/>
      <c r="KX146" s="124"/>
      <c r="KY146" s="124"/>
      <c r="KZ146" s="124"/>
      <c r="LA146" s="124"/>
      <c r="LB146" s="124"/>
      <c r="LC146" s="124"/>
      <c r="LD146" s="124"/>
      <c r="LE146" s="124"/>
      <c r="LF146" s="124"/>
      <c r="LG146" s="124"/>
      <c r="LH146" s="124"/>
      <c r="LI146" s="6"/>
      <c r="LJ146" s="6"/>
    </row>
    <row r="147" spans="1:322" s="11" customFormat="1" x14ac:dyDescent="0.25">
      <c r="A147" s="10"/>
      <c r="B147" s="10"/>
      <c r="C147" s="10"/>
      <c r="D147" s="10"/>
      <c r="E147" s="30" t="str">
        <f>kpi!$E$51</f>
        <v>начисление НДС к оплате</v>
      </c>
      <c r="F147" s="10"/>
      <c r="G147" s="10"/>
      <c r="H147" s="30"/>
      <c r="I147" s="10"/>
      <c r="J147" s="10"/>
      <c r="K147" s="79" t="str">
        <f>IF($E147="","",INDEX(kpi!$H:$H,SUMIFS(kpi!$B:$B,kpi!$E:$E,$E147)))</f>
        <v>долл.</v>
      </c>
      <c r="L147" s="10"/>
      <c r="M147" s="13"/>
      <c r="N147" s="10"/>
      <c r="O147" s="20"/>
      <c r="P147" s="10"/>
      <c r="Q147" s="10"/>
      <c r="R147" s="66">
        <f>SUMIFS($T147:$LI147,$T$1:$LI$1,"&lt;="&amp;MAX($1:$1),$T$1:$LI$1,"&gt;="&amp;1)</f>
        <v>0</v>
      </c>
      <c r="S147" s="10"/>
      <c r="T147" s="10"/>
      <c r="U147" s="49">
        <f>IF(U$10="",0,IF(U$9&lt;главная!$N$19,0,U58*главная!$N$29/(1+главная!$N$29)))</f>
        <v>0</v>
      </c>
      <c r="V147" s="49">
        <f>IF(V$10="",0,IF(V$9&lt;главная!$N$19,0,V58*главная!$N$29/(1+главная!$N$29)))</f>
        <v>0</v>
      </c>
      <c r="W147" s="49">
        <f>IF(W$10="",0,IF(W$9&lt;главная!$N$19,0,W58*главная!$N$29/(1+главная!$N$29)))</f>
        <v>0</v>
      </c>
      <c r="X147" s="49">
        <f>IF(X$10="",0,IF(X$9&lt;главная!$N$19,0,X58*главная!$N$29/(1+главная!$N$29)))</f>
        <v>0</v>
      </c>
      <c r="Y147" s="49">
        <f>IF(Y$10="",0,IF(Y$9&lt;главная!$N$19,0,Y58*главная!$N$29/(1+главная!$N$29)))</f>
        <v>0</v>
      </c>
      <c r="Z147" s="49">
        <f>IF(Z$10="",0,IF(Z$9&lt;главная!$N$19,0,Z58*главная!$N$29/(1+главная!$N$29)))</f>
        <v>0</v>
      </c>
      <c r="AA147" s="49">
        <f>IF(AA$10="",0,IF(AA$9&lt;главная!$N$19,0,AA58*главная!$N$29/(1+главная!$N$29)))</f>
        <v>0</v>
      </c>
      <c r="AB147" s="49">
        <f>IF(AB$10="",0,IF(AB$9&lt;главная!$N$19,0,AB58*главная!$N$29/(1+главная!$N$29)))</f>
        <v>0</v>
      </c>
      <c r="AC147" s="49">
        <f>IF(AC$10="",0,IF(AC$9&lt;главная!$N$19,0,AC58*главная!$N$29/(1+главная!$N$29)))</f>
        <v>0</v>
      </c>
      <c r="AD147" s="49">
        <f>IF(AD$10="",0,IF(AD$9&lt;главная!$N$19,0,AD58*главная!$N$29/(1+главная!$N$29)))</f>
        <v>0</v>
      </c>
      <c r="AE147" s="49">
        <f>IF(AE$10="",0,IF(AE$9&lt;главная!$N$19,0,AE58*главная!$N$29/(1+главная!$N$29)))</f>
        <v>0</v>
      </c>
      <c r="AF147" s="49">
        <f>IF(AF$10="",0,IF(AF$9&lt;главная!$N$19,0,AF58*главная!$N$29/(1+главная!$N$29)))</f>
        <v>0</v>
      </c>
      <c r="AG147" s="49">
        <f>IF(AG$10="",0,IF(AG$9&lt;главная!$N$19,0,AG58*главная!$N$29/(1+главная!$N$29)))</f>
        <v>0</v>
      </c>
      <c r="AH147" s="49">
        <f>IF(AH$10="",0,IF(AH$9&lt;главная!$N$19,0,AH58*главная!$N$29/(1+главная!$N$29)))</f>
        <v>0</v>
      </c>
      <c r="AI147" s="49">
        <f>IF(AI$10="",0,IF(AI$9&lt;главная!$N$19,0,AI58*главная!$N$29/(1+главная!$N$29)))</f>
        <v>0</v>
      </c>
      <c r="AJ147" s="49">
        <f>IF(AJ$10="",0,IF(AJ$9&lt;главная!$N$19,0,AJ58*главная!$N$29/(1+главная!$N$29)))</f>
        <v>0</v>
      </c>
      <c r="AK147" s="49">
        <f>IF(AK$10="",0,IF(AK$9&lt;главная!$N$19,0,AK58*главная!$N$29/(1+главная!$N$29)))</f>
        <v>0</v>
      </c>
      <c r="AL147" s="49">
        <f>IF(AL$10="",0,IF(AL$9&lt;главная!$N$19,0,AL58*главная!$N$29/(1+главная!$N$29)))</f>
        <v>0</v>
      </c>
      <c r="AM147" s="49">
        <f>IF(AM$10="",0,IF(AM$9&lt;главная!$N$19,0,AM58*главная!$N$29/(1+главная!$N$29)))</f>
        <v>0</v>
      </c>
      <c r="AN147" s="49">
        <f>IF(AN$10="",0,IF(AN$9&lt;главная!$N$19,0,AN58*главная!$N$29/(1+главная!$N$29)))</f>
        <v>0</v>
      </c>
      <c r="AO147" s="49">
        <f>IF(AO$10="",0,IF(AO$9&lt;главная!$N$19,0,AO58*главная!$N$29/(1+главная!$N$29)))</f>
        <v>0</v>
      </c>
      <c r="AP147" s="49">
        <f>IF(AP$10="",0,IF(AP$9&lt;главная!$N$19,0,AP58*главная!$N$29/(1+главная!$N$29)))</f>
        <v>0</v>
      </c>
      <c r="AQ147" s="49">
        <f>IF(AQ$10="",0,IF(AQ$9&lt;главная!$N$19,0,AQ58*главная!$N$29/(1+главная!$N$29)))</f>
        <v>0</v>
      </c>
      <c r="AR147" s="49">
        <f>IF(AR$10="",0,IF(AR$9&lt;главная!$N$19,0,AR58*главная!$N$29/(1+главная!$N$29)))</f>
        <v>0</v>
      </c>
      <c r="AS147" s="49">
        <f>IF(AS$10="",0,IF(AS$9&lt;главная!$N$19,0,AS58*главная!$N$29/(1+главная!$N$29)))</f>
        <v>0</v>
      </c>
      <c r="AT147" s="49">
        <f>IF(AT$10="",0,IF(AT$9&lt;главная!$N$19,0,AT58*главная!$N$29/(1+главная!$N$29)))</f>
        <v>0</v>
      </c>
      <c r="AU147" s="49">
        <f>IF(AU$10="",0,IF(AU$9&lt;главная!$N$19,0,AU58*главная!$N$29/(1+главная!$N$29)))</f>
        <v>0</v>
      </c>
      <c r="AV147" s="49">
        <f>IF(AV$10="",0,IF(AV$9&lt;главная!$N$19,0,AV58*главная!$N$29/(1+главная!$N$29)))</f>
        <v>0</v>
      </c>
      <c r="AW147" s="49">
        <f>IF(AW$10="",0,IF(AW$9&lt;главная!$N$19,0,AW58*главная!$N$29/(1+главная!$N$29)))</f>
        <v>0</v>
      </c>
      <c r="AX147" s="49">
        <f>IF(AX$10="",0,IF(AX$9&lt;главная!$N$19,0,AX58*главная!$N$29/(1+главная!$N$29)))</f>
        <v>0</v>
      </c>
      <c r="AY147" s="49">
        <f>IF(AY$10="",0,IF(AY$9&lt;главная!$N$19,0,AY58*главная!$N$29/(1+главная!$N$29)))</f>
        <v>0</v>
      </c>
      <c r="AZ147" s="49">
        <f>IF(AZ$10="",0,IF(AZ$9&lt;главная!$N$19,0,AZ58*главная!$N$29/(1+главная!$N$29)))</f>
        <v>0</v>
      </c>
      <c r="BA147" s="49">
        <f>IF(BA$10="",0,IF(BA$9&lt;главная!$N$19,0,BA58*главная!$N$29/(1+главная!$N$29)))</f>
        <v>0</v>
      </c>
      <c r="BB147" s="49">
        <f>IF(BB$10="",0,IF(BB$9&lt;главная!$N$19,0,BB58*главная!$N$29/(1+главная!$N$29)))</f>
        <v>0</v>
      </c>
      <c r="BC147" s="49">
        <f>IF(BC$10="",0,IF(BC$9&lt;главная!$N$19,0,BC58*главная!$N$29/(1+главная!$N$29)))</f>
        <v>0</v>
      </c>
      <c r="BD147" s="49">
        <f>IF(BD$10="",0,IF(BD$9&lt;главная!$N$19,0,BD58*главная!$N$29/(1+главная!$N$29)))</f>
        <v>0</v>
      </c>
      <c r="BE147" s="49">
        <f>IF(BE$10="",0,IF(BE$9&lt;главная!$N$19,0,BE58*главная!$N$29/(1+главная!$N$29)))</f>
        <v>0</v>
      </c>
      <c r="BF147" s="49">
        <f>IF(BF$10="",0,IF(BF$9&lt;главная!$N$19,0,BF58*главная!$N$29/(1+главная!$N$29)))</f>
        <v>0</v>
      </c>
      <c r="BG147" s="49">
        <f>IF(BG$10="",0,IF(BG$9&lt;главная!$N$19,0,BG58*главная!$N$29/(1+главная!$N$29)))</f>
        <v>0</v>
      </c>
      <c r="BH147" s="49">
        <f>IF(BH$10="",0,IF(BH$9&lt;главная!$N$19,0,BH58*главная!$N$29/(1+главная!$N$29)))</f>
        <v>0</v>
      </c>
      <c r="BI147" s="49">
        <f>IF(BI$10="",0,IF(BI$9&lt;главная!$N$19,0,BI58*главная!$N$29/(1+главная!$N$29)))</f>
        <v>0</v>
      </c>
      <c r="BJ147" s="49">
        <f>IF(BJ$10="",0,IF(BJ$9&lt;главная!$N$19,0,BJ58*главная!$N$29/(1+главная!$N$29)))</f>
        <v>0</v>
      </c>
      <c r="BK147" s="49">
        <f>IF(BK$10="",0,IF(BK$9&lt;главная!$N$19,0,BK58*главная!$N$29/(1+главная!$N$29)))</f>
        <v>0</v>
      </c>
      <c r="BL147" s="49">
        <f>IF(BL$10="",0,IF(BL$9&lt;главная!$N$19,0,BL58*главная!$N$29/(1+главная!$N$29)))</f>
        <v>0</v>
      </c>
      <c r="BM147" s="49">
        <f>IF(BM$10="",0,IF(BM$9&lt;главная!$N$19,0,BM58*главная!$N$29/(1+главная!$N$29)))</f>
        <v>0</v>
      </c>
      <c r="BN147" s="49">
        <f>IF(BN$10="",0,IF(BN$9&lt;главная!$N$19,0,BN58*главная!$N$29/(1+главная!$N$29)))</f>
        <v>0</v>
      </c>
      <c r="BO147" s="49">
        <f>IF(BO$10="",0,IF(BO$9&lt;главная!$N$19,0,BO58*главная!$N$29/(1+главная!$N$29)))</f>
        <v>0</v>
      </c>
      <c r="BP147" s="49">
        <f>IF(BP$10="",0,IF(BP$9&lt;главная!$N$19,0,BP58*главная!$N$29/(1+главная!$N$29)))</f>
        <v>0</v>
      </c>
      <c r="BQ147" s="49">
        <f>IF(BQ$10="",0,IF(BQ$9&lt;главная!$N$19,0,BQ58*главная!$N$29/(1+главная!$N$29)))</f>
        <v>0</v>
      </c>
      <c r="BR147" s="49">
        <f>IF(BR$10="",0,IF(BR$9&lt;главная!$N$19,0,BR58*главная!$N$29/(1+главная!$N$29)))</f>
        <v>0</v>
      </c>
      <c r="BS147" s="49">
        <f>IF(BS$10="",0,IF(BS$9&lt;главная!$N$19,0,BS58*главная!$N$29/(1+главная!$N$29)))</f>
        <v>0</v>
      </c>
      <c r="BT147" s="49">
        <f>IF(BT$10="",0,IF(BT$9&lt;главная!$N$19,0,BT58*главная!$N$29/(1+главная!$N$29)))</f>
        <v>0</v>
      </c>
      <c r="BU147" s="49">
        <f>IF(BU$10="",0,IF(BU$9&lt;главная!$N$19,0,BU58*главная!$N$29/(1+главная!$N$29)))</f>
        <v>0</v>
      </c>
      <c r="BV147" s="49">
        <f>IF(BV$10="",0,IF(BV$9&lt;главная!$N$19,0,BV58*главная!$N$29/(1+главная!$N$29)))</f>
        <v>0</v>
      </c>
      <c r="BW147" s="49">
        <f>IF(BW$10="",0,IF(BW$9&lt;главная!$N$19,0,BW58*главная!$N$29/(1+главная!$N$29)))</f>
        <v>0</v>
      </c>
      <c r="BX147" s="49">
        <f>IF(BX$10="",0,IF(BX$9&lt;главная!$N$19,0,BX58*главная!$N$29/(1+главная!$N$29)))</f>
        <v>0</v>
      </c>
      <c r="BY147" s="49">
        <f>IF(BY$10="",0,IF(BY$9&lt;главная!$N$19,0,BY58*главная!$N$29/(1+главная!$N$29)))</f>
        <v>0</v>
      </c>
      <c r="BZ147" s="49">
        <f>IF(BZ$10="",0,IF(BZ$9&lt;главная!$N$19,0,BZ58*главная!$N$29/(1+главная!$N$29)))</f>
        <v>0</v>
      </c>
      <c r="CA147" s="49">
        <f>IF(CA$10="",0,IF(CA$9&lt;главная!$N$19,0,CA58*главная!$N$29/(1+главная!$N$29)))</f>
        <v>0</v>
      </c>
      <c r="CB147" s="49">
        <f>IF(CB$10="",0,IF(CB$9&lt;главная!$N$19,0,CB58*главная!$N$29/(1+главная!$N$29)))</f>
        <v>0</v>
      </c>
      <c r="CC147" s="49">
        <f>IF(CC$10="",0,IF(CC$9&lt;главная!$N$19,0,CC58*главная!$N$29/(1+главная!$N$29)))</f>
        <v>0</v>
      </c>
      <c r="CD147" s="49">
        <f>IF(CD$10="",0,IF(CD$9&lt;главная!$N$19,0,CD58*главная!$N$29/(1+главная!$N$29)))</f>
        <v>0</v>
      </c>
      <c r="CE147" s="49">
        <f>IF(CE$10="",0,IF(CE$9&lt;главная!$N$19,0,CE58*главная!$N$29/(1+главная!$N$29)))</f>
        <v>0</v>
      </c>
      <c r="CF147" s="49">
        <f>IF(CF$10="",0,IF(CF$9&lt;главная!$N$19,0,CF58*главная!$N$29/(1+главная!$N$29)))</f>
        <v>0</v>
      </c>
      <c r="CG147" s="49">
        <f>IF(CG$10="",0,IF(CG$9&lt;главная!$N$19,0,CG58*главная!$N$29/(1+главная!$N$29)))</f>
        <v>0</v>
      </c>
      <c r="CH147" s="49">
        <f>IF(CH$10="",0,IF(CH$9&lt;главная!$N$19,0,CH58*главная!$N$29/(1+главная!$N$29)))</f>
        <v>0</v>
      </c>
      <c r="CI147" s="49">
        <f>IF(CI$10="",0,IF(CI$9&lt;главная!$N$19,0,CI58*главная!$N$29/(1+главная!$N$29)))</f>
        <v>0</v>
      </c>
      <c r="CJ147" s="49">
        <f>IF(CJ$10="",0,IF(CJ$9&lt;главная!$N$19,0,CJ58*главная!$N$29/(1+главная!$N$29)))</f>
        <v>0</v>
      </c>
      <c r="CK147" s="49">
        <f>IF(CK$10="",0,IF(CK$9&lt;главная!$N$19,0,CK58*главная!$N$29/(1+главная!$N$29)))</f>
        <v>0</v>
      </c>
      <c r="CL147" s="49">
        <f>IF(CL$10="",0,IF(CL$9&lt;главная!$N$19,0,CL58*главная!$N$29/(1+главная!$N$29)))</f>
        <v>0</v>
      </c>
      <c r="CM147" s="49">
        <f>IF(CM$10="",0,IF(CM$9&lt;главная!$N$19,0,CM58*главная!$N$29/(1+главная!$N$29)))</f>
        <v>0</v>
      </c>
      <c r="CN147" s="49">
        <f>IF(CN$10="",0,IF(CN$9&lt;главная!$N$19,0,CN58*главная!$N$29/(1+главная!$N$29)))</f>
        <v>0</v>
      </c>
      <c r="CO147" s="49">
        <f>IF(CO$10="",0,IF(CO$9&lt;главная!$N$19,0,CO58*главная!$N$29/(1+главная!$N$29)))</f>
        <v>0</v>
      </c>
      <c r="CP147" s="49">
        <f>IF(CP$10="",0,IF(CP$9&lt;главная!$N$19,0,CP58*главная!$N$29/(1+главная!$N$29)))</f>
        <v>0</v>
      </c>
      <c r="CQ147" s="49">
        <f>IF(CQ$10="",0,IF(CQ$9&lt;главная!$N$19,0,CQ58*главная!$N$29/(1+главная!$N$29)))</f>
        <v>0</v>
      </c>
      <c r="CR147" s="49">
        <f>IF(CR$10="",0,IF(CR$9&lt;главная!$N$19,0,CR58*главная!$N$29/(1+главная!$N$29)))</f>
        <v>0</v>
      </c>
      <c r="CS147" s="49">
        <f>IF(CS$10="",0,IF(CS$9&lt;главная!$N$19,0,CS58*главная!$N$29/(1+главная!$N$29)))</f>
        <v>0</v>
      </c>
      <c r="CT147" s="49">
        <f>IF(CT$10="",0,IF(CT$9&lt;главная!$N$19,0,CT58*главная!$N$29/(1+главная!$N$29)))</f>
        <v>0</v>
      </c>
      <c r="CU147" s="49">
        <f>IF(CU$10="",0,IF(CU$9&lt;главная!$N$19,0,CU58*главная!$N$29/(1+главная!$N$29)))</f>
        <v>0</v>
      </c>
      <c r="CV147" s="49">
        <f>IF(CV$10="",0,IF(CV$9&lt;главная!$N$19,0,CV58*главная!$N$29/(1+главная!$N$29)))</f>
        <v>0</v>
      </c>
      <c r="CW147" s="49">
        <f>IF(CW$10="",0,IF(CW$9&lt;главная!$N$19,0,CW58*главная!$N$29/(1+главная!$N$29)))</f>
        <v>0</v>
      </c>
      <c r="CX147" s="49">
        <f>IF(CX$10="",0,IF(CX$9&lt;главная!$N$19,0,CX58*главная!$N$29/(1+главная!$N$29)))</f>
        <v>0</v>
      </c>
      <c r="CY147" s="49">
        <f>IF(CY$10="",0,IF(CY$9&lt;главная!$N$19,0,CY58*главная!$N$29/(1+главная!$N$29)))</f>
        <v>0</v>
      </c>
      <c r="CZ147" s="49">
        <f>IF(CZ$10="",0,IF(CZ$9&lt;главная!$N$19,0,CZ58*главная!$N$29/(1+главная!$N$29)))</f>
        <v>0</v>
      </c>
      <c r="DA147" s="49">
        <f>IF(DA$10="",0,IF(DA$9&lt;главная!$N$19,0,DA58*главная!$N$29/(1+главная!$N$29)))</f>
        <v>0</v>
      </c>
      <c r="DB147" s="49">
        <f>IF(DB$10="",0,IF(DB$9&lt;главная!$N$19,0,DB58*главная!$N$29/(1+главная!$N$29)))</f>
        <v>0</v>
      </c>
      <c r="DC147" s="49">
        <f>IF(DC$10="",0,IF(DC$9&lt;главная!$N$19,0,DC58*главная!$N$29/(1+главная!$N$29)))</f>
        <v>0</v>
      </c>
      <c r="DD147" s="49">
        <f>IF(DD$10="",0,IF(DD$9&lt;главная!$N$19,0,DD58*главная!$N$29/(1+главная!$N$29)))</f>
        <v>0</v>
      </c>
      <c r="DE147" s="49">
        <f>IF(DE$10="",0,IF(DE$9&lt;главная!$N$19,0,DE58*главная!$N$29/(1+главная!$N$29)))</f>
        <v>0</v>
      </c>
      <c r="DF147" s="49">
        <f>IF(DF$10="",0,IF(DF$9&lt;главная!$N$19,0,DF58*главная!$N$29/(1+главная!$N$29)))</f>
        <v>0</v>
      </c>
      <c r="DG147" s="49">
        <f>IF(DG$10="",0,IF(DG$9&lt;главная!$N$19,0,DG58*главная!$N$29/(1+главная!$N$29)))</f>
        <v>0</v>
      </c>
      <c r="DH147" s="49">
        <f>IF(DH$10="",0,IF(DH$9&lt;главная!$N$19,0,DH58*главная!$N$29/(1+главная!$N$29)))</f>
        <v>0</v>
      </c>
      <c r="DI147" s="49">
        <f>IF(DI$10="",0,IF(DI$9&lt;главная!$N$19,0,DI58*главная!$N$29/(1+главная!$N$29)))</f>
        <v>0</v>
      </c>
      <c r="DJ147" s="49">
        <f>IF(DJ$10="",0,IF(DJ$9&lt;главная!$N$19,0,DJ58*главная!$N$29/(1+главная!$N$29)))</f>
        <v>0</v>
      </c>
      <c r="DK147" s="49">
        <f>IF(DK$10="",0,IF(DK$9&lt;главная!$N$19,0,DK58*главная!$N$29/(1+главная!$N$29)))</f>
        <v>0</v>
      </c>
      <c r="DL147" s="49">
        <f>IF(DL$10="",0,IF(DL$9&lt;главная!$N$19,0,DL58*главная!$N$29/(1+главная!$N$29)))</f>
        <v>0</v>
      </c>
      <c r="DM147" s="49">
        <f>IF(DM$10="",0,IF(DM$9&lt;главная!$N$19,0,DM58*главная!$N$29/(1+главная!$N$29)))</f>
        <v>0</v>
      </c>
      <c r="DN147" s="49">
        <f>IF(DN$10="",0,IF(DN$9&lt;главная!$N$19,0,DN58*главная!$N$29/(1+главная!$N$29)))</f>
        <v>0</v>
      </c>
      <c r="DO147" s="49">
        <f>IF(DO$10="",0,IF(DO$9&lt;главная!$N$19,0,DO58*главная!$N$29/(1+главная!$N$29)))</f>
        <v>0</v>
      </c>
      <c r="DP147" s="49">
        <f>IF(DP$10="",0,IF(DP$9&lt;главная!$N$19,0,DP58*главная!$N$29/(1+главная!$N$29)))</f>
        <v>0</v>
      </c>
      <c r="DQ147" s="49">
        <f>IF(DQ$10="",0,IF(DQ$9&lt;главная!$N$19,0,DQ58*главная!$N$29/(1+главная!$N$29)))</f>
        <v>0</v>
      </c>
      <c r="DR147" s="49">
        <f>IF(DR$10="",0,IF(DR$9&lt;главная!$N$19,0,DR58*главная!$N$29/(1+главная!$N$29)))</f>
        <v>0</v>
      </c>
      <c r="DS147" s="49">
        <f>IF(DS$10="",0,IF(DS$9&lt;главная!$N$19,0,DS58*главная!$N$29/(1+главная!$N$29)))</f>
        <v>0</v>
      </c>
      <c r="DT147" s="49">
        <f>IF(DT$10="",0,IF(DT$9&lt;главная!$N$19,0,DT58*главная!$N$29/(1+главная!$N$29)))</f>
        <v>0</v>
      </c>
      <c r="DU147" s="49">
        <f>IF(DU$10="",0,IF(DU$9&lt;главная!$N$19,0,DU58*главная!$N$29/(1+главная!$N$29)))</f>
        <v>0</v>
      </c>
      <c r="DV147" s="49">
        <f>IF(DV$10="",0,IF(DV$9&lt;главная!$N$19,0,DV58*главная!$N$29/(1+главная!$N$29)))</f>
        <v>0</v>
      </c>
      <c r="DW147" s="49">
        <f>IF(DW$10="",0,IF(DW$9&lt;главная!$N$19,0,DW58*главная!$N$29/(1+главная!$N$29)))</f>
        <v>0</v>
      </c>
      <c r="DX147" s="49">
        <f>IF(DX$10="",0,IF(DX$9&lt;главная!$N$19,0,DX58*главная!$N$29/(1+главная!$N$29)))</f>
        <v>0</v>
      </c>
      <c r="DY147" s="49">
        <f>IF(DY$10="",0,IF(DY$9&lt;главная!$N$19,0,DY58*главная!$N$29/(1+главная!$N$29)))</f>
        <v>0</v>
      </c>
      <c r="DZ147" s="49">
        <f>IF(DZ$10="",0,IF(DZ$9&lt;главная!$N$19,0,DZ58*главная!$N$29/(1+главная!$N$29)))</f>
        <v>0</v>
      </c>
      <c r="EA147" s="49">
        <f>IF(EA$10="",0,IF(EA$9&lt;главная!$N$19,0,EA58*главная!$N$29/(1+главная!$N$29)))</f>
        <v>0</v>
      </c>
      <c r="EB147" s="49">
        <f>IF(EB$10="",0,IF(EB$9&lt;главная!$N$19,0,EB58*главная!$N$29/(1+главная!$N$29)))</f>
        <v>0</v>
      </c>
      <c r="EC147" s="49">
        <f>IF(EC$10="",0,IF(EC$9&lt;главная!$N$19,0,EC58*главная!$N$29/(1+главная!$N$29)))</f>
        <v>0</v>
      </c>
      <c r="ED147" s="49">
        <f>IF(ED$10="",0,IF(ED$9&lt;главная!$N$19,0,ED58*главная!$N$29/(1+главная!$N$29)))</f>
        <v>0</v>
      </c>
      <c r="EE147" s="49">
        <f>IF(EE$10="",0,IF(EE$9&lt;главная!$N$19,0,EE58*главная!$N$29/(1+главная!$N$29)))</f>
        <v>0</v>
      </c>
      <c r="EF147" s="49">
        <f>IF(EF$10="",0,IF(EF$9&lt;главная!$N$19,0,EF58*главная!$N$29/(1+главная!$N$29)))</f>
        <v>0</v>
      </c>
      <c r="EG147" s="49">
        <f>IF(EG$10="",0,IF(EG$9&lt;главная!$N$19,0,EG58*главная!$N$29/(1+главная!$N$29)))</f>
        <v>0</v>
      </c>
      <c r="EH147" s="49">
        <f>IF(EH$10="",0,IF(EH$9&lt;главная!$N$19,0,EH58*главная!$N$29/(1+главная!$N$29)))</f>
        <v>0</v>
      </c>
      <c r="EI147" s="49">
        <f>IF(EI$10="",0,IF(EI$9&lt;главная!$N$19,0,EI58*главная!$N$29/(1+главная!$N$29)))</f>
        <v>0</v>
      </c>
      <c r="EJ147" s="49">
        <f>IF(EJ$10="",0,IF(EJ$9&lt;главная!$N$19,0,EJ58*главная!$N$29/(1+главная!$N$29)))</f>
        <v>0</v>
      </c>
      <c r="EK147" s="49">
        <f>IF(EK$10="",0,IF(EK$9&lt;главная!$N$19,0,EK58*главная!$N$29/(1+главная!$N$29)))</f>
        <v>0</v>
      </c>
      <c r="EL147" s="49">
        <f>IF(EL$10="",0,IF(EL$9&lt;главная!$N$19,0,EL58*главная!$N$29/(1+главная!$N$29)))</f>
        <v>0</v>
      </c>
      <c r="EM147" s="49">
        <f>IF(EM$10="",0,IF(EM$9&lt;главная!$N$19,0,EM58*главная!$N$29/(1+главная!$N$29)))</f>
        <v>0</v>
      </c>
      <c r="EN147" s="49">
        <f>IF(EN$10="",0,IF(EN$9&lt;главная!$N$19,0,EN58*главная!$N$29/(1+главная!$N$29)))</f>
        <v>0</v>
      </c>
      <c r="EO147" s="49">
        <f>IF(EO$10="",0,IF(EO$9&lt;главная!$N$19,0,EO58*главная!$N$29/(1+главная!$N$29)))</f>
        <v>0</v>
      </c>
      <c r="EP147" s="49">
        <f>IF(EP$10="",0,IF(EP$9&lt;главная!$N$19,0,EP58*главная!$N$29/(1+главная!$N$29)))</f>
        <v>0</v>
      </c>
      <c r="EQ147" s="49">
        <f>IF(EQ$10="",0,IF(EQ$9&lt;главная!$N$19,0,EQ58*главная!$N$29/(1+главная!$N$29)))</f>
        <v>0</v>
      </c>
      <c r="ER147" s="49">
        <f>IF(ER$10="",0,IF(ER$9&lt;главная!$N$19,0,ER58*главная!$N$29/(1+главная!$N$29)))</f>
        <v>0</v>
      </c>
      <c r="ES147" s="49">
        <f>IF(ES$10="",0,IF(ES$9&lt;главная!$N$19,0,ES58*главная!$N$29/(1+главная!$N$29)))</f>
        <v>0</v>
      </c>
      <c r="ET147" s="49">
        <f>IF(ET$10="",0,IF(ET$9&lt;главная!$N$19,0,ET58*главная!$N$29/(1+главная!$N$29)))</f>
        <v>0</v>
      </c>
      <c r="EU147" s="49">
        <f>IF(EU$10="",0,IF(EU$9&lt;главная!$N$19,0,EU58*главная!$N$29/(1+главная!$N$29)))</f>
        <v>0</v>
      </c>
      <c r="EV147" s="49">
        <f>IF(EV$10="",0,IF(EV$9&lt;главная!$N$19,0,EV58*главная!$N$29/(1+главная!$N$29)))</f>
        <v>0</v>
      </c>
      <c r="EW147" s="49">
        <f>IF(EW$10="",0,IF(EW$9&lt;главная!$N$19,0,EW58*главная!$N$29/(1+главная!$N$29)))</f>
        <v>0</v>
      </c>
      <c r="EX147" s="49">
        <f>IF(EX$10="",0,IF(EX$9&lt;главная!$N$19,0,EX58*главная!$N$29/(1+главная!$N$29)))</f>
        <v>0</v>
      </c>
      <c r="EY147" s="49">
        <f>IF(EY$10="",0,IF(EY$9&lt;главная!$N$19,0,EY58*главная!$N$29/(1+главная!$N$29)))</f>
        <v>0</v>
      </c>
      <c r="EZ147" s="49">
        <f>IF(EZ$10="",0,IF(EZ$9&lt;главная!$N$19,0,EZ58*главная!$N$29/(1+главная!$N$29)))</f>
        <v>0</v>
      </c>
      <c r="FA147" s="49">
        <f>IF(FA$10="",0,IF(FA$9&lt;главная!$N$19,0,FA58*главная!$N$29/(1+главная!$N$29)))</f>
        <v>0</v>
      </c>
      <c r="FB147" s="49">
        <f>IF(FB$10="",0,IF(FB$9&lt;главная!$N$19,0,FB58*главная!$N$29/(1+главная!$N$29)))</f>
        <v>0</v>
      </c>
      <c r="FC147" s="49">
        <f>IF(FC$10="",0,IF(FC$9&lt;главная!$N$19,0,FC58*главная!$N$29/(1+главная!$N$29)))</f>
        <v>0</v>
      </c>
      <c r="FD147" s="49">
        <f>IF(FD$10="",0,IF(FD$9&lt;главная!$N$19,0,FD58*главная!$N$29/(1+главная!$N$29)))</f>
        <v>0</v>
      </c>
      <c r="FE147" s="49">
        <f>IF(FE$10="",0,IF(FE$9&lt;главная!$N$19,0,FE58*главная!$N$29/(1+главная!$N$29)))</f>
        <v>0</v>
      </c>
      <c r="FF147" s="49">
        <f>IF(FF$10="",0,IF(FF$9&lt;главная!$N$19,0,FF58*главная!$N$29/(1+главная!$N$29)))</f>
        <v>0</v>
      </c>
      <c r="FG147" s="49">
        <f>IF(FG$10="",0,IF(FG$9&lt;главная!$N$19,0,FG58*главная!$N$29/(1+главная!$N$29)))</f>
        <v>0</v>
      </c>
      <c r="FH147" s="49">
        <f>IF(FH$10="",0,IF(FH$9&lt;главная!$N$19,0,FH58*главная!$N$29/(1+главная!$N$29)))</f>
        <v>0</v>
      </c>
      <c r="FI147" s="49">
        <f>IF(FI$10="",0,IF(FI$9&lt;главная!$N$19,0,FI58*главная!$N$29/(1+главная!$N$29)))</f>
        <v>0</v>
      </c>
      <c r="FJ147" s="49">
        <f>IF(FJ$10="",0,IF(FJ$9&lt;главная!$N$19,0,FJ58*главная!$N$29/(1+главная!$N$29)))</f>
        <v>0</v>
      </c>
      <c r="FK147" s="49">
        <f>IF(FK$10="",0,IF(FK$9&lt;главная!$N$19,0,FK58*главная!$N$29/(1+главная!$N$29)))</f>
        <v>0</v>
      </c>
      <c r="FL147" s="49">
        <f>IF(FL$10="",0,IF(FL$9&lt;главная!$N$19,0,FL58*главная!$N$29/(1+главная!$N$29)))</f>
        <v>0</v>
      </c>
      <c r="FM147" s="49">
        <f>IF(FM$10="",0,IF(FM$9&lt;главная!$N$19,0,FM58*главная!$N$29/(1+главная!$N$29)))</f>
        <v>0</v>
      </c>
      <c r="FN147" s="49">
        <f>IF(FN$10="",0,IF(FN$9&lt;главная!$N$19,0,FN58*главная!$N$29/(1+главная!$N$29)))</f>
        <v>0</v>
      </c>
      <c r="FO147" s="49">
        <f>IF(FO$10="",0,IF(FO$9&lt;главная!$N$19,0,FO58*главная!$N$29/(1+главная!$N$29)))</f>
        <v>0</v>
      </c>
      <c r="FP147" s="49">
        <f>IF(FP$10="",0,IF(FP$9&lt;главная!$N$19,0,FP58*главная!$N$29/(1+главная!$N$29)))</f>
        <v>0</v>
      </c>
      <c r="FQ147" s="49">
        <f>IF(FQ$10="",0,IF(FQ$9&lt;главная!$N$19,0,FQ58*главная!$N$29/(1+главная!$N$29)))</f>
        <v>0</v>
      </c>
      <c r="FR147" s="49">
        <f>IF(FR$10="",0,IF(FR$9&lt;главная!$N$19,0,FR58*главная!$N$29/(1+главная!$N$29)))</f>
        <v>0</v>
      </c>
      <c r="FS147" s="49">
        <f>IF(FS$10="",0,IF(FS$9&lt;главная!$N$19,0,FS58*главная!$N$29/(1+главная!$N$29)))</f>
        <v>0</v>
      </c>
      <c r="FT147" s="49">
        <f>IF(FT$10="",0,IF(FT$9&lt;главная!$N$19,0,FT58*главная!$N$29/(1+главная!$N$29)))</f>
        <v>0</v>
      </c>
      <c r="FU147" s="49">
        <f>IF(FU$10="",0,IF(FU$9&lt;главная!$N$19,0,FU58*главная!$N$29/(1+главная!$N$29)))</f>
        <v>0</v>
      </c>
      <c r="FV147" s="49">
        <f>IF(FV$10="",0,IF(FV$9&lt;главная!$N$19,0,FV58*главная!$N$29/(1+главная!$N$29)))</f>
        <v>0</v>
      </c>
      <c r="FW147" s="49">
        <f>IF(FW$10="",0,IF(FW$9&lt;главная!$N$19,0,FW58*главная!$N$29/(1+главная!$N$29)))</f>
        <v>0</v>
      </c>
      <c r="FX147" s="49">
        <f>IF(FX$10="",0,IF(FX$9&lt;главная!$N$19,0,FX58*главная!$N$29/(1+главная!$N$29)))</f>
        <v>0</v>
      </c>
      <c r="FY147" s="49">
        <f>IF(FY$10="",0,IF(FY$9&lt;главная!$N$19,0,FY58*главная!$N$29/(1+главная!$N$29)))</f>
        <v>0</v>
      </c>
      <c r="FZ147" s="49">
        <f>IF(FZ$10="",0,IF(FZ$9&lt;главная!$N$19,0,FZ58*главная!$N$29/(1+главная!$N$29)))</f>
        <v>0</v>
      </c>
      <c r="GA147" s="49">
        <f>IF(GA$10="",0,IF(GA$9&lt;главная!$N$19,0,GA58*главная!$N$29/(1+главная!$N$29)))</f>
        <v>0</v>
      </c>
      <c r="GB147" s="49">
        <f>IF(GB$10="",0,IF(GB$9&lt;главная!$N$19,0,GB58*главная!$N$29/(1+главная!$N$29)))</f>
        <v>0</v>
      </c>
      <c r="GC147" s="49">
        <f>IF(GC$10="",0,IF(GC$9&lt;главная!$N$19,0,GC58*главная!$N$29/(1+главная!$N$29)))</f>
        <v>0</v>
      </c>
      <c r="GD147" s="49">
        <f>IF(GD$10="",0,IF(GD$9&lt;главная!$N$19,0,GD58*главная!$N$29/(1+главная!$N$29)))</f>
        <v>0</v>
      </c>
      <c r="GE147" s="49">
        <f>IF(GE$10="",0,IF(GE$9&lt;главная!$N$19,0,GE58*главная!$N$29/(1+главная!$N$29)))</f>
        <v>0</v>
      </c>
      <c r="GF147" s="49">
        <f>IF(GF$10="",0,IF(GF$9&lt;главная!$N$19,0,GF58*главная!$N$29/(1+главная!$N$29)))</f>
        <v>0</v>
      </c>
      <c r="GG147" s="49">
        <f>IF(GG$10="",0,IF(GG$9&lt;главная!$N$19,0,GG58*главная!$N$29/(1+главная!$N$29)))</f>
        <v>0</v>
      </c>
      <c r="GH147" s="49">
        <f>IF(GH$10="",0,IF(GH$9&lt;главная!$N$19,0,GH58*главная!$N$29/(1+главная!$N$29)))</f>
        <v>0</v>
      </c>
      <c r="GI147" s="49">
        <f>IF(GI$10="",0,IF(GI$9&lt;главная!$N$19,0,GI58*главная!$N$29/(1+главная!$N$29)))</f>
        <v>0</v>
      </c>
      <c r="GJ147" s="49">
        <f>IF(GJ$10="",0,IF(GJ$9&lt;главная!$N$19,0,GJ58*главная!$N$29/(1+главная!$N$29)))</f>
        <v>0</v>
      </c>
      <c r="GK147" s="49">
        <f>IF(GK$10="",0,IF(GK$9&lt;главная!$N$19,0,GK58*главная!$N$29/(1+главная!$N$29)))</f>
        <v>0</v>
      </c>
      <c r="GL147" s="49">
        <f>IF(GL$10="",0,IF(GL$9&lt;главная!$N$19,0,GL58*главная!$N$29/(1+главная!$N$29)))</f>
        <v>0</v>
      </c>
      <c r="GM147" s="49">
        <f>IF(GM$10="",0,IF(GM$9&lt;главная!$N$19,0,GM58*главная!$N$29/(1+главная!$N$29)))</f>
        <v>0</v>
      </c>
      <c r="GN147" s="49">
        <f>IF(GN$10="",0,IF(GN$9&lt;главная!$N$19,0,GN58*главная!$N$29/(1+главная!$N$29)))</f>
        <v>0</v>
      </c>
      <c r="GO147" s="49">
        <f>IF(GO$10="",0,IF(GO$9&lt;главная!$N$19,0,GO58*главная!$N$29/(1+главная!$N$29)))</f>
        <v>0</v>
      </c>
      <c r="GP147" s="49">
        <f>IF(GP$10="",0,IF(GP$9&lt;главная!$N$19,0,GP58*главная!$N$29/(1+главная!$N$29)))</f>
        <v>0</v>
      </c>
      <c r="GQ147" s="49">
        <f>IF(GQ$10="",0,IF(GQ$9&lt;главная!$N$19,0,GQ58*главная!$N$29/(1+главная!$N$29)))</f>
        <v>0</v>
      </c>
      <c r="GR147" s="49">
        <f>IF(GR$10="",0,IF(GR$9&lt;главная!$N$19,0,GR58*главная!$N$29/(1+главная!$N$29)))</f>
        <v>0</v>
      </c>
      <c r="GS147" s="49">
        <f>IF(GS$10="",0,IF(GS$9&lt;главная!$N$19,0,GS58*главная!$N$29/(1+главная!$N$29)))</f>
        <v>0</v>
      </c>
      <c r="GT147" s="49">
        <f>IF(GT$10="",0,IF(GT$9&lt;главная!$N$19,0,GT58*главная!$N$29/(1+главная!$N$29)))</f>
        <v>0</v>
      </c>
      <c r="GU147" s="49">
        <f>IF(GU$10="",0,IF(GU$9&lt;главная!$N$19,0,GU58*главная!$N$29/(1+главная!$N$29)))</f>
        <v>0</v>
      </c>
      <c r="GV147" s="49">
        <f>IF(GV$10="",0,IF(GV$9&lt;главная!$N$19,0,GV58*главная!$N$29/(1+главная!$N$29)))</f>
        <v>0</v>
      </c>
      <c r="GW147" s="49">
        <f>IF(GW$10="",0,IF(GW$9&lt;главная!$N$19,0,GW58*главная!$N$29/(1+главная!$N$29)))</f>
        <v>0</v>
      </c>
      <c r="GX147" s="49">
        <f>IF(GX$10="",0,IF(GX$9&lt;главная!$N$19,0,GX58*главная!$N$29/(1+главная!$N$29)))</f>
        <v>0</v>
      </c>
      <c r="GY147" s="49">
        <f>IF(GY$10="",0,IF(GY$9&lt;главная!$N$19,0,GY58*главная!$N$29/(1+главная!$N$29)))</f>
        <v>0</v>
      </c>
      <c r="GZ147" s="49">
        <f>IF(GZ$10="",0,IF(GZ$9&lt;главная!$N$19,0,GZ58*главная!$N$29/(1+главная!$N$29)))</f>
        <v>0</v>
      </c>
      <c r="HA147" s="49">
        <f>IF(HA$10="",0,IF(HA$9&lt;главная!$N$19,0,HA58*главная!$N$29/(1+главная!$N$29)))</f>
        <v>0</v>
      </c>
      <c r="HB147" s="49">
        <f>IF(HB$10="",0,IF(HB$9&lt;главная!$N$19,0,HB58*главная!$N$29/(1+главная!$N$29)))</f>
        <v>0</v>
      </c>
      <c r="HC147" s="49">
        <f>IF(HC$10="",0,IF(HC$9&lt;главная!$N$19,0,HC58*главная!$N$29/(1+главная!$N$29)))</f>
        <v>0</v>
      </c>
      <c r="HD147" s="49">
        <f>IF(HD$10="",0,IF(HD$9&lt;главная!$N$19,0,HD58*главная!$N$29/(1+главная!$N$29)))</f>
        <v>0</v>
      </c>
      <c r="HE147" s="49">
        <f>IF(HE$10="",0,IF(HE$9&lt;главная!$N$19,0,HE58*главная!$N$29/(1+главная!$N$29)))</f>
        <v>0</v>
      </c>
      <c r="HF147" s="49">
        <f>IF(HF$10="",0,IF(HF$9&lt;главная!$N$19,0,HF58*главная!$N$29/(1+главная!$N$29)))</f>
        <v>0</v>
      </c>
      <c r="HG147" s="49">
        <f>IF(HG$10="",0,IF(HG$9&lt;главная!$N$19,0,HG58*главная!$N$29/(1+главная!$N$29)))</f>
        <v>0</v>
      </c>
      <c r="HH147" s="49">
        <f>IF(HH$10="",0,IF(HH$9&lt;главная!$N$19,0,HH58*главная!$N$29/(1+главная!$N$29)))</f>
        <v>0</v>
      </c>
      <c r="HI147" s="49">
        <f>IF(HI$10="",0,IF(HI$9&lt;главная!$N$19,0,HI58*главная!$N$29/(1+главная!$N$29)))</f>
        <v>0</v>
      </c>
      <c r="HJ147" s="49">
        <f>IF(HJ$10="",0,IF(HJ$9&lt;главная!$N$19,0,HJ58*главная!$N$29/(1+главная!$N$29)))</f>
        <v>0</v>
      </c>
      <c r="HK147" s="49">
        <f>IF(HK$10="",0,IF(HK$9&lt;главная!$N$19,0,HK58*главная!$N$29/(1+главная!$N$29)))</f>
        <v>0</v>
      </c>
      <c r="HL147" s="49">
        <f>IF(HL$10="",0,IF(HL$9&lt;главная!$N$19,0,HL58*главная!$N$29/(1+главная!$N$29)))</f>
        <v>0</v>
      </c>
      <c r="HM147" s="49">
        <f>IF(HM$10="",0,IF(HM$9&lt;главная!$N$19,0,HM58*главная!$N$29/(1+главная!$N$29)))</f>
        <v>0</v>
      </c>
      <c r="HN147" s="49">
        <f>IF(HN$10="",0,IF(HN$9&lt;главная!$N$19,0,HN58*главная!$N$29/(1+главная!$N$29)))</f>
        <v>0</v>
      </c>
      <c r="HO147" s="49">
        <f>IF(HO$10="",0,IF(HO$9&lt;главная!$N$19,0,HO58*главная!$N$29/(1+главная!$N$29)))</f>
        <v>0</v>
      </c>
      <c r="HP147" s="49">
        <f>IF(HP$10="",0,IF(HP$9&lt;главная!$N$19,0,HP58*главная!$N$29/(1+главная!$N$29)))</f>
        <v>0</v>
      </c>
      <c r="HQ147" s="49">
        <f>IF(HQ$10="",0,IF(HQ$9&lt;главная!$N$19,0,HQ58*главная!$N$29/(1+главная!$N$29)))</f>
        <v>0</v>
      </c>
      <c r="HR147" s="49">
        <f>IF(HR$10="",0,IF(HR$9&lt;главная!$N$19,0,HR58*главная!$N$29/(1+главная!$N$29)))</f>
        <v>0</v>
      </c>
      <c r="HS147" s="49">
        <f>IF(HS$10="",0,IF(HS$9&lt;главная!$N$19,0,HS58*главная!$N$29/(1+главная!$N$29)))</f>
        <v>0</v>
      </c>
      <c r="HT147" s="49">
        <f>IF(HT$10="",0,IF(HT$9&lt;главная!$N$19,0,HT58*главная!$N$29/(1+главная!$N$29)))</f>
        <v>0</v>
      </c>
      <c r="HU147" s="49">
        <f>IF(HU$10="",0,IF(HU$9&lt;главная!$N$19,0,HU58*главная!$N$29/(1+главная!$N$29)))</f>
        <v>0</v>
      </c>
      <c r="HV147" s="49">
        <f>IF(HV$10="",0,IF(HV$9&lt;главная!$N$19,0,HV58*главная!$N$29/(1+главная!$N$29)))</f>
        <v>0</v>
      </c>
      <c r="HW147" s="49">
        <f>IF(HW$10="",0,IF(HW$9&lt;главная!$N$19,0,HW58*главная!$N$29/(1+главная!$N$29)))</f>
        <v>0</v>
      </c>
      <c r="HX147" s="49">
        <f>IF(HX$10="",0,IF(HX$9&lt;главная!$N$19,0,HX58*главная!$N$29/(1+главная!$N$29)))</f>
        <v>0</v>
      </c>
      <c r="HY147" s="49">
        <f>IF(HY$10="",0,IF(HY$9&lt;главная!$N$19,0,HY58*главная!$N$29/(1+главная!$N$29)))</f>
        <v>0</v>
      </c>
      <c r="HZ147" s="49">
        <f>IF(HZ$10="",0,IF(HZ$9&lt;главная!$N$19,0,HZ58*главная!$N$29/(1+главная!$N$29)))</f>
        <v>0</v>
      </c>
      <c r="IA147" s="49">
        <f>IF(IA$10="",0,IF(IA$9&lt;главная!$N$19,0,IA58*главная!$N$29/(1+главная!$N$29)))</f>
        <v>0</v>
      </c>
      <c r="IB147" s="49">
        <f>IF(IB$10="",0,IF(IB$9&lt;главная!$N$19,0,IB58*главная!$N$29/(1+главная!$N$29)))</f>
        <v>0</v>
      </c>
      <c r="IC147" s="49">
        <f>IF(IC$10="",0,IF(IC$9&lt;главная!$N$19,0,IC58*главная!$N$29/(1+главная!$N$29)))</f>
        <v>0</v>
      </c>
      <c r="ID147" s="49">
        <f>IF(ID$10="",0,IF(ID$9&lt;главная!$N$19,0,ID58*главная!$N$29/(1+главная!$N$29)))</f>
        <v>0</v>
      </c>
      <c r="IE147" s="49">
        <f>IF(IE$10="",0,IF(IE$9&lt;главная!$N$19,0,IE58*главная!$N$29/(1+главная!$N$29)))</f>
        <v>0</v>
      </c>
      <c r="IF147" s="49">
        <f>IF(IF$10="",0,IF(IF$9&lt;главная!$N$19,0,IF58*главная!$N$29/(1+главная!$N$29)))</f>
        <v>0</v>
      </c>
      <c r="IG147" s="49">
        <f>IF(IG$10="",0,IF(IG$9&lt;главная!$N$19,0,IG58*главная!$N$29/(1+главная!$N$29)))</f>
        <v>0</v>
      </c>
      <c r="IH147" s="49">
        <f>IF(IH$10="",0,IF(IH$9&lt;главная!$N$19,0,IH58*главная!$N$29/(1+главная!$N$29)))</f>
        <v>0</v>
      </c>
      <c r="II147" s="49">
        <f>IF(II$10="",0,IF(II$9&lt;главная!$N$19,0,II58*главная!$N$29/(1+главная!$N$29)))</f>
        <v>0</v>
      </c>
      <c r="IJ147" s="49">
        <f>IF(IJ$10="",0,IF(IJ$9&lt;главная!$N$19,0,IJ58*главная!$N$29/(1+главная!$N$29)))</f>
        <v>0</v>
      </c>
      <c r="IK147" s="49">
        <f>IF(IK$10="",0,IF(IK$9&lt;главная!$N$19,0,IK58*главная!$N$29/(1+главная!$N$29)))</f>
        <v>0</v>
      </c>
      <c r="IL147" s="49">
        <f>IF(IL$10="",0,IF(IL$9&lt;главная!$N$19,0,IL58*главная!$N$29/(1+главная!$N$29)))</f>
        <v>0</v>
      </c>
      <c r="IM147" s="49">
        <f>IF(IM$10="",0,IF(IM$9&lt;главная!$N$19,0,IM58*главная!$N$29/(1+главная!$N$29)))</f>
        <v>0</v>
      </c>
      <c r="IN147" s="49">
        <f>IF(IN$10="",0,IF(IN$9&lt;главная!$N$19,0,IN58*главная!$N$29/(1+главная!$N$29)))</f>
        <v>0</v>
      </c>
      <c r="IO147" s="49">
        <f>IF(IO$10="",0,IF(IO$9&lt;главная!$N$19,0,IO58*главная!$N$29/(1+главная!$N$29)))</f>
        <v>0</v>
      </c>
      <c r="IP147" s="49">
        <f>IF(IP$10="",0,IF(IP$9&lt;главная!$N$19,0,IP58*главная!$N$29/(1+главная!$N$29)))</f>
        <v>0</v>
      </c>
      <c r="IQ147" s="49">
        <f>IF(IQ$10="",0,IF(IQ$9&lt;главная!$N$19,0,IQ58*главная!$N$29/(1+главная!$N$29)))</f>
        <v>0</v>
      </c>
      <c r="IR147" s="49">
        <f>IF(IR$10="",0,IF(IR$9&lt;главная!$N$19,0,IR58*главная!$N$29/(1+главная!$N$29)))</f>
        <v>0</v>
      </c>
      <c r="IS147" s="49">
        <f>IF(IS$10="",0,IF(IS$9&lt;главная!$N$19,0,IS58*главная!$N$29/(1+главная!$N$29)))</f>
        <v>0</v>
      </c>
      <c r="IT147" s="49">
        <f>IF(IT$10="",0,IF(IT$9&lt;главная!$N$19,0,IT58*главная!$N$29/(1+главная!$N$29)))</f>
        <v>0</v>
      </c>
      <c r="IU147" s="49">
        <f>IF(IU$10="",0,IF(IU$9&lt;главная!$N$19,0,IU58*главная!$N$29/(1+главная!$N$29)))</f>
        <v>0</v>
      </c>
      <c r="IV147" s="49">
        <f>IF(IV$10="",0,IF(IV$9&lt;главная!$N$19,0,IV58*главная!$N$29/(1+главная!$N$29)))</f>
        <v>0</v>
      </c>
      <c r="IW147" s="49">
        <f>IF(IW$10="",0,IF(IW$9&lt;главная!$N$19,0,IW58*главная!$N$29/(1+главная!$N$29)))</f>
        <v>0</v>
      </c>
      <c r="IX147" s="49">
        <f>IF(IX$10="",0,IF(IX$9&lt;главная!$N$19,0,IX58*главная!$N$29/(1+главная!$N$29)))</f>
        <v>0</v>
      </c>
      <c r="IY147" s="49">
        <f>IF(IY$10="",0,IF(IY$9&lt;главная!$N$19,0,IY58*главная!$N$29/(1+главная!$N$29)))</f>
        <v>0</v>
      </c>
      <c r="IZ147" s="49">
        <f>IF(IZ$10="",0,IF(IZ$9&lt;главная!$N$19,0,IZ58*главная!$N$29/(1+главная!$N$29)))</f>
        <v>0</v>
      </c>
      <c r="JA147" s="49">
        <f>IF(JA$10="",0,IF(JA$9&lt;главная!$N$19,0,JA58*главная!$N$29/(1+главная!$N$29)))</f>
        <v>0</v>
      </c>
      <c r="JB147" s="49">
        <f>IF(JB$10="",0,IF(JB$9&lt;главная!$N$19,0,JB58*главная!$N$29/(1+главная!$N$29)))</f>
        <v>0</v>
      </c>
      <c r="JC147" s="49">
        <f>IF(JC$10="",0,IF(JC$9&lt;главная!$N$19,0,JC58*главная!$N$29/(1+главная!$N$29)))</f>
        <v>0</v>
      </c>
      <c r="JD147" s="49">
        <f>IF(JD$10="",0,IF(JD$9&lt;главная!$N$19,0,JD58*главная!$N$29/(1+главная!$N$29)))</f>
        <v>0</v>
      </c>
      <c r="JE147" s="49">
        <f>IF(JE$10="",0,IF(JE$9&lt;главная!$N$19,0,JE58*главная!$N$29/(1+главная!$N$29)))</f>
        <v>0</v>
      </c>
      <c r="JF147" s="49">
        <f>IF(JF$10="",0,IF(JF$9&lt;главная!$N$19,0,JF58*главная!$N$29/(1+главная!$N$29)))</f>
        <v>0</v>
      </c>
      <c r="JG147" s="49">
        <f>IF(JG$10="",0,IF(JG$9&lt;главная!$N$19,0,JG58*главная!$N$29/(1+главная!$N$29)))</f>
        <v>0</v>
      </c>
      <c r="JH147" s="49">
        <f>IF(JH$10="",0,IF(JH$9&lt;главная!$N$19,0,JH58*главная!$N$29/(1+главная!$N$29)))</f>
        <v>0</v>
      </c>
      <c r="JI147" s="49">
        <f>IF(JI$10="",0,IF(JI$9&lt;главная!$N$19,0,JI58*главная!$N$29/(1+главная!$N$29)))</f>
        <v>0</v>
      </c>
      <c r="JJ147" s="49">
        <f>IF(JJ$10="",0,IF(JJ$9&lt;главная!$N$19,0,JJ58*главная!$N$29/(1+главная!$N$29)))</f>
        <v>0</v>
      </c>
      <c r="JK147" s="49">
        <f>IF(JK$10="",0,IF(JK$9&lt;главная!$N$19,0,JK58*главная!$N$29/(1+главная!$N$29)))</f>
        <v>0</v>
      </c>
      <c r="JL147" s="49">
        <f>IF(JL$10="",0,IF(JL$9&lt;главная!$N$19,0,JL58*главная!$N$29/(1+главная!$N$29)))</f>
        <v>0</v>
      </c>
      <c r="JM147" s="49">
        <f>IF(JM$10="",0,IF(JM$9&lt;главная!$N$19,0,JM58*главная!$N$29/(1+главная!$N$29)))</f>
        <v>0</v>
      </c>
      <c r="JN147" s="49">
        <f>IF(JN$10="",0,IF(JN$9&lt;главная!$N$19,0,JN58*главная!$N$29/(1+главная!$N$29)))</f>
        <v>0</v>
      </c>
      <c r="JO147" s="49">
        <f>IF(JO$10="",0,IF(JO$9&lt;главная!$N$19,0,JO58*главная!$N$29/(1+главная!$N$29)))</f>
        <v>0</v>
      </c>
      <c r="JP147" s="49">
        <f>IF(JP$10="",0,IF(JP$9&lt;главная!$N$19,0,JP58*главная!$N$29/(1+главная!$N$29)))</f>
        <v>0</v>
      </c>
      <c r="JQ147" s="49">
        <f>IF(JQ$10="",0,IF(JQ$9&lt;главная!$N$19,0,JQ58*главная!$N$29/(1+главная!$N$29)))</f>
        <v>0</v>
      </c>
      <c r="JR147" s="49">
        <f>IF(JR$10="",0,IF(JR$9&lt;главная!$N$19,0,JR58*главная!$N$29/(1+главная!$N$29)))</f>
        <v>0</v>
      </c>
      <c r="JS147" s="49">
        <f>IF(JS$10="",0,IF(JS$9&lt;главная!$N$19,0,JS58*главная!$N$29/(1+главная!$N$29)))</f>
        <v>0</v>
      </c>
      <c r="JT147" s="49">
        <f>IF(JT$10="",0,IF(JT$9&lt;главная!$N$19,0,JT58*главная!$N$29/(1+главная!$N$29)))</f>
        <v>0</v>
      </c>
      <c r="JU147" s="49">
        <f>IF(JU$10="",0,IF(JU$9&lt;главная!$N$19,0,JU58*главная!$N$29/(1+главная!$N$29)))</f>
        <v>0</v>
      </c>
      <c r="JV147" s="49">
        <f>IF(JV$10="",0,IF(JV$9&lt;главная!$N$19,0,JV58*главная!$N$29/(1+главная!$N$29)))</f>
        <v>0</v>
      </c>
      <c r="JW147" s="49">
        <f>IF(JW$10="",0,IF(JW$9&lt;главная!$N$19,0,JW58*главная!$N$29/(1+главная!$N$29)))</f>
        <v>0</v>
      </c>
      <c r="JX147" s="49">
        <f>IF(JX$10="",0,IF(JX$9&lt;главная!$N$19,0,JX58*главная!$N$29/(1+главная!$N$29)))</f>
        <v>0</v>
      </c>
      <c r="JY147" s="49">
        <f>IF(JY$10="",0,IF(JY$9&lt;главная!$N$19,0,JY58*главная!$N$29/(1+главная!$N$29)))</f>
        <v>0</v>
      </c>
      <c r="JZ147" s="49">
        <f>IF(JZ$10="",0,IF(JZ$9&lt;главная!$N$19,0,JZ58*главная!$N$29/(1+главная!$N$29)))</f>
        <v>0</v>
      </c>
      <c r="KA147" s="49">
        <f>IF(KA$10="",0,IF(KA$9&lt;главная!$N$19,0,KA58*главная!$N$29/(1+главная!$N$29)))</f>
        <v>0</v>
      </c>
      <c r="KB147" s="49">
        <f>IF(KB$10="",0,IF(KB$9&lt;главная!$N$19,0,KB58*главная!$N$29/(1+главная!$N$29)))</f>
        <v>0</v>
      </c>
      <c r="KC147" s="49">
        <f>IF(KC$10="",0,IF(KC$9&lt;главная!$N$19,0,KC58*главная!$N$29/(1+главная!$N$29)))</f>
        <v>0</v>
      </c>
      <c r="KD147" s="49">
        <f>IF(KD$10="",0,IF(KD$9&lt;главная!$N$19,0,KD58*главная!$N$29/(1+главная!$N$29)))</f>
        <v>0</v>
      </c>
      <c r="KE147" s="49">
        <f>IF(KE$10="",0,IF(KE$9&lt;главная!$N$19,0,KE58*главная!$N$29/(1+главная!$N$29)))</f>
        <v>0</v>
      </c>
      <c r="KF147" s="49">
        <f>IF(KF$10="",0,IF(KF$9&lt;главная!$N$19,0,KF58*главная!$N$29/(1+главная!$N$29)))</f>
        <v>0</v>
      </c>
      <c r="KG147" s="49">
        <f>IF(KG$10="",0,IF(KG$9&lt;главная!$N$19,0,KG58*главная!$N$29/(1+главная!$N$29)))</f>
        <v>0</v>
      </c>
      <c r="KH147" s="49">
        <f>IF(KH$10="",0,IF(KH$9&lt;главная!$N$19,0,KH58*главная!$N$29/(1+главная!$N$29)))</f>
        <v>0</v>
      </c>
      <c r="KI147" s="49">
        <f>IF(KI$10="",0,IF(KI$9&lt;главная!$N$19,0,KI58*главная!$N$29/(1+главная!$N$29)))</f>
        <v>0</v>
      </c>
      <c r="KJ147" s="49">
        <f>IF(KJ$10="",0,IF(KJ$9&lt;главная!$N$19,0,KJ58*главная!$N$29/(1+главная!$N$29)))</f>
        <v>0</v>
      </c>
      <c r="KK147" s="49">
        <f>IF(KK$10="",0,IF(KK$9&lt;главная!$N$19,0,KK58*главная!$N$29/(1+главная!$N$29)))</f>
        <v>0</v>
      </c>
      <c r="KL147" s="49">
        <f>IF(KL$10="",0,IF(KL$9&lt;главная!$N$19,0,KL58*главная!$N$29/(1+главная!$N$29)))</f>
        <v>0</v>
      </c>
      <c r="KM147" s="49">
        <f>IF(KM$10="",0,IF(KM$9&lt;главная!$N$19,0,KM58*главная!$N$29/(1+главная!$N$29)))</f>
        <v>0</v>
      </c>
      <c r="KN147" s="49">
        <f>IF(KN$10="",0,IF(KN$9&lt;главная!$N$19,0,KN58*главная!$N$29/(1+главная!$N$29)))</f>
        <v>0</v>
      </c>
      <c r="KO147" s="49">
        <f>IF(KO$10="",0,IF(KO$9&lt;главная!$N$19,0,KO58*главная!$N$29/(1+главная!$N$29)))</f>
        <v>0</v>
      </c>
      <c r="KP147" s="49">
        <f>IF(KP$10="",0,IF(KP$9&lt;главная!$N$19,0,KP58*главная!$N$29/(1+главная!$N$29)))</f>
        <v>0</v>
      </c>
      <c r="KQ147" s="49">
        <f>IF(KQ$10="",0,IF(KQ$9&lt;главная!$N$19,0,KQ58*главная!$N$29/(1+главная!$N$29)))</f>
        <v>0</v>
      </c>
      <c r="KR147" s="49">
        <f>IF(KR$10="",0,IF(KR$9&lt;главная!$N$19,0,KR58*главная!$N$29/(1+главная!$N$29)))</f>
        <v>0</v>
      </c>
      <c r="KS147" s="49">
        <f>IF(KS$10="",0,IF(KS$9&lt;главная!$N$19,0,KS58*главная!$N$29/(1+главная!$N$29)))</f>
        <v>0</v>
      </c>
      <c r="KT147" s="49">
        <f>IF(KT$10="",0,IF(KT$9&lt;главная!$N$19,0,KT58*главная!$N$29/(1+главная!$N$29)))</f>
        <v>0</v>
      </c>
      <c r="KU147" s="49">
        <f>IF(KU$10="",0,IF(KU$9&lt;главная!$N$19,0,KU58*главная!$N$29/(1+главная!$N$29)))</f>
        <v>0</v>
      </c>
      <c r="KV147" s="49">
        <f>IF(KV$10="",0,IF(KV$9&lt;главная!$N$19,0,KV58*главная!$N$29/(1+главная!$N$29)))</f>
        <v>0</v>
      </c>
      <c r="KW147" s="49">
        <f>IF(KW$10="",0,IF(KW$9&lt;главная!$N$19,0,KW58*главная!$N$29/(1+главная!$N$29)))</f>
        <v>0</v>
      </c>
      <c r="KX147" s="49">
        <f>IF(KX$10="",0,IF(KX$9&lt;главная!$N$19,0,KX58*главная!$N$29/(1+главная!$N$29)))</f>
        <v>0</v>
      </c>
      <c r="KY147" s="49">
        <f>IF(KY$10="",0,IF(KY$9&lt;главная!$N$19,0,KY58*главная!$N$29/(1+главная!$N$29)))</f>
        <v>0</v>
      </c>
      <c r="KZ147" s="49">
        <f>IF(KZ$10="",0,IF(KZ$9&lt;главная!$N$19,0,KZ58*главная!$N$29/(1+главная!$N$29)))</f>
        <v>0</v>
      </c>
      <c r="LA147" s="49">
        <f>IF(LA$10="",0,IF(LA$9&lt;главная!$N$19,0,LA58*главная!$N$29/(1+главная!$N$29)))</f>
        <v>0</v>
      </c>
      <c r="LB147" s="49">
        <f>IF(LB$10="",0,IF(LB$9&lt;главная!$N$19,0,LB58*главная!$N$29/(1+главная!$N$29)))</f>
        <v>0</v>
      </c>
      <c r="LC147" s="49">
        <f>IF(LC$10="",0,IF(LC$9&lt;главная!$N$19,0,LC58*главная!$N$29/(1+главная!$N$29)))</f>
        <v>0</v>
      </c>
      <c r="LD147" s="49">
        <f>IF(LD$10="",0,IF(LD$9&lt;главная!$N$19,0,LD58*главная!$N$29/(1+главная!$N$29)))</f>
        <v>0</v>
      </c>
      <c r="LE147" s="49">
        <f>IF(LE$10="",0,IF(LE$9&lt;главная!$N$19,0,LE58*главная!$N$29/(1+главная!$N$29)))</f>
        <v>0</v>
      </c>
      <c r="LF147" s="49">
        <f>IF(LF$10="",0,IF(LF$9&lt;главная!$N$19,0,LF58*главная!$N$29/(1+главная!$N$29)))</f>
        <v>0</v>
      </c>
      <c r="LG147" s="49">
        <f>IF(LG$10="",0,IF(LG$9&lt;главная!$N$19,0,LG58*главная!$N$29/(1+главная!$N$29)))</f>
        <v>0</v>
      </c>
      <c r="LH147" s="49">
        <f>IF(LH$10="",0,IF(LH$9&lt;главная!$N$19,0,LH58*главная!$N$29/(1+главная!$N$29)))</f>
        <v>0</v>
      </c>
      <c r="LI147" s="10"/>
      <c r="LJ147" s="10"/>
    </row>
    <row r="148" spans="1:322" ht="7.0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31"/>
      <c r="L148" s="6"/>
      <c r="M148" s="13"/>
      <c r="N148" s="6"/>
      <c r="O148" s="20"/>
      <c r="P148" s="6"/>
      <c r="Q148" s="6"/>
      <c r="R148" s="65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  <c r="JI148" s="6"/>
      <c r="JJ148" s="6"/>
      <c r="JK148" s="6"/>
      <c r="JL148" s="6"/>
      <c r="JM148" s="6"/>
      <c r="JN148" s="6"/>
      <c r="JO148" s="6"/>
      <c r="JP148" s="6"/>
      <c r="JQ148" s="6"/>
      <c r="JR148" s="6"/>
      <c r="JS148" s="6"/>
      <c r="JT148" s="6"/>
      <c r="JU148" s="6"/>
      <c r="JV148" s="6"/>
      <c r="JW148" s="6"/>
      <c r="JX148" s="6"/>
      <c r="JY148" s="6"/>
      <c r="JZ148" s="6"/>
      <c r="KA148" s="6"/>
      <c r="KB148" s="6"/>
      <c r="KC148" s="6"/>
      <c r="KD148" s="6"/>
      <c r="KE148" s="6"/>
      <c r="KF148" s="6"/>
      <c r="KG148" s="6"/>
      <c r="KH148" s="6"/>
      <c r="KI148" s="6"/>
      <c r="KJ148" s="6"/>
      <c r="KK148" s="6"/>
      <c r="KL148" s="6"/>
      <c r="KM148" s="6"/>
      <c r="KN148" s="6"/>
      <c r="KO148" s="6"/>
      <c r="KP148" s="6"/>
      <c r="KQ148" s="6"/>
      <c r="KR148" s="6"/>
      <c r="KS148" s="6"/>
      <c r="KT148" s="6"/>
      <c r="KU148" s="6"/>
      <c r="KV148" s="6"/>
      <c r="KW148" s="6"/>
      <c r="KX148" s="6"/>
      <c r="KY148" s="6"/>
      <c r="KZ148" s="6"/>
      <c r="LA148" s="6"/>
      <c r="LB148" s="6"/>
      <c r="LC148" s="6"/>
      <c r="LD148" s="6"/>
      <c r="LE148" s="6"/>
      <c r="LF148" s="6"/>
      <c r="LG148" s="6"/>
      <c r="LH148" s="6"/>
      <c r="LI148" s="6"/>
      <c r="LJ148" s="6"/>
    </row>
    <row r="149" spans="1:322" s="11" customFormat="1" x14ac:dyDescent="0.25">
      <c r="A149" s="10"/>
      <c r="B149" s="10"/>
      <c r="C149" s="10"/>
      <c r="D149" s="10"/>
      <c r="E149" s="30" t="str">
        <f>kpi!$E$36</f>
        <v>начисление НДС к возмещению</v>
      </c>
      <c r="F149" s="10"/>
      <c r="G149" s="10"/>
      <c r="H149" s="30"/>
      <c r="I149" s="10"/>
      <c r="J149" s="10"/>
      <c r="K149" s="79" t="str">
        <f>IF($E149="","",INDEX(kpi!$H:$H,SUMIFS(kpi!$B:$B,kpi!$E:$E,$E149)))</f>
        <v>долл.</v>
      </c>
      <c r="L149" s="10"/>
      <c r="M149" s="13"/>
      <c r="N149" s="10"/>
      <c r="O149" s="20"/>
      <c r="P149" s="10"/>
      <c r="Q149" s="10"/>
      <c r="R149" s="66">
        <f>SUMIFS($T149:$LI149,$T$1:$LI$1,"&lt;="&amp;MAX($1:$1),$T$1:$LI$1,"&gt;="&amp;1)</f>
        <v>0</v>
      </c>
      <c r="S149" s="10"/>
      <c r="T149" s="10"/>
      <c r="U149" s="49">
        <f>IF(U$10="",0,SUMIFS(инвестиции!$52:$52,инвестиции!$9:$9,U$9)+IF(U$9&lt;главная!$N$19,0,(U134+U145)*главная!$N$29/(1+главная!$N$29)))</f>
        <v>0</v>
      </c>
      <c r="V149" s="49">
        <f>IF(V$10="",0,SUMIFS(инвестиции!$52:$52,инвестиции!$9:$9,V$9)+IF(V$9&lt;главная!$N$19,0,(V134+V145)*главная!$N$29/(1+главная!$N$29)))</f>
        <v>0</v>
      </c>
      <c r="W149" s="49">
        <f>IF(W$10="",0,SUMIFS(инвестиции!$52:$52,инвестиции!$9:$9,W$9)+IF(W$9&lt;главная!$N$19,0,(W134+W145)*главная!$N$29/(1+главная!$N$29)))</f>
        <v>0</v>
      </c>
      <c r="X149" s="49">
        <f>IF(X$10="",0,SUMIFS(инвестиции!$52:$52,инвестиции!$9:$9,X$9)+IF(X$9&lt;главная!$N$19,0,(X134+X145)*главная!$N$29/(1+главная!$N$29)))</f>
        <v>0</v>
      </c>
      <c r="Y149" s="49">
        <f>IF(Y$10="",0,SUMIFS(инвестиции!$52:$52,инвестиции!$9:$9,Y$9)+IF(Y$9&lt;главная!$N$19,0,(Y134+Y145)*главная!$N$29/(1+главная!$N$29)))</f>
        <v>0</v>
      </c>
      <c r="Z149" s="49">
        <f>IF(Z$10="",0,SUMIFS(инвестиции!$52:$52,инвестиции!$9:$9,Z$9)+IF(Z$9&lt;главная!$N$19,0,(Z134+Z145)*главная!$N$29/(1+главная!$N$29)))</f>
        <v>0</v>
      </c>
      <c r="AA149" s="49">
        <f>IF(AA$10="",0,SUMIFS(инвестиции!$52:$52,инвестиции!$9:$9,AA$9)+IF(AA$9&lt;главная!$N$19,0,(AA134+AA145)*главная!$N$29/(1+главная!$N$29)))</f>
        <v>0</v>
      </c>
      <c r="AB149" s="49">
        <f>IF(AB$10="",0,SUMIFS(инвестиции!$52:$52,инвестиции!$9:$9,AB$9)+IF(AB$9&lt;главная!$N$19,0,(AB134+AB145)*главная!$N$29/(1+главная!$N$29)))</f>
        <v>0</v>
      </c>
      <c r="AC149" s="49">
        <f>IF(AC$10="",0,SUMIFS(инвестиции!$52:$52,инвестиции!$9:$9,AC$9)+IF(AC$9&lt;главная!$N$19,0,(AC134+AC145)*главная!$N$29/(1+главная!$N$29)))</f>
        <v>0</v>
      </c>
      <c r="AD149" s="49">
        <f>IF(AD$10="",0,SUMIFS(инвестиции!$52:$52,инвестиции!$9:$9,AD$9)+IF(AD$9&lt;главная!$N$19,0,(AD134+AD145)*главная!$N$29/(1+главная!$N$29)))</f>
        <v>0</v>
      </c>
      <c r="AE149" s="49">
        <f>IF(AE$10="",0,SUMIFS(инвестиции!$52:$52,инвестиции!$9:$9,AE$9)+IF(AE$9&lt;главная!$N$19,0,(AE134+AE145)*главная!$N$29/(1+главная!$N$29)))</f>
        <v>0</v>
      </c>
      <c r="AF149" s="49">
        <f>IF(AF$10="",0,SUMIFS(инвестиции!$52:$52,инвестиции!$9:$9,AF$9)+IF(AF$9&lt;главная!$N$19,0,(AF134+AF145)*главная!$N$29/(1+главная!$N$29)))</f>
        <v>0</v>
      </c>
      <c r="AG149" s="49">
        <f>IF(AG$10="",0,SUMIFS(инвестиции!$52:$52,инвестиции!$9:$9,AG$9)+IF(AG$9&lt;главная!$N$19,0,(AG134+AG145)*главная!$N$29/(1+главная!$N$29)))</f>
        <v>0</v>
      </c>
      <c r="AH149" s="49">
        <f>IF(AH$10="",0,SUMIFS(инвестиции!$52:$52,инвестиции!$9:$9,AH$9)+IF(AH$9&lt;главная!$N$19,0,(AH134+AH145)*главная!$N$29/(1+главная!$N$29)))</f>
        <v>0</v>
      </c>
      <c r="AI149" s="49">
        <f>IF(AI$10="",0,SUMIFS(инвестиции!$52:$52,инвестиции!$9:$9,AI$9)+IF(AI$9&lt;главная!$N$19,0,(AI134+AI145)*главная!$N$29/(1+главная!$N$29)))</f>
        <v>0</v>
      </c>
      <c r="AJ149" s="49">
        <f>IF(AJ$10="",0,SUMIFS(инвестиции!$52:$52,инвестиции!$9:$9,AJ$9)+IF(AJ$9&lt;главная!$N$19,0,(AJ134+AJ145)*главная!$N$29/(1+главная!$N$29)))</f>
        <v>0</v>
      </c>
      <c r="AK149" s="49">
        <f>IF(AK$10="",0,SUMIFS(инвестиции!$52:$52,инвестиции!$9:$9,AK$9)+IF(AK$9&lt;главная!$N$19,0,(AK134+AK145)*главная!$N$29/(1+главная!$N$29)))</f>
        <v>0</v>
      </c>
      <c r="AL149" s="49">
        <f>IF(AL$10="",0,SUMIFS(инвестиции!$52:$52,инвестиции!$9:$9,AL$9)+IF(AL$9&lt;главная!$N$19,0,(AL134+AL145)*главная!$N$29/(1+главная!$N$29)))</f>
        <v>0</v>
      </c>
      <c r="AM149" s="49">
        <f>IF(AM$10="",0,SUMIFS(инвестиции!$52:$52,инвестиции!$9:$9,AM$9)+IF(AM$9&lt;главная!$N$19,0,(AM134+AM145)*главная!$N$29/(1+главная!$N$29)))</f>
        <v>0</v>
      </c>
      <c r="AN149" s="49">
        <f>IF(AN$10="",0,SUMIFS(инвестиции!$52:$52,инвестиции!$9:$9,AN$9)+IF(AN$9&lt;главная!$N$19,0,(AN134+AN145)*главная!$N$29/(1+главная!$N$29)))</f>
        <v>0</v>
      </c>
      <c r="AO149" s="49">
        <f>IF(AO$10="",0,SUMIFS(инвестиции!$52:$52,инвестиции!$9:$9,AO$9)+IF(AO$9&lt;главная!$N$19,0,(AO134+AO145)*главная!$N$29/(1+главная!$N$29)))</f>
        <v>0</v>
      </c>
      <c r="AP149" s="49">
        <f>IF(AP$10="",0,SUMIFS(инвестиции!$52:$52,инвестиции!$9:$9,AP$9)+IF(AP$9&lt;главная!$N$19,0,(AP134+AP145)*главная!$N$29/(1+главная!$N$29)))</f>
        <v>0</v>
      </c>
      <c r="AQ149" s="49">
        <f>IF(AQ$10="",0,SUMIFS(инвестиции!$52:$52,инвестиции!$9:$9,AQ$9)+IF(AQ$9&lt;главная!$N$19,0,(AQ134+AQ145)*главная!$N$29/(1+главная!$N$29)))</f>
        <v>0</v>
      </c>
      <c r="AR149" s="49">
        <f>IF(AR$10="",0,SUMIFS(инвестиции!$52:$52,инвестиции!$9:$9,AR$9)+IF(AR$9&lt;главная!$N$19,0,(AR134+AR145)*главная!$N$29/(1+главная!$N$29)))</f>
        <v>0</v>
      </c>
      <c r="AS149" s="49">
        <f>IF(AS$10="",0,SUMIFS(инвестиции!$52:$52,инвестиции!$9:$9,AS$9)+IF(AS$9&lt;главная!$N$19,0,(AS134+AS145)*главная!$N$29/(1+главная!$N$29)))</f>
        <v>0</v>
      </c>
      <c r="AT149" s="49">
        <f>IF(AT$10="",0,SUMIFS(инвестиции!$52:$52,инвестиции!$9:$9,AT$9)+IF(AT$9&lt;главная!$N$19,0,(AT134+AT145)*главная!$N$29/(1+главная!$N$29)))</f>
        <v>0</v>
      </c>
      <c r="AU149" s="49">
        <f>IF(AU$10="",0,SUMIFS(инвестиции!$52:$52,инвестиции!$9:$9,AU$9)+IF(AU$9&lt;главная!$N$19,0,(AU134+AU145)*главная!$N$29/(1+главная!$N$29)))</f>
        <v>0</v>
      </c>
      <c r="AV149" s="49">
        <f>IF(AV$10="",0,SUMIFS(инвестиции!$52:$52,инвестиции!$9:$9,AV$9)+IF(AV$9&lt;главная!$N$19,0,(AV134+AV145)*главная!$N$29/(1+главная!$N$29)))</f>
        <v>0</v>
      </c>
      <c r="AW149" s="49">
        <f>IF(AW$10="",0,SUMIFS(инвестиции!$52:$52,инвестиции!$9:$9,AW$9)+IF(AW$9&lt;главная!$N$19,0,(AW134+AW145)*главная!$N$29/(1+главная!$N$29)))</f>
        <v>0</v>
      </c>
      <c r="AX149" s="49">
        <f>IF(AX$10="",0,SUMIFS(инвестиции!$52:$52,инвестиции!$9:$9,AX$9)+IF(AX$9&lt;главная!$N$19,0,(AX134+AX145)*главная!$N$29/(1+главная!$N$29)))</f>
        <v>0</v>
      </c>
      <c r="AY149" s="49">
        <f>IF(AY$10="",0,SUMIFS(инвестиции!$52:$52,инвестиции!$9:$9,AY$9)+IF(AY$9&lt;главная!$N$19,0,(AY134+AY145)*главная!$N$29/(1+главная!$N$29)))</f>
        <v>0</v>
      </c>
      <c r="AZ149" s="49">
        <f>IF(AZ$10="",0,SUMIFS(инвестиции!$52:$52,инвестиции!$9:$9,AZ$9)+IF(AZ$9&lt;главная!$N$19,0,(AZ134+AZ145)*главная!$N$29/(1+главная!$N$29)))</f>
        <v>0</v>
      </c>
      <c r="BA149" s="49">
        <f>IF(BA$10="",0,SUMIFS(инвестиции!$52:$52,инвестиции!$9:$9,BA$9)+IF(BA$9&lt;главная!$N$19,0,(BA134+BA145)*главная!$N$29/(1+главная!$N$29)))</f>
        <v>0</v>
      </c>
      <c r="BB149" s="49">
        <f>IF(BB$10="",0,SUMIFS(инвестиции!$52:$52,инвестиции!$9:$9,BB$9)+IF(BB$9&lt;главная!$N$19,0,(BB134+BB145)*главная!$N$29/(1+главная!$N$29)))</f>
        <v>0</v>
      </c>
      <c r="BC149" s="49">
        <f>IF(BC$10="",0,SUMIFS(инвестиции!$52:$52,инвестиции!$9:$9,BC$9)+IF(BC$9&lt;главная!$N$19,0,(BC134+BC145)*главная!$N$29/(1+главная!$N$29)))</f>
        <v>0</v>
      </c>
      <c r="BD149" s="49">
        <f>IF(BD$10="",0,SUMIFS(инвестиции!$52:$52,инвестиции!$9:$9,BD$9)+IF(BD$9&lt;главная!$N$19,0,(BD134+BD145)*главная!$N$29/(1+главная!$N$29)))</f>
        <v>0</v>
      </c>
      <c r="BE149" s="49">
        <f>IF(BE$10="",0,SUMIFS(инвестиции!$52:$52,инвестиции!$9:$9,BE$9)+IF(BE$9&lt;главная!$N$19,0,(BE134+BE145)*главная!$N$29/(1+главная!$N$29)))</f>
        <v>0</v>
      </c>
      <c r="BF149" s="49">
        <f>IF(BF$10="",0,SUMIFS(инвестиции!$52:$52,инвестиции!$9:$9,BF$9)+IF(BF$9&lt;главная!$N$19,0,(BF134+BF145)*главная!$N$29/(1+главная!$N$29)))</f>
        <v>0</v>
      </c>
      <c r="BG149" s="49">
        <f>IF(BG$10="",0,SUMIFS(инвестиции!$52:$52,инвестиции!$9:$9,BG$9)+IF(BG$9&lt;главная!$N$19,0,(BG134+BG145)*главная!$N$29/(1+главная!$N$29)))</f>
        <v>0</v>
      </c>
      <c r="BH149" s="49">
        <f>IF(BH$10="",0,SUMIFS(инвестиции!$52:$52,инвестиции!$9:$9,BH$9)+IF(BH$9&lt;главная!$N$19,0,(BH134+BH145)*главная!$N$29/(1+главная!$N$29)))</f>
        <v>0</v>
      </c>
      <c r="BI149" s="49">
        <f>IF(BI$10="",0,SUMIFS(инвестиции!$52:$52,инвестиции!$9:$9,BI$9)+IF(BI$9&lt;главная!$N$19,0,(BI134+BI145)*главная!$N$29/(1+главная!$N$29)))</f>
        <v>0</v>
      </c>
      <c r="BJ149" s="49">
        <f>IF(BJ$10="",0,SUMIFS(инвестиции!$52:$52,инвестиции!$9:$9,BJ$9)+IF(BJ$9&lt;главная!$N$19,0,(BJ134+BJ145)*главная!$N$29/(1+главная!$N$29)))</f>
        <v>0</v>
      </c>
      <c r="BK149" s="49">
        <f>IF(BK$10="",0,SUMIFS(инвестиции!$52:$52,инвестиции!$9:$9,BK$9)+IF(BK$9&lt;главная!$N$19,0,(BK134+BK145)*главная!$N$29/(1+главная!$N$29)))</f>
        <v>0</v>
      </c>
      <c r="BL149" s="49">
        <f>IF(BL$10="",0,SUMIFS(инвестиции!$52:$52,инвестиции!$9:$9,BL$9)+IF(BL$9&lt;главная!$N$19,0,(BL134+BL145)*главная!$N$29/(1+главная!$N$29)))</f>
        <v>0</v>
      </c>
      <c r="BM149" s="49">
        <f>IF(BM$10="",0,SUMIFS(инвестиции!$52:$52,инвестиции!$9:$9,BM$9)+IF(BM$9&lt;главная!$N$19,0,(BM134+BM145)*главная!$N$29/(1+главная!$N$29)))</f>
        <v>0</v>
      </c>
      <c r="BN149" s="49">
        <f>IF(BN$10="",0,SUMIFS(инвестиции!$52:$52,инвестиции!$9:$9,BN$9)+IF(BN$9&lt;главная!$N$19,0,(BN134+BN145)*главная!$N$29/(1+главная!$N$29)))</f>
        <v>0</v>
      </c>
      <c r="BO149" s="49">
        <f>IF(BO$10="",0,SUMIFS(инвестиции!$52:$52,инвестиции!$9:$9,BO$9)+IF(BO$9&lt;главная!$N$19,0,(BO134+BO145)*главная!$N$29/(1+главная!$N$29)))</f>
        <v>0</v>
      </c>
      <c r="BP149" s="49">
        <f>IF(BP$10="",0,SUMIFS(инвестиции!$52:$52,инвестиции!$9:$9,BP$9)+IF(BP$9&lt;главная!$N$19,0,(BP134+BP145)*главная!$N$29/(1+главная!$N$29)))</f>
        <v>0</v>
      </c>
      <c r="BQ149" s="49">
        <f>IF(BQ$10="",0,SUMIFS(инвестиции!$52:$52,инвестиции!$9:$9,BQ$9)+IF(BQ$9&lt;главная!$N$19,0,(BQ134+BQ145)*главная!$N$29/(1+главная!$N$29)))</f>
        <v>0</v>
      </c>
      <c r="BR149" s="49">
        <f>IF(BR$10="",0,SUMIFS(инвестиции!$52:$52,инвестиции!$9:$9,BR$9)+IF(BR$9&lt;главная!$N$19,0,(BR134+BR145)*главная!$N$29/(1+главная!$N$29)))</f>
        <v>0</v>
      </c>
      <c r="BS149" s="49">
        <f>IF(BS$10="",0,SUMIFS(инвестиции!$52:$52,инвестиции!$9:$9,BS$9)+IF(BS$9&lt;главная!$N$19,0,(BS134+BS145)*главная!$N$29/(1+главная!$N$29)))</f>
        <v>0</v>
      </c>
      <c r="BT149" s="49">
        <f>IF(BT$10="",0,SUMIFS(инвестиции!$52:$52,инвестиции!$9:$9,BT$9)+IF(BT$9&lt;главная!$N$19,0,(BT134+BT145)*главная!$N$29/(1+главная!$N$29)))</f>
        <v>0</v>
      </c>
      <c r="BU149" s="49">
        <f>IF(BU$10="",0,SUMIFS(инвестиции!$52:$52,инвестиции!$9:$9,BU$9)+IF(BU$9&lt;главная!$N$19,0,(BU134+BU145)*главная!$N$29/(1+главная!$N$29)))</f>
        <v>0</v>
      </c>
      <c r="BV149" s="49">
        <f>IF(BV$10="",0,SUMIFS(инвестиции!$52:$52,инвестиции!$9:$9,BV$9)+IF(BV$9&lt;главная!$N$19,0,(BV134+BV145)*главная!$N$29/(1+главная!$N$29)))</f>
        <v>0</v>
      </c>
      <c r="BW149" s="49">
        <f>IF(BW$10="",0,SUMIFS(инвестиции!$52:$52,инвестиции!$9:$9,BW$9)+IF(BW$9&lt;главная!$N$19,0,(BW134+BW145)*главная!$N$29/(1+главная!$N$29)))</f>
        <v>0</v>
      </c>
      <c r="BX149" s="49">
        <f>IF(BX$10="",0,SUMIFS(инвестиции!$52:$52,инвестиции!$9:$9,BX$9)+IF(BX$9&lt;главная!$N$19,0,(BX134+BX145)*главная!$N$29/(1+главная!$N$29)))</f>
        <v>0</v>
      </c>
      <c r="BY149" s="49">
        <f>IF(BY$10="",0,SUMIFS(инвестиции!$52:$52,инвестиции!$9:$9,BY$9)+IF(BY$9&lt;главная!$N$19,0,(BY134+BY145)*главная!$N$29/(1+главная!$N$29)))</f>
        <v>0</v>
      </c>
      <c r="BZ149" s="49">
        <f>IF(BZ$10="",0,SUMIFS(инвестиции!$52:$52,инвестиции!$9:$9,BZ$9)+IF(BZ$9&lt;главная!$N$19,0,(BZ134+BZ145)*главная!$N$29/(1+главная!$N$29)))</f>
        <v>0</v>
      </c>
      <c r="CA149" s="49">
        <f>IF(CA$10="",0,SUMIFS(инвестиции!$52:$52,инвестиции!$9:$9,CA$9)+IF(CA$9&lt;главная!$N$19,0,(CA134+CA145)*главная!$N$29/(1+главная!$N$29)))</f>
        <v>0</v>
      </c>
      <c r="CB149" s="49">
        <f>IF(CB$10="",0,SUMIFS(инвестиции!$52:$52,инвестиции!$9:$9,CB$9)+IF(CB$9&lt;главная!$N$19,0,(CB134+CB145)*главная!$N$29/(1+главная!$N$29)))</f>
        <v>0</v>
      </c>
      <c r="CC149" s="49">
        <f>IF(CC$10="",0,SUMIFS(инвестиции!$52:$52,инвестиции!$9:$9,CC$9)+IF(CC$9&lt;главная!$N$19,0,(CC134+CC145)*главная!$N$29/(1+главная!$N$29)))</f>
        <v>0</v>
      </c>
      <c r="CD149" s="49">
        <f>IF(CD$10="",0,SUMIFS(инвестиции!$52:$52,инвестиции!$9:$9,CD$9)+IF(CD$9&lt;главная!$N$19,0,(CD134+CD145)*главная!$N$29/(1+главная!$N$29)))</f>
        <v>0</v>
      </c>
      <c r="CE149" s="49">
        <f>IF(CE$10="",0,SUMIFS(инвестиции!$52:$52,инвестиции!$9:$9,CE$9)+IF(CE$9&lt;главная!$N$19,0,(CE134+CE145)*главная!$N$29/(1+главная!$N$29)))</f>
        <v>0</v>
      </c>
      <c r="CF149" s="49">
        <f>IF(CF$10="",0,SUMIFS(инвестиции!$52:$52,инвестиции!$9:$9,CF$9)+IF(CF$9&lt;главная!$N$19,0,(CF134+CF145)*главная!$N$29/(1+главная!$N$29)))</f>
        <v>0</v>
      </c>
      <c r="CG149" s="49">
        <f>IF(CG$10="",0,SUMIFS(инвестиции!$52:$52,инвестиции!$9:$9,CG$9)+IF(CG$9&lt;главная!$N$19,0,(CG134+CG145)*главная!$N$29/(1+главная!$N$29)))</f>
        <v>0</v>
      </c>
      <c r="CH149" s="49">
        <f>IF(CH$10="",0,SUMIFS(инвестиции!$52:$52,инвестиции!$9:$9,CH$9)+IF(CH$9&lt;главная!$N$19,0,(CH134+CH145)*главная!$N$29/(1+главная!$N$29)))</f>
        <v>0</v>
      </c>
      <c r="CI149" s="49">
        <f>IF(CI$10="",0,SUMIFS(инвестиции!$52:$52,инвестиции!$9:$9,CI$9)+IF(CI$9&lt;главная!$N$19,0,(CI134+CI145)*главная!$N$29/(1+главная!$N$29)))</f>
        <v>0</v>
      </c>
      <c r="CJ149" s="49">
        <f>IF(CJ$10="",0,SUMIFS(инвестиции!$52:$52,инвестиции!$9:$9,CJ$9)+IF(CJ$9&lt;главная!$N$19,0,(CJ134+CJ145)*главная!$N$29/(1+главная!$N$29)))</f>
        <v>0</v>
      </c>
      <c r="CK149" s="49">
        <f>IF(CK$10="",0,SUMIFS(инвестиции!$52:$52,инвестиции!$9:$9,CK$9)+IF(CK$9&lt;главная!$N$19,0,(CK134+CK145)*главная!$N$29/(1+главная!$N$29)))</f>
        <v>0</v>
      </c>
      <c r="CL149" s="49">
        <f>IF(CL$10="",0,SUMIFS(инвестиции!$52:$52,инвестиции!$9:$9,CL$9)+IF(CL$9&lt;главная!$N$19,0,(CL134+CL145)*главная!$N$29/(1+главная!$N$29)))</f>
        <v>0</v>
      </c>
      <c r="CM149" s="49">
        <f>IF(CM$10="",0,SUMIFS(инвестиции!$52:$52,инвестиции!$9:$9,CM$9)+IF(CM$9&lt;главная!$N$19,0,(CM134+CM145)*главная!$N$29/(1+главная!$N$29)))</f>
        <v>0</v>
      </c>
      <c r="CN149" s="49">
        <f>IF(CN$10="",0,SUMIFS(инвестиции!$52:$52,инвестиции!$9:$9,CN$9)+IF(CN$9&lt;главная!$N$19,0,(CN134+CN145)*главная!$N$29/(1+главная!$N$29)))</f>
        <v>0</v>
      </c>
      <c r="CO149" s="49">
        <f>IF(CO$10="",0,SUMIFS(инвестиции!$52:$52,инвестиции!$9:$9,CO$9)+IF(CO$9&lt;главная!$N$19,0,(CO134+CO145)*главная!$N$29/(1+главная!$N$29)))</f>
        <v>0</v>
      </c>
      <c r="CP149" s="49">
        <f>IF(CP$10="",0,SUMIFS(инвестиции!$52:$52,инвестиции!$9:$9,CP$9)+IF(CP$9&lt;главная!$N$19,0,(CP134+CP145)*главная!$N$29/(1+главная!$N$29)))</f>
        <v>0</v>
      </c>
      <c r="CQ149" s="49">
        <f>IF(CQ$10="",0,SUMIFS(инвестиции!$52:$52,инвестиции!$9:$9,CQ$9)+IF(CQ$9&lt;главная!$N$19,0,(CQ134+CQ145)*главная!$N$29/(1+главная!$N$29)))</f>
        <v>0</v>
      </c>
      <c r="CR149" s="49">
        <f>IF(CR$10="",0,SUMIFS(инвестиции!$52:$52,инвестиции!$9:$9,CR$9)+IF(CR$9&lt;главная!$N$19,0,(CR134+CR145)*главная!$N$29/(1+главная!$N$29)))</f>
        <v>0</v>
      </c>
      <c r="CS149" s="49">
        <f>IF(CS$10="",0,SUMIFS(инвестиции!$52:$52,инвестиции!$9:$9,CS$9)+IF(CS$9&lt;главная!$N$19,0,(CS134+CS145)*главная!$N$29/(1+главная!$N$29)))</f>
        <v>0</v>
      </c>
      <c r="CT149" s="49">
        <f>IF(CT$10="",0,SUMIFS(инвестиции!$52:$52,инвестиции!$9:$9,CT$9)+IF(CT$9&lt;главная!$N$19,0,(CT134+CT145)*главная!$N$29/(1+главная!$N$29)))</f>
        <v>0</v>
      </c>
      <c r="CU149" s="49">
        <f>IF(CU$10="",0,SUMIFS(инвестиции!$52:$52,инвестиции!$9:$9,CU$9)+IF(CU$9&lt;главная!$N$19,0,(CU134+CU145)*главная!$N$29/(1+главная!$N$29)))</f>
        <v>0</v>
      </c>
      <c r="CV149" s="49">
        <f>IF(CV$10="",0,SUMIFS(инвестиции!$52:$52,инвестиции!$9:$9,CV$9)+IF(CV$9&lt;главная!$N$19,0,(CV134+CV145)*главная!$N$29/(1+главная!$N$29)))</f>
        <v>0</v>
      </c>
      <c r="CW149" s="49">
        <f>IF(CW$10="",0,SUMIFS(инвестиции!$52:$52,инвестиции!$9:$9,CW$9)+IF(CW$9&lt;главная!$N$19,0,(CW134+CW145)*главная!$N$29/(1+главная!$N$29)))</f>
        <v>0</v>
      </c>
      <c r="CX149" s="49">
        <f>IF(CX$10="",0,SUMIFS(инвестиции!$52:$52,инвестиции!$9:$9,CX$9)+IF(CX$9&lt;главная!$N$19,0,(CX134+CX145)*главная!$N$29/(1+главная!$N$29)))</f>
        <v>0</v>
      </c>
      <c r="CY149" s="49">
        <f>IF(CY$10="",0,SUMIFS(инвестиции!$52:$52,инвестиции!$9:$9,CY$9)+IF(CY$9&lt;главная!$N$19,0,(CY134+CY145)*главная!$N$29/(1+главная!$N$29)))</f>
        <v>0</v>
      </c>
      <c r="CZ149" s="49">
        <f>IF(CZ$10="",0,SUMIFS(инвестиции!$52:$52,инвестиции!$9:$9,CZ$9)+IF(CZ$9&lt;главная!$N$19,0,(CZ134+CZ145)*главная!$N$29/(1+главная!$N$29)))</f>
        <v>0</v>
      </c>
      <c r="DA149" s="49">
        <f>IF(DA$10="",0,SUMIFS(инвестиции!$52:$52,инвестиции!$9:$9,DA$9)+IF(DA$9&lt;главная!$N$19,0,(DA134+DA145)*главная!$N$29/(1+главная!$N$29)))</f>
        <v>0</v>
      </c>
      <c r="DB149" s="49">
        <f>IF(DB$10="",0,SUMIFS(инвестиции!$52:$52,инвестиции!$9:$9,DB$9)+IF(DB$9&lt;главная!$N$19,0,(DB134+DB145)*главная!$N$29/(1+главная!$N$29)))</f>
        <v>0</v>
      </c>
      <c r="DC149" s="49">
        <f>IF(DC$10="",0,SUMIFS(инвестиции!$52:$52,инвестиции!$9:$9,DC$9)+IF(DC$9&lt;главная!$N$19,0,(DC134+DC145)*главная!$N$29/(1+главная!$N$29)))</f>
        <v>0</v>
      </c>
      <c r="DD149" s="49">
        <f>IF(DD$10="",0,SUMIFS(инвестиции!$52:$52,инвестиции!$9:$9,DD$9)+IF(DD$9&lt;главная!$N$19,0,(DD134+DD145)*главная!$N$29/(1+главная!$N$29)))</f>
        <v>0</v>
      </c>
      <c r="DE149" s="49">
        <f>IF(DE$10="",0,SUMIFS(инвестиции!$52:$52,инвестиции!$9:$9,DE$9)+IF(DE$9&lt;главная!$N$19,0,(DE134+DE145)*главная!$N$29/(1+главная!$N$29)))</f>
        <v>0</v>
      </c>
      <c r="DF149" s="49">
        <f>IF(DF$10="",0,SUMIFS(инвестиции!$52:$52,инвестиции!$9:$9,DF$9)+IF(DF$9&lt;главная!$N$19,0,(DF134+DF145)*главная!$N$29/(1+главная!$N$29)))</f>
        <v>0</v>
      </c>
      <c r="DG149" s="49">
        <f>IF(DG$10="",0,SUMIFS(инвестиции!$52:$52,инвестиции!$9:$9,DG$9)+IF(DG$9&lt;главная!$N$19,0,(DG134+DG145)*главная!$N$29/(1+главная!$N$29)))</f>
        <v>0</v>
      </c>
      <c r="DH149" s="49">
        <f>IF(DH$10="",0,SUMIFS(инвестиции!$52:$52,инвестиции!$9:$9,DH$9)+IF(DH$9&lt;главная!$N$19,0,(DH134+DH145)*главная!$N$29/(1+главная!$N$29)))</f>
        <v>0</v>
      </c>
      <c r="DI149" s="49">
        <f>IF(DI$10="",0,SUMIFS(инвестиции!$52:$52,инвестиции!$9:$9,DI$9)+IF(DI$9&lt;главная!$N$19,0,(DI134+DI145)*главная!$N$29/(1+главная!$N$29)))</f>
        <v>0</v>
      </c>
      <c r="DJ149" s="49">
        <f>IF(DJ$10="",0,SUMIFS(инвестиции!$52:$52,инвестиции!$9:$9,DJ$9)+IF(DJ$9&lt;главная!$N$19,0,(DJ134+DJ145)*главная!$N$29/(1+главная!$N$29)))</f>
        <v>0</v>
      </c>
      <c r="DK149" s="49">
        <f>IF(DK$10="",0,SUMIFS(инвестиции!$52:$52,инвестиции!$9:$9,DK$9)+IF(DK$9&lt;главная!$N$19,0,(DK134+DK145)*главная!$N$29/(1+главная!$N$29)))</f>
        <v>0</v>
      </c>
      <c r="DL149" s="49">
        <f>IF(DL$10="",0,SUMIFS(инвестиции!$52:$52,инвестиции!$9:$9,DL$9)+IF(DL$9&lt;главная!$N$19,0,(DL134+DL145)*главная!$N$29/(1+главная!$N$29)))</f>
        <v>0</v>
      </c>
      <c r="DM149" s="49">
        <f>IF(DM$10="",0,SUMIFS(инвестиции!$52:$52,инвестиции!$9:$9,DM$9)+IF(DM$9&lt;главная!$N$19,0,(DM134+DM145)*главная!$N$29/(1+главная!$N$29)))</f>
        <v>0</v>
      </c>
      <c r="DN149" s="49">
        <f>IF(DN$10="",0,SUMIFS(инвестиции!$52:$52,инвестиции!$9:$9,DN$9)+IF(DN$9&lt;главная!$N$19,0,(DN134+DN145)*главная!$N$29/(1+главная!$N$29)))</f>
        <v>0</v>
      </c>
      <c r="DO149" s="49">
        <f>IF(DO$10="",0,SUMIFS(инвестиции!$52:$52,инвестиции!$9:$9,DO$9)+IF(DO$9&lt;главная!$N$19,0,(DO134+DO145)*главная!$N$29/(1+главная!$N$29)))</f>
        <v>0</v>
      </c>
      <c r="DP149" s="49">
        <f>IF(DP$10="",0,SUMIFS(инвестиции!$52:$52,инвестиции!$9:$9,DP$9)+IF(DP$9&lt;главная!$N$19,0,(DP134+DP145)*главная!$N$29/(1+главная!$N$29)))</f>
        <v>0</v>
      </c>
      <c r="DQ149" s="49">
        <f>IF(DQ$10="",0,SUMIFS(инвестиции!$52:$52,инвестиции!$9:$9,DQ$9)+IF(DQ$9&lt;главная!$N$19,0,(DQ134+DQ145)*главная!$N$29/(1+главная!$N$29)))</f>
        <v>0</v>
      </c>
      <c r="DR149" s="49">
        <f>IF(DR$10="",0,SUMIFS(инвестиции!$52:$52,инвестиции!$9:$9,DR$9)+IF(DR$9&lt;главная!$N$19,0,(DR134+DR145)*главная!$N$29/(1+главная!$N$29)))</f>
        <v>0</v>
      </c>
      <c r="DS149" s="49">
        <f>IF(DS$10="",0,SUMIFS(инвестиции!$52:$52,инвестиции!$9:$9,DS$9)+IF(DS$9&lt;главная!$N$19,0,(DS134+DS145)*главная!$N$29/(1+главная!$N$29)))</f>
        <v>0</v>
      </c>
      <c r="DT149" s="49">
        <f>IF(DT$10="",0,SUMIFS(инвестиции!$52:$52,инвестиции!$9:$9,DT$9)+IF(DT$9&lt;главная!$N$19,0,(DT134+DT145)*главная!$N$29/(1+главная!$N$29)))</f>
        <v>0</v>
      </c>
      <c r="DU149" s="49">
        <f>IF(DU$10="",0,SUMIFS(инвестиции!$52:$52,инвестиции!$9:$9,DU$9)+IF(DU$9&lt;главная!$N$19,0,(DU134+DU145)*главная!$N$29/(1+главная!$N$29)))</f>
        <v>0</v>
      </c>
      <c r="DV149" s="49">
        <f>IF(DV$10="",0,SUMIFS(инвестиции!$52:$52,инвестиции!$9:$9,DV$9)+IF(DV$9&lt;главная!$N$19,0,(DV134+DV145)*главная!$N$29/(1+главная!$N$29)))</f>
        <v>0</v>
      </c>
      <c r="DW149" s="49">
        <f>IF(DW$10="",0,SUMIFS(инвестиции!$52:$52,инвестиции!$9:$9,DW$9)+IF(DW$9&lt;главная!$N$19,0,(DW134+DW145)*главная!$N$29/(1+главная!$N$29)))</f>
        <v>0</v>
      </c>
      <c r="DX149" s="49">
        <f>IF(DX$10="",0,SUMIFS(инвестиции!$52:$52,инвестиции!$9:$9,DX$9)+IF(DX$9&lt;главная!$N$19,0,(DX134+DX145)*главная!$N$29/(1+главная!$N$29)))</f>
        <v>0</v>
      </c>
      <c r="DY149" s="49">
        <f>IF(DY$10="",0,SUMIFS(инвестиции!$52:$52,инвестиции!$9:$9,DY$9)+IF(DY$9&lt;главная!$N$19,0,(DY134+DY145)*главная!$N$29/(1+главная!$N$29)))</f>
        <v>0</v>
      </c>
      <c r="DZ149" s="49">
        <f>IF(DZ$10="",0,SUMIFS(инвестиции!$52:$52,инвестиции!$9:$9,DZ$9)+IF(DZ$9&lt;главная!$N$19,0,(DZ134+DZ145)*главная!$N$29/(1+главная!$N$29)))</f>
        <v>0</v>
      </c>
      <c r="EA149" s="49">
        <f>IF(EA$10="",0,SUMIFS(инвестиции!$52:$52,инвестиции!$9:$9,EA$9)+IF(EA$9&lt;главная!$N$19,0,(EA134+EA145)*главная!$N$29/(1+главная!$N$29)))</f>
        <v>0</v>
      </c>
      <c r="EB149" s="49">
        <f>IF(EB$10="",0,SUMIFS(инвестиции!$52:$52,инвестиции!$9:$9,EB$9)+IF(EB$9&lt;главная!$N$19,0,(EB134+EB145)*главная!$N$29/(1+главная!$N$29)))</f>
        <v>0</v>
      </c>
      <c r="EC149" s="49">
        <f>IF(EC$10="",0,SUMIFS(инвестиции!$52:$52,инвестиции!$9:$9,EC$9)+IF(EC$9&lt;главная!$N$19,0,(EC134+EC145)*главная!$N$29/(1+главная!$N$29)))</f>
        <v>0</v>
      </c>
      <c r="ED149" s="49">
        <f>IF(ED$10="",0,SUMIFS(инвестиции!$52:$52,инвестиции!$9:$9,ED$9)+IF(ED$9&lt;главная!$N$19,0,(ED134+ED145)*главная!$N$29/(1+главная!$N$29)))</f>
        <v>0</v>
      </c>
      <c r="EE149" s="49">
        <f>IF(EE$10="",0,SUMIFS(инвестиции!$52:$52,инвестиции!$9:$9,EE$9)+IF(EE$9&lt;главная!$N$19,0,(EE134+EE145)*главная!$N$29/(1+главная!$N$29)))</f>
        <v>0</v>
      </c>
      <c r="EF149" s="49">
        <f>IF(EF$10="",0,SUMIFS(инвестиции!$52:$52,инвестиции!$9:$9,EF$9)+IF(EF$9&lt;главная!$N$19,0,(EF134+EF145)*главная!$N$29/(1+главная!$N$29)))</f>
        <v>0</v>
      </c>
      <c r="EG149" s="49">
        <f>IF(EG$10="",0,SUMIFS(инвестиции!$52:$52,инвестиции!$9:$9,EG$9)+IF(EG$9&lt;главная!$N$19,0,(EG134+EG145)*главная!$N$29/(1+главная!$N$29)))</f>
        <v>0</v>
      </c>
      <c r="EH149" s="49">
        <f>IF(EH$10="",0,SUMIFS(инвестиции!$52:$52,инвестиции!$9:$9,EH$9)+IF(EH$9&lt;главная!$N$19,0,(EH134+EH145)*главная!$N$29/(1+главная!$N$29)))</f>
        <v>0</v>
      </c>
      <c r="EI149" s="49">
        <f>IF(EI$10="",0,SUMIFS(инвестиции!$52:$52,инвестиции!$9:$9,EI$9)+IF(EI$9&lt;главная!$N$19,0,(EI134+EI145)*главная!$N$29/(1+главная!$N$29)))</f>
        <v>0</v>
      </c>
      <c r="EJ149" s="49">
        <f>IF(EJ$10="",0,SUMIFS(инвестиции!$52:$52,инвестиции!$9:$9,EJ$9)+IF(EJ$9&lt;главная!$N$19,0,(EJ134+EJ145)*главная!$N$29/(1+главная!$N$29)))</f>
        <v>0</v>
      </c>
      <c r="EK149" s="49">
        <f>IF(EK$10="",0,SUMIFS(инвестиции!$52:$52,инвестиции!$9:$9,EK$9)+IF(EK$9&lt;главная!$N$19,0,(EK134+EK145)*главная!$N$29/(1+главная!$N$29)))</f>
        <v>0</v>
      </c>
      <c r="EL149" s="49">
        <f>IF(EL$10="",0,SUMIFS(инвестиции!$52:$52,инвестиции!$9:$9,EL$9)+IF(EL$9&lt;главная!$N$19,0,(EL134+EL145)*главная!$N$29/(1+главная!$N$29)))</f>
        <v>0</v>
      </c>
      <c r="EM149" s="49">
        <f>IF(EM$10="",0,SUMIFS(инвестиции!$52:$52,инвестиции!$9:$9,EM$9)+IF(EM$9&lt;главная!$N$19,0,(EM134+EM145)*главная!$N$29/(1+главная!$N$29)))</f>
        <v>0</v>
      </c>
      <c r="EN149" s="49">
        <f>IF(EN$10="",0,SUMIFS(инвестиции!$52:$52,инвестиции!$9:$9,EN$9)+IF(EN$9&lt;главная!$N$19,0,(EN134+EN145)*главная!$N$29/(1+главная!$N$29)))</f>
        <v>0</v>
      </c>
      <c r="EO149" s="49">
        <f>IF(EO$10="",0,SUMIFS(инвестиции!$52:$52,инвестиции!$9:$9,EO$9)+IF(EO$9&lt;главная!$N$19,0,(EO134+EO145)*главная!$N$29/(1+главная!$N$29)))</f>
        <v>0</v>
      </c>
      <c r="EP149" s="49">
        <f>IF(EP$10="",0,SUMIFS(инвестиции!$52:$52,инвестиции!$9:$9,EP$9)+IF(EP$9&lt;главная!$N$19,0,(EP134+EP145)*главная!$N$29/(1+главная!$N$29)))</f>
        <v>0</v>
      </c>
      <c r="EQ149" s="49">
        <f>IF(EQ$10="",0,SUMIFS(инвестиции!$52:$52,инвестиции!$9:$9,EQ$9)+IF(EQ$9&lt;главная!$N$19,0,(EQ134+EQ145)*главная!$N$29/(1+главная!$N$29)))</f>
        <v>0</v>
      </c>
      <c r="ER149" s="49">
        <f>IF(ER$10="",0,SUMIFS(инвестиции!$52:$52,инвестиции!$9:$9,ER$9)+IF(ER$9&lt;главная!$N$19,0,(ER134+ER145)*главная!$N$29/(1+главная!$N$29)))</f>
        <v>0</v>
      </c>
      <c r="ES149" s="49">
        <f>IF(ES$10="",0,SUMIFS(инвестиции!$52:$52,инвестиции!$9:$9,ES$9)+IF(ES$9&lt;главная!$N$19,0,(ES134+ES145)*главная!$N$29/(1+главная!$N$29)))</f>
        <v>0</v>
      </c>
      <c r="ET149" s="49">
        <f>IF(ET$10="",0,SUMIFS(инвестиции!$52:$52,инвестиции!$9:$9,ET$9)+IF(ET$9&lt;главная!$N$19,0,(ET134+ET145)*главная!$N$29/(1+главная!$N$29)))</f>
        <v>0</v>
      </c>
      <c r="EU149" s="49">
        <f>IF(EU$10="",0,SUMIFS(инвестиции!$52:$52,инвестиции!$9:$9,EU$9)+IF(EU$9&lt;главная!$N$19,0,(EU134+EU145)*главная!$N$29/(1+главная!$N$29)))</f>
        <v>0</v>
      </c>
      <c r="EV149" s="49">
        <f>IF(EV$10="",0,SUMIFS(инвестиции!$52:$52,инвестиции!$9:$9,EV$9)+IF(EV$9&lt;главная!$N$19,0,(EV134+EV145)*главная!$N$29/(1+главная!$N$29)))</f>
        <v>0</v>
      </c>
      <c r="EW149" s="49">
        <f>IF(EW$10="",0,SUMIFS(инвестиции!$52:$52,инвестиции!$9:$9,EW$9)+IF(EW$9&lt;главная!$N$19,0,(EW134+EW145)*главная!$N$29/(1+главная!$N$29)))</f>
        <v>0</v>
      </c>
      <c r="EX149" s="49">
        <f>IF(EX$10="",0,SUMIFS(инвестиции!$52:$52,инвестиции!$9:$9,EX$9)+IF(EX$9&lt;главная!$N$19,0,(EX134+EX145)*главная!$N$29/(1+главная!$N$29)))</f>
        <v>0</v>
      </c>
      <c r="EY149" s="49">
        <f>IF(EY$10="",0,SUMIFS(инвестиции!$52:$52,инвестиции!$9:$9,EY$9)+IF(EY$9&lt;главная!$N$19,0,(EY134+EY145)*главная!$N$29/(1+главная!$N$29)))</f>
        <v>0</v>
      </c>
      <c r="EZ149" s="49">
        <f>IF(EZ$10="",0,SUMIFS(инвестиции!$52:$52,инвестиции!$9:$9,EZ$9)+IF(EZ$9&lt;главная!$N$19,0,(EZ134+EZ145)*главная!$N$29/(1+главная!$N$29)))</f>
        <v>0</v>
      </c>
      <c r="FA149" s="49">
        <f>IF(FA$10="",0,SUMIFS(инвестиции!$52:$52,инвестиции!$9:$9,FA$9)+IF(FA$9&lt;главная!$N$19,0,(FA134+FA145)*главная!$N$29/(1+главная!$N$29)))</f>
        <v>0</v>
      </c>
      <c r="FB149" s="49">
        <f>IF(FB$10="",0,SUMIFS(инвестиции!$52:$52,инвестиции!$9:$9,FB$9)+IF(FB$9&lt;главная!$N$19,0,(FB134+FB145)*главная!$N$29/(1+главная!$N$29)))</f>
        <v>0</v>
      </c>
      <c r="FC149" s="49">
        <f>IF(FC$10="",0,SUMIFS(инвестиции!$52:$52,инвестиции!$9:$9,FC$9)+IF(FC$9&lt;главная!$N$19,0,(FC134+FC145)*главная!$N$29/(1+главная!$N$29)))</f>
        <v>0</v>
      </c>
      <c r="FD149" s="49">
        <f>IF(FD$10="",0,SUMIFS(инвестиции!$52:$52,инвестиции!$9:$9,FD$9)+IF(FD$9&lt;главная!$N$19,0,(FD134+FD145)*главная!$N$29/(1+главная!$N$29)))</f>
        <v>0</v>
      </c>
      <c r="FE149" s="49">
        <f>IF(FE$10="",0,SUMIFS(инвестиции!$52:$52,инвестиции!$9:$9,FE$9)+IF(FE$9&lt;главная!$N$19,0,(FE134+FE145)*главная!$N$29/(1+главная!$N$29)))</f>
        <v>0</v>
      </c>
      <c r="FF149" s="49">
        <f>IF(FF$10="",0,SUMIFS(инвестиции!$52:$52,инвестиции!$9:$9,FF$9)+IF(FF$9&lt;главная!$N$19,0,(FF134+FF145)*главная!$N$29/(1+главная!$N$29)))</f>
        <v>0</v>
      </c>
      <c r="FG149" s="49">
        <f>IF(FG$10="",0,SUMIFS(инвестиции!$52:$52,инвестиции!$9:$9,FG$9)+IF(FG$9&lt;главная!$N$19,0,(FG134+FG145)*главная!$N$29/(1+главная!$N$29)))</f>
        <v>0</v>
      </c>
      <c r="FH149" s="49">
        <f>IF(FH$10="",0,SUMIFS(инвестиции!$52:$52,инвестиции!$9:$9,FH$9)+IF(FH$9&lt;главная!$N$19,0,(FH134+FH145)*главная!$N$29/(1+главная!$N$29)))</f>
        <v>0</v>
      </c>
      <c r="FI149" s="49">
        <f>IF(FI$10="",0,SUMIFS(инвестиции!$52:$52,инвестиции!$9:$9,FI$9)+IF(FI$9&lt;главная!$N$19,0,(FI134+FI145)*главная!$N$29/(1+главная!$N$29)))</f>
        <v>0</v>
      </c>
      <c r="FJ149" s="49">
        <f>IF(FJ$10="",0,SUMIFS(инвестиции!$52:$52,инвестиции!$9:$9,FJ$9)+IF(FJ$9&lt;главная!$N$19,0,(FJ134+FJ145)*главная!$N$29/(1+главная!$N$29)))</f>
        <v>0</v>
      </c>
      <c r="FK149" s="49">
        <f>IF(FK$10="",0,SUMIFS(инвестиции!$52:$52,инвестиции!$9:$9,FK$9)+IF(FK$9&lt;главная!$N$19,0,(FK134+FK145)*главная!$N$29/(1+главная!$N$29)))</f>
        <v>0</v>
      </c>
      <c r="FL149" s="49">
        <f>IF(FL$10="",0,SUMIFS(инвестиции!$52:$52,инвестиции!$9:$9,FL$9)+IF(FL$9&lt;главная!$N$19,0,(FL134+FL145)*главная!$N$29/(1+главная!$N$29)))</f>
        <v>0</v>
      </c>
      <c r="FM149" s="49">
        <f>IF(FM$10="",0,SUMIFS(инвестиции!$52:$52,инвестиции!$9:$9,FM$9)+IF(FM$9&lt;главная!$N$19,0,(FM134+FM145)*главная!$N$29/(1+главная!$N$29)))</f>
        <v>0</v>
      </c>
      <c r="FN149" s="49">
        <f>IF(FN$10="",0,SUMIFS(инвестиции!$52:$52,инвестиции!$9:$9,FN$9)+IF(FN$9&lt;главная!$N$19,0,(FN134+FN145)*главная!$N$29/(1+главная!$N$29)))</f>
        <v>0</v>
      </c>
      <c r="FO149" s="49">
        <f>IF(FO$10="",0,SUMIFS(инвестиции!$52:$52,инвестиции!$9:$9,FO$9)+IF(FO$9&lt;главная!$N$19,0,(FO134+FO145)*главная!$N$29/(1+главная!$N$29)))</f>
        <v>0</v>
      </c>
      <c r="FP149" s="49">
        <f>IF(FP$10="",0,SUMIFS(инвестиции!$52:$52,инвестиции!$9:$9,FP$9)+IF(FP$9&lt;главная!$N$19,0,(FP134+FP145)*главная!$N$29/(1+главная!$N$29)))</f>
        <v>0</v>
      </c>
      <c r="FQ149" s="49">
        <f>IF(FQ$10="",0,SUMIFS(инвестиции!$52:$52,инвестиции!$9:$9,FQ$9)+IF(FQ$9&lt;главная!$N$19,0,(FQ134+FQ145)*главная!$N$29/(1+главная!$N$29)))</f>
        <v>0</v>
      </c>
      <c r="FR149" s="49">
        <f>IF(FR$10="",0,SUMIFS(инвестиции!$52:$52,инвестиции!$9:$9,FR$9)+IF(FR$9&lt;главная!$N$19,0,(FR134+FR145)*главная!$N$29/(1+главная!$N$29)))</f>
        <v>0</v>
      </c>
      <c r="FS149" s="49">
        <f>IF(FS$10="",0,SUMIFS(инвестиции!$52:$52,инвестиции!$9:$9,FS$9)+IF(FS$9&lt;главная!$N$19,0,(FS134+FS145)*главная!$N$29/(1+главная!$N$29)))</f>
        <v>0</v>
      </c>
      <c r="FT149" s="49">
        <f>IF(FT$10="",0,SUMIFS(инвестиции!$52:$52,инвестиции!$9:$9,FT$9)+IF(FT$9&lt;главная!$N$19,0,(FT134+FT145)*главная!$N$29/(1+главная!$N$29)))</f>
        <v>0</v>
      </c>
      <c r="FU149" s="49">
        <f>IF(FU$10="",0,SUMIFS(инвестиции!$52:$52,инвестиции!$9:$9,FU$9)+IF(FU$9&lt;главная!$N$19,0,(FU134+FU145)*главная!$N$29/(1+главная!$N$29)))</f>
        <v>0</v>
      </c>
      <c r="FV149" s="49">
        <f>IF(FV$10="",0,SUMIFS(инвестиции!$52:$52,инвестиции!$9:$9,FV$9)+IF(FV$9&lt;главная!$N$19,0,(FV134+FV145)*главная!$N$29/(1+главная!$N$29)))</f>
        <v>0</v>
      </c>
      <c r="FW149" s="49">
        <f>IF(FW$10="",0,SUMIFS(инвестиции!$52:$52,инвестиции!$9:$9,FW$9)+IF(FW$9&lt;главная!$N$19,0,(FW134+FW145)*главная!$N$29/(1+главная!$N$29)))</f>
        <v>0</v>
      </c>
      <c r="FX149" s="49">
        <f>IF(FX$10="",0,SUMIFS(инвестиции!$52:$52,инвестиции!$9:$9,FX$9)+IF(FX$9&lt;главная!$N$19,0,(FX134+FX145)*главная!$N$29/(1+главная!$N$29)))</f>
        <v>0</v>
      </c>
      <c r="FY149" s="49">
        <f>IF(FY$10="",0,SUMIFS(инвестиции!$52:$52,инвестиции!$9:$9,FY$9)+IF(FY$9&lt;главная!$N$19,0,(FY134+FY145)*главная!$N$29/(1+главная!$N$29)))</f>
        <v>0</v>
      </c>
      <c r="FZ149" s="49">
        <f>IF(FZ$10="",0,SUMIFS(инвестиции!$52:$52,инвестиции!$9:$9,FZ$9)+IF(FZ$9&lt;главная!$N$19,0,(FZ134+FZ145)*главная!$N$29/(1+главная!$N$29)))</f>
        <v>0</v>
      </c>
      <c r="GA149" s="49">
        <f>IF(GA$10="",0,SUMIFS(инвестиции!$52:$52,инвестиции!$9:$9,GA$9)+IF(GA$9&lt;главная!$N$19,0,(GA134+GA145)*главная!$N$29/(1+главная!$N$29)))</f>
        <v>0</v>
      </c>
      <c r="GB149" s="49">
        <f>IF(GB$10="",0,SUMIFS(инвестиции!$52:$52,инвестиции!$9:$9,GB$9)+IF(GB$9&lt;главная!$N$19,0,(GB134+GB145)*главная!$N$29/(1+главная!$N$29)))</f>
        <v>0</v>
      </c>
      <c r="GC149" s="49">
        <f>IF(GC$10="",0,SUMIFS(инвестиции!$52:$52,инвестиции!$9:$9,GC$9)+IF(GC$9&lt;главная!$N$19,0,(GC134+GC145)*главная!$N$29/(1+главная!$N$29)))</f>
        <v>0</v>
      </c>
      <c r="GD149" s="49">
        <f>IF(GD$10="",0,SUMIFS(инвестиции!$52:$52,инвестиции!$9:$9,GD$9)+IF(GD$9&lt;главная!$N$19,0,(GD134+GD145)*главная!$N$29/(1+главная!$N$29)))</f>
        <v>0</v>
      </c>
      <c r="GE149" s="49">
        <f>IF(GE$10="",0,SUMIFS(инвестиции!$52:$52,инвестиции!$9:$9,GE$9)+IF(GE$9&lt;главная!$N$19,0,(GE134+GE145)*главная!$N$29/(1+главная!$N$29)))</f>
        <v>0</v>
      </c>
      <c r="GF149" s="49">
        <f>IF(GF$10="",0,SUMIFS(инвестиции!$52:$52,инвестиции!$9:$9,GF$9)+IF(GF$9&lt;главная!$N$19,0,(GF134+GF145)*главная!$N$29/(1+главная!$N$29)))</f>
        <v>0</v>
      </c>
      <c r="GG149" s="49">
        <f>IF(GG$10="",0,SUMIFS(инвестиции!$52:$52,инвестиции!$9:$9,GG$9)+IF(GG$9&lt;главная!$N$19,0,(GG134+GG145)*главная!$N$29/(1+главная!$N$29)))</f>
        <v>0</v>
      </c>
      <c r="GH149" s="49">
        <f>IF(GH$10="",0,SUMIFS(инвестиции!$52:$52,инвестиции!$9:$9,GH$9)+IF(GH$9&lt;главная!$N$19,0,(GH134+GH145)*главная!$N$29/(1+главная!$N$29)))</f>
        <v>0</v>
      </c>
      <c r="GI149" s="49">
        <f>IF(GI$10="",0,SUMIFS(инвестиции!$52:$52,инвестиции!$9:$9,GI$9)+IF(GI$9&lt;главная!$N$19,0,(GI134+GI145)*главная!$N$29/(1+главная!$N$29)))</f>
        <v>0</v>
      </c>
      <c r="GJ149" s="49">
        <f>IF(GJ$10="",0,SUMIFS(инвестиции!$52:$52,инвестиции!$9:$9,GJ$9)+IF(GJ$9&lt;главная!$N$19,0,(GJ134+GJ145)*главная!$N$29/(1+главная!$N$29)))</f>
        <v>0</v>
      </c>
      <c r="GK149" s="49">
        <f>IF(GK$10="",0,SUMIFS(инвестиции!$52:$52,инвестиции!$9:$9,GK$9)+IF(GK$9&lt;главная!$N$19,0,(GK134+GK145)*главная!$N$29/(1+главная!$N$29)))</f>
        <v>0</v>
      </c>
      <c r="GL149" s="49">
        <f>IF(GL$10="",0,SUMIFS(инвестиции!$52:$52,инвестиции!$9:$9,GL$9)+IF(GL$9&lt;главная!$N$19,0,(GL134+GL145)*главная!$N$29/(1+главная!$N$29)))</f>
        <v>0</v>
      </c>
      <c r="GM149" s="49">
        <f>IF(GM$10="",0,SUMIFS(инвестиции!$52:$52,инвестиции!$9:$9,GM$9)+IF(GM$9&lt;главная!$N$19,0,(GM134+GM145)*главная!$N$29/(1+главная!$N$29)))</f>
        <v>0</v>
      </c>
      <c r="GN149" s="49">
        <f>IF(GN$10="",0,SUMIFS(инвестиции!$52:$52,инвестиции!$9:$9,GN$9)+IF(GN$9&lt;главная!$N$19,0,(GN134+GN145)*главная!$N$29/(1+главная!$N$29)))</f>
        <v>0</v>
      </c>
      <c r="GO149" s="49">
        <f>IF(GO$10="",0,SUMIFS(инвестиции!$52:$52,инвестиции!$9:$9,GO$9)+IF(GO$9&lt;главная!$N$19,0,(GO134+GO145)*главная!$N$29/(1+главная!$N$29)))</f>
        <v>0</v>
      </c>
      <c r="GP149" s="49">
        <f>IF(GP$10="",0,SUMIFS(инвестиции!$52:$52,инвестиции!$9:$9,GP$9)+IF(GP$9&lt;главная!$N$19,0,(GP134+GP145)*главная!$N$29/(1+главная!$N$29)))</f>
        <v>0</v>
      </c>
      <c r="GQ149" s="49">
        <f>IF(GQ$10="",0,SUMIFS(инвестиции!$52:$52,инвестиции!$9:$9,GQ$9)+IF(GQ$9&lt;главная!$N$19,0,(GQ134+GQ145)*главная!$N$29/(1+главная!$N$29)))</f>
        <v>0</v>
      </c>
      <c r="GR149" s="49">
        <f>IF(GR$10="",0,SUMIFS(инвестиции!$52:$52,инвестиции!$9:$9,GR$9)+IF(GR$9&lt;главная!$N$19,0,(GR134+GR145)*главная!$N$29/(1+главная!$N$29)))</f>
        <v>0</v>
      </c>
      <c r="GS149" s="49">
        <f>IF(GS$10="",0,SUMIFS(инвестиции!$52:$52,инвестиции!$9:$9,GS$9)+IF(GS$9&lt;главная!$N$19,0,(GS134+GS145)*главная!$N$29/(1+главная!$N$29)))</f>
        <v>0</v>
      </c>
      <c r="GT149" s="49">
        <f>IF(GT$10="",0,SUMIFS(инвестиции!$52:$52,инвестиции!$9:$9,GT$9)+IF(GT$9&lt;главная!$N$19,0,(GT134+GT145)*главная!$N$29/(1+главная!$N$29)))</f>
        <v>0</v>
      </c>
      <c r="GU149" s="49">
        <f>IF(GU$10="",0,SUMIFS(инвестиции!$52:$52,инвестиции!$9:$9,GU$9)+IF(GU$9&lt;главная!$N$19,0,(GU134+GU145)*главная!$N$29/(1+главная!$N$29)))</f>
        <v>0</v>
      </c>
      <c r="GV149" s="49">
        <f>IF(GV$10="",0,SUMIFS(инвестиции!$52:$52,инвестиции!$9:$9,GV$9)+IF(GV$9&lt;главная!$N$19,0,(GV134+GV145)*главная!$N$29/(1+главная!$N$29)))</f>
        <v>0</v>
      </c>
      <c r="GW149" s="49">
        <f>IF(GW$10="",0,SUMIFS(инвестиции!$52:$52,инвестиции!$9:$9,GW$9)+IF(GW$9&lt;главная!$N$19,0,(GW134+GW145)*главная!$N$29/(1+главная!$N$29)))</f>
        <v>0</v>
      </c>
      <c r="GX149" s="49">
        <f>IF(GX$10="",0,SUMIFS(инвестиции!$52:$52,инвестиции!$9:$9,GX$9)+IF(GX$9&lt;главная!$N$19,0,(GX134+GX145)*главная!$N$29/(1+главная!$N$29)))</f>
        <v>0</v>
      </c>
      <c r="GY149" s="49">
        <f>IF(GY$10="",0,SUMIFS(инвестиции!$52:$52,инвестиции!$9:$9,GY$9)+IF(GY$9&lt;главная!$N$19,0,(GY134+GY145)*главная!$N$29/(1+главная!$N$29)))</f>
        <v>0</v>
      </c>
      <c r="GZ149" s="49">
        <f>IF(GZ$10="",0,SUMIFS(инвестиции!$52:$52,инвестиции!$9:$9,GZ$9)+IF(GZ$9&lt;главная!$N$19,0,(GZ134+GZ145)*главная!$N$29/(1+главная!$N$29)))</f>
        <v>0</v>
      </c>
      <c r="HA149" s="49">
        <f>IF(HA$10="",0,SUMIFS(инвестиции!$52:$52,инвестиции!$9:$9,HA$9)+IF(HA$9&lt;главная!$N$19,0,(HA134+HA145)*главная!$N$29/(1+главная!$N$29)))</f>
        <v>0</v>
      </c>
      <c r="HB149" s="49">
        <f>IF(HB$10="",0,SUMIFS(инвестиции!$52:$52,инвестиции!$9:$9,HB$9)+IF(HB$9&lt;главная!$N$19,0,(HB134+HB145)*главная!$N$29/(1+главная!$N$29)))</f>
        <v>0</v>
      </c>
      <c r="HC149" s="49">
        <f>IF(HC$10="",0,SUMIFS(инвестиции!$52:$52,инвестиции!$9:$9,HC$9)+IF(HC$9&lt;главная!$N$19,0,(HC134+HC145)*главная!$N$29/(1+главная!$N$29)))</f>
        <v>0</v>
      </c>
      <c r="HD149" s="49">
        <f>IF(HD$10="",0,SUMIFS(инвестиции!$52:$52,инвестиции!$9:$9,HD$9)+IF(HD$9&lt;главная!$N$19,0,(HD134+HD145)*главная!$N$29/(1+главная!$N$29)))</f>
        <v>0</v>
      </c>
      <c r="HE149" s="49">
        <f>IF(HE$10="",0,SUMIFS(инвестиции!$52:$52,инвестиции!$9:$9,HE$9)+IF(HE$9&lt;главная!$N$19,0,(HE134+HE145)*главная!$N$29/(1+главная!$N$29)))</f>
        <v>0</v>
      </c>
      <c r="HF149" s="49">
        <f>IF(HF$10="",0,SUMIFS(инвестиции!$52:$52,инвестиции!$9:$9,HF$9)+IF(HF$9&lt;главная!$N$19,0,(HF134+HF145)*главная!$N$29/(1+главная!$N$29)))</f>
        <v>0</v>
      </c>
      <c r="HG149" s="49">
        <f>IF(HG$10="",0,SUMIFS(инвестиции!$52:$52,инвестиции!$9:$9,HG$9)+IF(HG$9&lt;главная!$N$19,0,(HG134+HG145)*главная!$N$29/(1+главная!$N$29)))</f>
        <v>0</v>
      </c>
      <c r="HH149" s="49">
        <f>IF(HH$10="",0,SUMIFS(инвестиции!$52:$52,инвестиции!$9:$9,HH$9)+IF(HH$9&lt;главная!$N$19,0,(HH134+HH145)*главная!$N$29/(1+главная!$N$29)))</f>
        <v>0</v>
      </c>
      <c r="HI149" s="49">
        <f>IF(HI$10="",0,SUMIFS(инвестиции!$52:$52,инвестиции!$9:$9,HI$9)+IF(HI$9&lt;главная!$N$19,0,(HI134+HI145)*главная!$N$29/(1+главная!$N$29)))</f>
        <v>0</v>
      </c>
      <c r="HJ149" s="49">
        <f>IF(HJ$10="",0,SUMIFS(инвестиции!$52:$52,инвестиции!$9:$9,HJ$9)+IF(HJ$9&lt;главная!$N$19,0,(HJ134+HJ145)*главная!$N$29/(1+главная!$N$29)))</f>
        <v>0</v>
      </c>
      <c r="HK149" s="49">
        <f>IF(HK$10="",0,SUMIFS(инвестиции!$52:$52,инвестиции!$9:$9,HK$9)+IF(HK$9&lt;главная!$N$19,0,(HK134+HK145)*главная!$N$29/(1+главная!$N$29)))</f>
        <v>0</v>
      </c>
      <c r="HL149" s="49">
        <f>IF(HL$10="",0,SUMIFS(инвестиции!$52:$52,инвестиции!$9:$9,HL$9)+IF(HL$9&lt;главная!$N$19,0,(HL134+HL145)*главная!$N$29/(1+главная!$N$29)))</f>
        <v>0</v>
      </c>
      <c r="HM149" s="49">
        <f>IF(HM$10="",0,SUMIFS(инвестиции!$52:$52,инвестиции!$9:$9,HM$9)+IF(HM$9&lt;главная!$N$19,0,(HM134+HM145)*главная!$N$29/(1+главная!$N$29)))</f>
        <v>0</v>
      </c>
      <c r="HN149" s="49">
        <f>IF(HN$10="",0,SUMIFS(инвестиции!$52:$52,инвестиции!$9:$9,HN$9)+IF(HN$9&lt;главная!$N$19,0,(HN134+HN145)*главная!$N$29/(1+главная!$N$29)))</f>
        <v>0</v>
      </c>
      <c r="HO149" s="49">
        <f>IF(HO$10="",0,SUMIFS(инвестиции!$52:$52,инвестиции!$9:$9,HO$9)+IF(HO$9&lt;главная!$N$19,0,(HO134+HO145)*главная!$N$29/(1+главная!$N$29)))</f>
        <v>0</v>
      </c>
      <c r="HP149" s="49">
        <f>IF(HP$10="",0,SUMIFS(инвестиции!$52:$52,инвестиции!$9:$9,HP$9)+IF(HP$9&lt;главная!$N$19,0,(HP134+HP145)*главная!$N$29/(1+главная!$N$29)))</f>
        <v>0</v>
      </c>
      <c r="HQ149" s="49">
        <f>IF(HQ$10="",0,SUMIFS(инвестиции!$52:$52,инвестиции!$9:$9,HQ$9)+IF(HQ$9&lt;главная!$N$19,0,(HQ134+HQ145)*главная!$N$29/(1+главная!$N$29)))</f>
        <v>0</v>
      </c>
      <c r="HR149" s="49">
        <f>IF(HR$10="",0,SUMIFS(инвестиции!$52:$52,инвестиции!$9:$9,HR$9)+IF(HR$9&lt;главная!$N$19,0,(HR134+HR145)*главная!$N$29/(1+главная!$N$29)))</f>
        <v>0</v>
      </c>
      <c r="HS149" s="49">
        <f>IF(HS$10="",0,SUMIFS(инвестиции!$52:$52,инвестиции!$9:$9,HS$9)+IF(HS$9&lt;главная!$N$19,0,(HS134+HS145)*главная!$N$29/(1+главная!$N$29)))</f>
        <v>0</v>
      </c>
      <c r="HT149" s="49">
        <f>IF(HT$10="",0,SUMIFS(инвестиции!$52:$52,инвестиции!$9:$9,HT$9)+IF(HT$9&lt;главная!$N$19,0,(HT134+HT145)*главная!$N$29/(1+главная!$N$29)))</f>
        <v>0</v>
      </c>
      <c r="HU149" s="49">
        <f>IF(HU$10="",0,SUMIFS(инвестиции!$52:$52,инвестиции!$9:$9,HU$9)+IF(HU$9&lt;главная!$N$19,0,(HU134+HU145)*главная!$N$29/(1+главная!$N$29)))</f>
        <v>0</v>
      </c>
      <c r="HV149" s="49">
        <f>IF(HV$10="",0,SUMIFS(инвестиции!$52:$52,инвестиции!$9:$9,HV$9)+IF(HV$9&lt;главная!$N$19,0,(HV134+HV145)*главная!$N$29/(1+главная!$N$29)))</f>
        <v>0</v>
      </c>
      <c r="HW149" s="49">
        <f>IF(HW$10="",0,SUMIFS(инвестиции!$52:$52,инвестиции!$9:$9,HW$9)+IF(HW$9&lt;главная!$N$19,0,(HW134+HW145)*главная!$N$29/(1+главная!$N$29)))</f>
        <v>0</v>
      </c>
      <c r="HX149" s="49">
        <f>IF(HX$10="",0,SUMIFS(инвестиции!$52:$52,инвестиции!$9:$9,HX$9)+IF(HX$9&lt;главная!$N$19,0,(HX134+HX145)*главная!$N$29/(1+главная!$N$29)))</f>
        <v>0</v>
      </c>
      <c r="HY149" s="49">
        <f>IF(HY$10="",0,SUMIFS(инвестиции!$52:$52,инвестиции!$9:$9,HY$9)+IF(HY$9&lt;главная!$N$19,0,(HY134+HY145)*главная!$N$29/(1+главная!$N$29)))</f>
        <v>0</v>
      </c>
      <c r="HZ149" s="49">
        <f>IF(HZ$10="",0,SUMIFS(инвестиции!$52:$52,инвестиции!$9:$9,HZ$9)+IF(HZ$9&lt;главная!$N$19,0,(HZ134+HZ145)*главная!$N$29/(1+главная!$N$29)))</f>
        <v>0</v>
      </c>
      <c r="IA149" s="49">
        <f>IF(IA$10="",0,SUMIFS(инвестиции!$52:$52,инвестиции!$9:$9,IA$9)+IF(IA$9&lt;главная!$N$19,0,(IA134+IA145)*главная!$N$29/(1+главная!$N$29)))</f>
        <v>0</v>
      </c>
      <c r="IB149" s="49">
        <f>IF(IB$10="",0,SUMIFS(инвестиции!$52:$52,инвестиции!$9:$9,IB$9)+IF(IB$9&lt;главная!$N$19,0,(IB134+IB145)*главная!$N$29/(1+главная!$N$29)))</f>
        <v>0</v>
      </c>
      <c r="IC149" s="49">
        <f>IF(IC$10="",0,SUMIFS(инвестиции!$52:$52,инвестиции!$9:$9,IC$9)+IF(IC$9&lt;главная!$N$19,0,(IC134+IC145)*главная!$N$29/(1+главная!$N$29)))</f>
        <v>0</v>
      </c>
      <c r="ID149" s="49">
        <f>IF(ID$10="",0,SUMIFS(инвестиции!$52:$52,инвестиции!$9:$9,ID$9)+IF(ID$9&lt;главная!$N$19,0,(ID134+ID145)*главная!$N$29/(1+главная!$N$29)))</f>
        <v>0</v>
      </c>
      <c r="IE149" s="49">
        <f>IF(IE$10="",0,SUMIFS(инвестиции!$52:$52,инвестиции!$9:$9,IE$9)+IF(IE$9&lt;главная!$N$19,0,(IE134+IE145)*главная!$N$29/(1+главная!$N$29)))</f>
        <v>0</v>
      </c>
      <c r="IF149" s="49">
        <f>IF(IF$10="",0,SUMIFS(инвестиции!$52:$52,инвестиции!$9:$9,IF$9)+IF(IF$9&lt;главная!$N$19,0,(IF134+IF145)*главная!$N$29/(1+главная!$N$29)))</f>
        <v>0</v>
      </c>
      <c r="IG149" s="49">
        <f>IF(IG$10="",0,SUMIFS(инвестиции!$52:$52,инвестиции!$9:$9,IG$9)+IF(IG$9&lt;главная!$N$19,0,(IG134+IG145)*главная!$N$29/(1+главная!$N$29)))</f>
        <v>0</v>
      </c>
      <c r="IH149" s="49">
        <f>IF(IH$10="",0,SUMIFS(инвестиции!$52:$52,инвестиции!$9:$9,IH$9)+IF(IH$9&lt;главная!$N$19,0,(IH134+IH145)*главная!$N$29/(1+главная!$N$29)))</f>
        <v>0</v>
      </c>
      <c r="II149" s="49">
        <f>IF(II$10="",0,SUMIFS(инвестиции!$52:$52,инвестиции!$9:$9,II$9)+IF(II$9&lt;главная!$N$19,0,(II134+II145)*главная!$N$29/(1+главная!$N$29)))</f>
        <v>0</v>
      </c>
      <c r="IJ149" s="49">
        <f>IF(IJ$10="",0,SUMIFS(инвестиции!$52:$52,инвестиции!$9:$9,IJ$9)+IF(IJ$9&lt;главная!$N$19,0,(IJ134+IJ145)*главная!$N$29/(1+главная!$N$29)))</f>
        <v>0</v>
      </c>
      <c r="IK149" s="49">
        <f>IF(IK$10="",0,SUMIFS(инвестиции!$52:$52,инвестиции!$9:$9,IK$9)+IF(IK$9&lt;главная!$N$19,0,(IK134+IK145)*главная!$N$29/(1+главная!$N$29)))</f>
        <v>0</v>
      </c>
      <c r="IL149" s="49">
        <f>IF(IL$10="",0,SUMIFS(инвестиции!$52:$52,инвестиции!$9:$9,IL$9)+IF(IL$9&lt;главная!$N$19,0,(IL134+IL145)*главная!$N$29/(1+главная!$N$29)))</f>
        <v>0</v>
      </c>
      <c r="IM149" s="49">
        <f>IF(IM$10="",0,SUMIFS(инвестиции!$52:$52,инвестиции!$9:$9,IM$9)+IF(IM$9&lt;главная!$N$19,0,(IM134+IM145)*главная!$N$29/(1+главная!$N$29)))</f>
        <v>0</v>
      </c>
      <c r="IN149" s="49">
        <f>IF(IN$10="",0,SUMIFS(инвестиции!$52:$52,инвестиции!$9:$9,IN$9)+IF(IN$9&lt;главная!$N$19,0,(IN134+IN145)*главная!$N$29/(1+главная!$N$29)))</f>
        <v>0</v>
      </c>
      <c r="IO149" s="49">
        <f>IF(IO$10="",0,SUMIFS(инвестиции!$52:$52,инвестиции!$9:$9,IO$9)+IF(IO$9&lt;главная!$N$19,0,(IO134+IO145)*главная!$N$29/(1+главная!$N$29)))</f>
        <v>0</v>
      </c>
      <c r="IP149" s="49">
        <f>IF(IP$10="",0,SUMIFS(инвестиции!$52:$52,инвестиции!$9:$9,IP$9)+IF(IP$9&lt;главная!$N$19,0,(IP134+IP145)*главная!$N$29/(1+главная!$N$29)))</f>
        <v>0</v>
      </c>
      <c r="IQ149" s="49">
        <f>IF(IQ$10="",0,SUMIFS(инвестиции!$52:$52,инвестиции!$9:$9,IQ$9)+IF(IQ$9&lt;главная!$N$19,0,(IQ134+IQ145)*главная!$N$29/(1+главная!$N$29)))</f>
        <v>0</v>
      </c>
      <c r="IR149" s="49">
        <f>IF(IR$10="",0,SUMIFS(инвестиции!$52:$52,инвестиции!$9:$9,IR$9)+IF(IR$9&lt;главная!$N$19,0,(IR134+IR145)*главная!$N$29/(1+главная!$N$29)))</f>
        <v>0</v>
      </c>
      <c r="IS149" s="49">
        <f>IF(IS$10="",0,SUMIFS(инвестиции!$52:$52,инвестиции!$9:$9,IS$9)+IF(IS$9&lt;главная!$N$19,0,(IS134+IS145)*главная!$N$29/(1+главная!$N$29)))</f>
        <v>0</v>
      </c>
      <c r="IT149" s="49">
        <f>IF(IT$10="",0,SUMIFS(инвестиции!$52:$52,инвестиции!$9:$9,IT$9)+IF(IT$9&lt;главная!$N$19,0,(IT134+IT145)*главная!$N$29/(1+главная!$N$29)))</f>
        <v>0</v>
      </c>
      <c r="IU149" s="49">
        <f>IF(IU$10="",0,SUMIFS(инвестиции!$52:$52,инвестиции!$9:$9,IU$9)+IF(IU$9&lt;главная!$N$19,0,(IU134+IU145)*главная!$N$29/(1+главная!$N$29)))</f>
        <v>0</v>
      </c>
      <c r="IV149" s="49">
        <f>IF(IV$10="",0,SUMIFS(инвестиции!$52:$52,инвестиции!$9:$9,IV$9)+IF(IV$9&lt;главная!$N$19,0,(IV134+IV145)*главная!$N$29/(1+главная!$N$29)))</f>
        <v>0</v>
      </c>
      <c r="IW149" s="49">
        <f>IF(IW$10="",0,SUMIFS(инвестиции!$52:$52,инвестиции!$9:$9,IW$9)+IF(IW$9&lt;главная!$N$19,0,(IW134+IW145)*главная!$N$29/(1+главная!$N$29)))</f>
        <v>0</v>
      </c>
      <c r="IX149" s="49">
        <f>IF(IX$10="",0,SUMIFS(инвестиции!$52:$52,инвестиции!$9:$9,IX$9)+IF(IX$9&lt;главная!$N$19,0,(IX134+IX145)*главная!$N$29/(1+главная!$N$29)))</f>
        <v>0</v>
      </c>
      <c r="IY149" s="49">
        <f>IF(IY$10="",0,SUMIFS(инвестиции!$52:$52,инвестиции!$9:$9,IY$9)+IF(IY$9&lt;главная!$N$19,0,(IY134+IY145)*главная!$N$29/(1+главная!$N$29)))</f>
        <v>0</v>
      </c>
      <c r="IZ149" s="49">
        <f>IF(IZ$10="",0,SUMIFS(инвестиции!$52:$52,инвестиции!$9:$9,IZ$9)+IF(IZ$9&lt;главная!$N$19,0,(IZ134+IZ145)*главная!$N$29/(1+главная!$N$29)))</f>
        <v>0</v>
      </c>
      <c r="JA149" s="49">
        <f>IF(JA$10="",0,SUMIFS(инвестиции!$52:$52,инвестиции!$9:$9,JA$9)+IF(JA$9&lt;главная!$N$19,0,(JA134+JA145)*главная!$N$29/(1+главная!$N$29)))</f>
        <v>0</v>
      </c>
      <c r="JB149" s="49">
        <f>IF(JB$10="",0,SUMIFS(инвестиции!$52:$52,инвестиции!$9:$9,JB$9)+IF(JB$9&lt;главная!$N$19,0,(JB134+JB145)*главная!$N$29/(1+главная!$N$29)))</f>
        <v>0</v>
      </c>
      <c r="JC149" s="49">
        <f>IF(JC$10="",0,SUMIFS(инвестиции!$52:$52,инвестиции!$9:$9,JC$9)+IF(JC$9&lt;главная!$N$19,0,(JC134+JC145)*главная!$N$29/(1+главная!$N$29)))</f>
        <v>0</v>
      </c>
      <c r="JD149" s="49">
        <f>IF(JD$10="",0,SUMIFS(инвестиции!$52:$52,инвестиции!$9:$9,JD$9)+IF(JD$9&lt;главная!$N$19,0,(JD134+JD145)*главная!$N$29/(1+главная!$N$29)))</f>
        <v>0</v>
      </c>
      <c r="JE149" s="49">
        <f>IF(JE$10="",0,SUMIFS(инвестиции!$52:$52,инвестиции!$9:$9,JE$9)+IF(JE$9&lt;главная!$N$19,0,(JE134+JE145)*главная!$N$29/(1+главная!$N$29)))</f>
        <v>0</v>
      </c>
      <c r="JF149" s="49">
        <f>IF(JF$10="",0,SUMIFS(инвестиции!$52:$52,инвестиции!$9:$9,JF$9)+IF(JF$9&lt;главная!$N$19,0,(JF134+JF145)*главная!$N$29/(1+главная!$N$29)))</f>
        <v>0</v>
      </c>
      <c r="JG149" s="49">
        <f>IF(JG$10="",0,SUMIFS(инвестиции!$52:$52,инвестиции!$9:$9,JG$9)+IF(JG$9&lt;главная!$N$19,0,(JG134+JG145)*главная!$N$29/(1+главная!$N$29)))</f>
        <v>0</v>
      </c>
      <c r="JH149" s="49">
        <f>IF(JH$10="",0,SUMIFS(инвестиции!$52:$52,инвестиции!$9:$9,JH$9)+IF(JH$9&lt;главная!$N$19,0,(JH134+JH145)*главная!$N$29/(1+главная!$N$29)))</f>
        <v>0</v>
      </c>
      <c r="JI149" s="49">
        <f>IF(JI$10="",0,SUMIFS(инвестиции!$52:$52,инвестиции!$9:$9,JI$9)+IF(JI$9&lt;главная!$N$19,0,(JI134+JI145)*главная!$N$29/(1+главная!$N$29)))</f>
        <v>0</v>
      </c>
      <c r="JJ149" s="49">
        <f>IF(JJ$10="",0,SUMIFS(инвестиции!$52:$52,инвестиции!$9:$9,JJ$9)+IF(JJ$9&lt;главная!$N$19,0,(JJ134+JJ145)*главная!$N$29/(1+главная!$N$29)))</f>
        <v>0</v>
      </c>
      <c r="JK149" s="49">
        <f>IF(JK$10="",0,SUMIFS(инвестиции!$52:$52,инвестиции!$9:$9,JK$9)+IF(JK$9&lt;главная!$N$19,0,(JK134+JK145)*главная!$N$29/(1+главная!$N$29)))</f>
        <v>0</v>
      </c>
      <c r="JL149" s="49">
        <f>IF(JL$10="",0,SUMIFS(инвестиции!$52:$52,инвестиции!$9:$9,JL$9)+IF(JL$9&lt;главная!$N$19,0,(JL134+JL145)*главная!$N$29/(1+главная!$N$29)))</f>
        <v>0</v>
      </c>
      <c r="JM149" s="49">
        <f>IF(JM$10="",0,SUMIFS(инвестиции!$52:$52,инвестиции!$9:$9,JM$9)+IF(JM$9&lt;главная!$N$19,0,(JM134+JM145)*главная!$N$29/(1+главная!$N$29)))</f>
        <v>0</v>
      </c>
      <c r="JN149" s="49">
        <f>IF(JN$10="",0,SUMIFS(инвестиции!$52:$52,инвестиции!$9:$9,JN$9)+IF(JN$9&lt;главная!$N$19,0,(JN134+JN145)*главная!$N$29/(1+главная!$N$29)))</f>
        <v>0</v>
      </c>
      <c r="JO149" s="49">
        <f>IF(JO$10="",0,SUMIFS(инвестиции!$52:$52,инвестиции!$9:$9,JO$9)+IF(JO$9&lt;главная!$N$19,0,(JO134+JO145)*главная!$N$29/(1+главная!$N$29)))</f>
        <v>0</v>
      </c>
      <c r="JP149" s="49">
        <f>IF(JP$10="",0,SUMIFS(инвестиции!$52:$52,инвестиции!$9:$9,JP$9)+IF(JP$9&lt;главная!$N$19,0,(JP134+JP145)*главная!$N$29/(1+главная!$N$29)))</f>
        <v>0</v>
      </c>
      <c r="JQ149" s="49">
        <f>IF(JQ$10="",0,SUMIFS(инвестиции!$52:$52,инвестиции!$9:$9,JQ$9)+IF(JQ$9&lt;главная!$N$19,0,(JQ134+JQ145)*главная!$N$29/(1+главная!$N$29)))</f>
        <v>0</v>
      </c>
      <c r="JR149" s="49">
        <f>IF(JR$10="",0,SUMIFS(инвестиции!$52:$52,инвестиции!$9:$9,JR$9)+IF(JR$9&lt;главная!$N$19,0,(JR134+JR145)*главная!$N$29/(1+главная!$N$29)))</f>
        <v>0</v>
      </c>
      <c r="JS149" s="49">
        <f>IF(JS$10="",0,SUMIFS(инвестиции!$52:$52,инвестиции!$9:$9,JS$9)+IF(JS$9&lt;главная!$N$19,0,(JS134+JS145)*главная!$N$29/(1+главная!$N$29)))</f>
        <v>0</v>
      </c>
      <c r="JT149" s="49">
        <f>IF(JT$10="",0,SUMIFS(инвестиции!$52:$52,инвестиции!$9:$9,JT$9)+IF(JT$9&lt;главная!$N$19,0,(JT134+JT145)*главная!$N$29/(1+главная!$N$29)))</f>
        <v>0</v>
      </c>
      <c r="JU149" s="49">
        <f>IF(JU$10="",0,SUMIFS(инвестиции!$52:$52,инвестиции!$9:$9,JU$9)+IF(JU$9&lt;главная!$N$19,0,(JU134+JU145)*главная!$N$29/(1+главная!$N$29)))</f>
        <v>0</v>
      </c>
      <c r="JV149" s="49">
        <f>IF(JV$10="",0,SUMIFS(инвестиции!$52:$52,инвестиции!$9:$9,JV$9)+IF(JV$9&lt;главная!$N$19,0,(JV134+JV145)*главная!$N$29/(1+главная!$N$29)))</f>
        <v>0</v>
      </c>
      <c r="JW149" s="49">
        <f>IF(JW$10="",0,SUMIFS(инвестиции!$52:$52,инвестиции!$9:$9,JW$9)+IF(JW$9&lt;главная!$N$19,0,(JW134+JW145)*главная!$N$29/(1+главная!$N$29)))</f>
        <v>0</v>
      </c>
      <c r="JX149" s="49">
        <f>IF(JX$10="",0,SUMIFS(инвестиции!$52:$52,инвестиции!$9:$9,JX$9)+IF(JX$9&lt;главная!$N$19,0,(JX134+JX145)*главная!$N$29/(1+главная!$N$29)))</f>
        <v>0</v>
      </c>
      <c r="JY149" s="49">
        <f>IF(JY$10="",0,SUMIFS(инвестиции!$52:$52,инвестиции!$9:$9,JY$9)+IF(JY$9&lt;главная!$N$19,0,(JY134+JY145)*главная!$N$29/(1+главная!$N$29)))</f>
        <v>0</v>
      </c>
      <c r="JZ149" s="49">
        <f>IF(JZ$10="",0,SUMIFS(инвестиции!$52:$52,инвестиции!$9:$9,JZ$9)+IF(JZ$9&lt;главная!$N$19,0,(JZ134+JZ145)*главная!$N$29/(1+главная!$N$29)))</f>
        <v>0</v>
      </c>
      <c r="KA149" s="49">
        <f>IF(KA$10="",0,SUMIFS(инвестиции!$52:$52,инвестиции!$9:$9,KA$9)+IF(KA$9&lt;главная!$N$19,0,(KA134+KA145)*главная!$N$29/(1+главная!$N$29)))</f>
        <v>0</v>
      </c>
      <c r="KB149" s="49">
        <f>IF(KB$10="",0,SUMIFS(инвестиции!$52:$52,инвестиции!$9:$9,KB$9)+IF(KB$9&lt;главная!$N$19,0,(KB134+KB145)*главная!$N$29/(1+главная!$N$29)))</f>
        <v>0</v>
      </c>
      <c r="KC149" s="49">
        <f>IF(KC$10="",0,SUMIFS(инвестиции!$52:$52,инвестиции!$9:$9,KC$9)+IF(KC$9&lt;главная!$N$19,0,(KC134+KC145)*главная!$N$29/(1+главная!$N$29)))</f>
        <v>0</v>
      </c>
      <c r="KD149" s="49">
        <f>IF(KD$10="",0,SUMIFS(инвестиции!$52:$52,инвестиции!$9:$9,KD$9)+IF(KD$9&lt;главная!$N$19,0,(KD134+KD145)*главная!$N$29/(1+главная!$N$29)))</f>
        <v>0</v>
      </c>
      <c r="KE149" s="49">
        <f>IF(KE$10="",0,SUMIFS(инвестиции!$52:$52,инвестиции!$9:$9,KE$9)+IF(KE$9&lt;главная!$N$19,0,(KE134+KE145)*главная!$N$29/(1+главная!$N$29)))</f>
        <v>0</v>
      </c>
      <c r="KF149" s="49">
        <f>IF(KF$10="",0,SUMIFS(инвестиции!$52:$52,инвестиции!$9:$9,KF$9)+IF(KF$9&lt;главная!$N$19,0,(KF134+KF145)*главная!$N$29/(1+главная!$N$29)))</f>
        <v>0</v>
      </c>
      <c r="KG149" s="49">
        <f>IF(KG$10="",0,SUMIFS(инвестиции!$52:$52,инвестиции!$9:$9,KG$9)+IF(KG$9&lt;главная!$N$19,0,(KG134+KG145)*главная!$N$29/(1+главная!$N$29)))</f>
        <v>0</v>
      </c>
      <c r="KH149" s="49">
        <f>IF(KH$10="",0,SUMIFS(инвестиции!$52:$52,инвестиции!$9:$9,KH$9)+IF(KH$9&lt;главная!$N$19,0,(KH134+KH145)*главная!$N$29/(1+главная!$N$29)))</f>
        <v>0</v>
      </c>
      <c r="KI149" s="49">
        <f>IF(KI$10="",0,SUMIFS(инвестиции!$52:$52,инвестиции!$9:$9,KI$9)+IF(KI$9&lt;главная!$N$19,0,(KI134+KI145)*главная!$N$29/(1+главная!$N$29)))</f>
        <v>0</v>
      </c>
      <c r="KJ149" s="49">
        <f>IF(KJ$10="",0,SUMIFS(инвестиции!$52:$52,инвестиции!$9:$9,KJ$9)+IF(KJ$9&lt;главная!$N$19,0,(KJ134+KJ145)*главная!$N$29/(1+главная!$N$29)))</f>
        <v>0</v>
      </c>
      <c r="KK149" s="49">
        <f>IF(KK$10="",0,SUMIFS(инвестиции!$52:$52,инвестиции!$9:$9,KK$9)+IF(KK$9&lt;главная!$N$19,0,(KK134+KK145)*главная!$N$29/(1+главная!$N$29)))</f>
        <v>0</v>
      </c>
      <c r="KL149" s="49">
        <f>IF(KL$10="",0,SUMIFS(инвестиции!$52:$52,инвестиции!$9:$9,KL$9)+IF(KL$9&lt;главная!$N$19,0,(KL134+KL145)*главная!$N$29/(1+главная!$N$29)))</f>
        <v>0</v>
      </c>
      <c r="KM149" s="49">
        <f>IF(KM$10="",0,SUMIFS(инвестиции!$52:$52,инвестиции!$9:$9,KM$9)+IF(KM$9&lt;главная!$N$19,0,(KM134+KM145)*главная!$N$29/(1+главная!$N$29)))</f>
        <v>0</v>
      </c>
      <c r="KN149" s="49">
        <f>IF(KN$10="",0,SUMIFS(инвестиции!$52:$52,инвестиции!$9:$9,KN$9)+IF(KN$9&lt;главная!$N$19,0,(KN134+KN145)*главная!$N$29/(1+главная!$N$29)))</f>
        <v>0</v>
      </c>
      <c r="KO149" s="49">
        <f>IF(KO$10="",0,SUMIFS(инвестиции!$52:$52,инвестиции!$9:$9,KO$9)+IF(KO$9&lt;главная!$N$19,0,(KO134+KO145)*главная!$N$29/(1+главная!$N$29)))</f>
        <v>0</v>
      </c>
      <c r="KP149" s="49">
        <f>IF(KP$10="",0,SUMIFS(инвестиции!$52:$52,инвестиции!$9:$9,KP$9)+IF(KP$9&lt;главная!$N$19,0,(KP134+KP145)*главная!$N$29/(1+главная!$N$29)))</f>
        <v>0</v>
      </c>
      <c r="KQ149" s="49">
        <f>IF(KQ$10="",0,SUMIFS(инвестиции!$52:$52,инвестиции!$9:$9,KQ$9)+IF(KQ$9&lt;главная!$N$19,0,(KQ134+KQ145)*главная!$N$29/(1+главная!$N$29)))</f>
        <v>0</v>
      </c>
      <c r="KR149" s="49">
        <f>IF(KR$10="",0,SUMIFS(инвестиции!$52:$52,инвестиции!$9:$9,KR$9)+IF(KR$9&lt;главная!$N$19,0,(KR134+KR145)*главная!$N$29/(1+главная!$N$29)))</f>
        <v>0</v>
      </c>
      <c r="KS149" s="49">
        <f>IF(KS$10="",0,SUMIFS(инвестиции!$52:$52,инвестиции!$9:$9,KS$9)+IF(KS$9&lt;главная!$N$19,0,(KS134+KS145)*главная!$N$29/(1+главная!$N$29)))</f>
        <v>0</v>
      </c>
      <c r="KT149" s="49">
        <f>IF(KT$10="",0,SUMIFS(инвестиции!$52:$52,инвестиции!$9:$9,KT$9)+IF(KT$9&lt;главная!$N$19,0,(KT134+KT145)*главная!$N$29/(1+главная!$N$29)))</f>
        <v>0</v>
      </c>
      <c r="KU149" s="49">
        <f>IF(KU$10="",0,SUMIFS(инвестиции!$52:$52,инвестиции!$9:$9,KU$9)+IF(KU$9&lt;главная!$N$19,0,(KU134+KU145)*главная!$N$29/(1+главная!$N$29)))</f>
        <v>0</v>
      </c>
      <c r="KV149" s="49">
        <f>IF(KV$10="",0,SUMIFS(инвестиции!$52:$52,инвестиции!$9:$9,KV$9)+IF(KV$9&lt;главная!$N$19,0,(KV134+KV145)*главная!$N$29/(1+главная!$N$29)))</f>
        <v>0</v>
      </c>
      <c r="KW149" s="49">
        <f>IF(KW$10="",0,SUMIFS(инвестиции!$52:$52,инвестиции!$9:$9,KW$9)+IF(KW$9&lt;главная!$N$19,0,(KW134+KW145)*главная!$N$29/(1+главная!$N$29)))</f>
        <v>0</v>
      </c>
      <c r="KX149" s="49">
        <f>IF(KX$10="",0,SUMIFS(инвестиции!$52:$52,инвестиции!$9:$9,KX$9)+IF(KX$9&lt;главная!$N$19,0,(KX134+KX145)*главная!$N$29/(1+главная!$N$29)))</f>
        <v>0</v>
      </c>
      <c r="KY149" s="49">
        <f>IF(KY$10="",0,SUMIFS(инвестиции!$52:$52,инвестиции!$9:$9,KY$9)+IF(KY$9&lt;главная!$N$19,0,(KY134+KY145)*главная!$N$29/(1+главная!$N$29)))</f>
        <v>0</v>
      </c>
      <c r="KZ149" s="49">
        <f>IF(KZ$10="",0,SUMIFS(инвестиции!$52:$52,инвестиции!$9:$9,KZ$9)+IF(KZ$9&lt;главная!$N$19,0,(KZ134+KZ145)*главная!$N$29/(1+главная!$N$29)))</f>
        <v>0</v>
      </c>
      <c r="LA149" s="49">
        <f>IF(LA$10="",0,SUMIFS(инвестиции!$52:$52,инвестиции!$9:$9,LA$9)+IF(LA$9&lt;главная!$N$19,0,(LA134+LA145)*главная!$N$29/(1+главная!$N$29)))</f>
        <v>0</v>
      </c>
      <c r="LB149" s="49">
        <f>IF(LB$10="",0,SUMIFS(инвестиции!$52:$52,инвестиции!$9:$9,LB$9)+IF(LB$9&lt;главная!$N$19,0,(LB134+LB145)*главная!$N$29/(1+главная!$N$29)))</f>
        <v>0</v>
      </c>
      <c r="LC149" s="49">
        <f>IF(LC$10="",0,SUMIFS(инвестиции!$52:$52,инвестиции!$9:$9,LC$9)+IF(LC$9&lt;главная!$N$19,0,(LC134+LC145)*главная!$N$29/(1+главная!$N$29)))</f>
        <v>0</v>
      </c>
      <c r="LD149" s="49">
        <f>IF(LD$10="",0,SUMIFS(инвестиции!$52:$52,инвестиции!$9:$9,LD$9)+IF(LD$9&lt;главная!$N$19,0,(LD134+LD145)*главная!$N$29/(1+главная!$N$29)))</f>
        <v>0</v>
      </c>
      <c r="LE149" s="49">
        <f>IF(LE$10="",0,SUMIFS(инвестиции!$52:$52,инвестиции!$9:$9,LE$9)+IF(LE$9&lt;главная!$N$19,0,(LE134+LE145)*главная!$N$29/(1+главная!$N$29)))</f>
        <v>0</v>
      </c>
      <c r="LF149" s="49">
        <f>IF(LF$10="",0,SUMIFS(инвестиции!$52:$52,инвестиции!$9:$9,LF$9)+IF(LF$9&lt;главная!$N$19,0,(LF134+LF145)*главная!$N$29/(1+главная!$N$29)))</f>
        <v>0</v>
      </c>
      <c r="LG149" s="49">
        <f>IF(LG$10="",0,SUMIFS(инвестиции!$52:$52,инвестиции!$9:$9,LG$9)+IF(LG$9&lt;главная!$N$19,0,(LG134+LG145)*главная!$N$29/(1+главная!$N$29)))</f>
        <v>0</v>
      </c>
      <c r="LH149" s="49">
        <f>IF(LH$10="",0,SUMIFS(инвестиции!$52:$52,инвестиции!$9:$9,LH$9)+IF(LH$9&lt;главная!$N$19,0,(LH134+LH145)*главная!$N$29/(1+главная!$N$29)))</f>
        <v>0</v>
      </c>
      <c r="LI149" s="10"/>
      <c r="LJ149" s="10"/>
    </row>
    <row r="150" spans="1:322" ht="4.0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31"/>
      <c r="L150" s="6"/>
      <c r="M150" s="13"/>
      <c r="N150" s="6"/>
      <c r="O150" s="20"/>
      <c r="P150" s="6"/>
      <c r="Q150" s="6"/>
      <c r="R150" s="65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  <c r="JI150" s="6"/>
      <c r="JJ150" s="6"/>
      <c r="JK150" s="6"/>
      <c r="JL150" s="6"/>
      <c r="JM150" s="6"/>
      <c r="JN150" s="6"/>
      <c r="JO150" s="6"/>
      <c r="JP150" s="6"/>
      <c r="JQ150" s="6"/>
      <c r="JR150" s="6"/>
      <c r="JS150" s="6"/>
      <c r="JT150" s="6"/>
      <c r="JU150" s="6"/>
      <c r="JV150" s="6"/>
      <c r="JW150" s="6"/>
      <c r="JX150" s="6"/>
      <c r="JY150" s="6"/>
      <c r="JZ150" s="6"/>
      <c r="KA150" s="6"/>
      <c r="KB150" s="6"/>
      <c r="KC150" s="6"/>
      <c r="KD150" s="6"/>
      <c r="KE150" s="6"/>
      <c r="KF150" s="6"/>
      <c r="KG150" s="6"/>
      <c r="KH150" s="6"/>
      <c r="KI150" s="6"/>
      <c r="KJ150" s="6"/>
      <c r="KK150" s="6"/>
      <c r="KL150" s="6"/>
      <c r="KM150" s="6"/>
      <c r="KN150" s="6"/>
      <c r="KO150" s="6"/>
      <c r="KP150" s="6"/>
      <c r="KQ150" s="6"/>
      <c r="KR150" s="6"/>
      <c r="KS150" s="6"/>
      <c r="KT150" s="6"/>
      <c r="KU150" s="6"/>
      <c r="KV150" s="6"/>
      <c r="KW150" s="6"/>
      <c r="KX150" s="6"/>
      <c r="KY150" s="6"/>
      <c r="KZ150" s="6"/>
      <c r="LA150" s="6"/>
      <c r="LB150" s="6"/>
      <c r="LC150" s="6"/>
      <c r="LD150" s="6"/>
      <c r="LE150" s="6"/>
      <c r="LF150" s="6"/>
      <c r="LG150" s="6"/>
      <c r="LH150" s="6"/>
      <c r="LI150" s="6"/>
      <c r="LJ150" s="6"/>
    </row>
    <row r="151" spans="1:322" s="11" customFormat="1" x14ac:dyDescent="0.25">
      <c r="A151" s="10"/>
      <c r="B151" s="10"/>
      <c r="C151" s="10"/>
      <c r="D151" s="10"/>
      <c r="E151" s="30" t="str">
        <f>kpi!$E$47</f>
        <v>выручка</v>
      </c>
      <c r="F151" s="10"/>
      <c r="G151" s="10"/>
      <c r="H151" s="30"/>
      <c r="I151" s="10"/>
      <c r="J151" s="10"/>
      <c r="K151" s="79" t="str">
        <f>IF($E151="","",INDEX(kpi!$H:$H,SUMIFS(kpi!$B:$B,kpi!$E:$E,$E151)))</f>
        <v>долл.</v>
      </c>
      <c r="L151" s="10"/>
      <c r="M151" s="13"/>
      <c r="N151" s="10"/>
      <c r="O151" s="20"/>
      <c r="P151" s="10"/>
      <c r="Q151" s="10"/>
      <c r="R151" s="66">
        <f>SUMIFS($T151:$LI151,$T$1:$LI$1,"&lt;="&amp;MAX($1:$1),$T$1:$LI$1,"&gt;="&amp;1)</f>
        <v>0</v>
      </c>
      <c r="S151" s="10"/>
      <c r="T151" s="10"/>
      <c r="U151" s="49">
        <f>IF(U$10="",0,U58-U147)</f>
        <v>0</v>
      </c>
      <c r="V151" s="49">
        <f t="shared" ref="V151:CG151" si="387">IF(V$10="",0,V58-V147)</f>
        <v>0</v>
      </c>
      <c r="W151" s="49">
        <f t="shared" si="387"/>
        <v>0</v>
      </c>
      <c r="X151" s="49">
        <f t="shared" si="387"/>
        <v>0</v>
      </c>
      <c r="Y151" s="49">
        <f t="shared" si="387"/>
        <v>0</v>
      </c>
      <c r="Z151" s="49">
        <f t="shared" si="387"/>
        <v>0</v>
      </c>
      <c r="AA151" s="49">
        <f t="shared" si="387"/>
        <v>0</v>
      </c>
      <c r="AB151" s="49">
        <f t="shared" si="387"/>
        <v>0</v>
      </c>
      <c r="AC151" s="49">
        <f t="shared" si="387"/>
        <v>0</v>
      </c>
      <c r="AD151" s="49">
        <f t="shared" si="387"/>
        <v>0</v>
      </c>
      <c r="AE151" s="49">
        <f t="shared" si="387"/>
        <v>0</v>
      </c>
      <c r="AF151" s="49">
        <f t="shared" si="387"/>
        <v>0</v>
      </c>
      <c r="AG151" s="49">
        <f t="shared" si="387"/>
        <v>0</v>
      </c>
      <c r="AH151" s="49">
        <f t="shared" si="387"/>
        <v>0</v>
      </c>
      <c r="AI151" s="49">
        <f t="shared" si="387"/>
        <v>0</v>
      </c>
      <c r="AJ151" s="49">
        <f t="shared" si="387"/>
        <v>0</v>
      </c>
      <c r="AK151" s="49">
        <f t="shared" si="387"/>
        <v>0</v>
      </c>
      <c r="AL151" s="49">
        <f t="shared" si="387"/>
        <v>0</v>
      </c>
      <c r="AM151" s="49">
        <f t="shared" si="387"/>
        <v>0</v>
      </c>
      <c r="AN151" s="49">
        <f t="shared" si="387"/>
        <v>0</v>
      </c>
      <c r="AO151" s="49">
        <f t="shared" si="387"/>
        <v>0</v>
      </c>
      <c r="AP151" s="49">
        <f t="shared" si="387"/>
        <v>0</v>
      </c>
      <c r="AQ151" s="49">
        <f t="shared" si="387"/>
        <v>0</v>
      </c>
      <c r="AR151" s="49">
        <f t="shared" si="387"/>
        <v>0</v>
      </c>
      <c r="AS151" s="49">
        <f t="shared" si="387"/>
        <v>0</v>
      </c>
      <c r="AT151" s="49">
        <f t="shared" si="387"/>
        <v>0</v>
      </c>
      <c r="AU151" s="49">
        <f t="shared" si="387"/>
        <v>0</v>
      </c>
      <c r="AV151" s="49">
        <f t="shared" si="387"/>
        <v>0</v>
      </c>
      <c r="AW151" s="49">
        <f t="shared" si="387"/>
        <v>0</v>
      </c>
      <c r="AX151" s="49">
        <f t="shared" si="387"/>
        <v>0</v>
      </c>
      <c r="AY151" s="49">
        <f t="shared" si="387"/>
        <v>0</v>
      </c>
      <c r="AZ151" s="49">
        <f t="shared" si="387"/>
        <v>0</v>
      </c>
      <c r="BA151" s="49">
        <f t="shared" si="387"/>
        <v>0</v>
      </c>
      <c r="BB151" s="49">
        <f t="shared" si="387"/>
        <v>0</v>
      </c>
      <c r="BC151" s="49">
        <f t="shared" si="387"/>
        <v>0</v>
      </c>
      <c r="BD151" s="49">
        <f t="shared" si="387"/>
        <v>0</v>
      </c>
      <c r="BE151" s="49">
        <f t="shared" si="387"/>
        <v>0</v>
      </c>
      <c r="BF151" s="49">
        <f t="shared" si="387"/>
        <v>0</v>
      </c>
      <c r="BG151" s="49">
        <f t="shared" si="387"/>
        <v>0</v>
      </c>
      <c r="BH151" s="49">
        <f t="shared" si="387"/>
        <v>0</v>
      </c>
      <c r="BI151" s="49">
        <f t="shared" si="387"/>
        <v>0</v>
      </c>
      <c r="BJ151" s="49">
        <f t="shared" si="387"/>
        <v>0</v>
      </c>
      <c r="BK151" s="49">
        <f t="shared" si="387"/>
        <v>0</v>
      </c>
      <c r="BL151" s="49">
        <f t="shared" si="387"/>
        <v>0</v>
      </c>
      <c r="BM151" s="49">
        <f t="shared" si="387"/>
        <v>0</v>
      </c>
      <c r="BN151" s="49">
        <f t="shared" si="387"/>
        <v>0</v>
      </c>
      <c r="BO151" s="49">
        <f t="shared" si="387"/>
        <v>0</v>
      </c>
      <c r="BP151" s="49">
        <f t="shared" si="387"/>
        <v>0</v>
      </c>
      <c r="BQ151" s="49">
        <f t="shared" si="387"/>
        <v>0</v>
      </c>
      <c r="BR151" s="49">
        <f t="shared" si="387"/>
        <v>0</v>
      </c>
      <c r="BS151" s="49">
        <f t="shared" si="387"/>
        <v>0</v>
      </c>
      <c r="BT151" s="49">
        <f t="shared" si="387"/>
        <v>0</v>
      </c>
      <c r="BU151" s="49">
        <f t="shared" si="387"/>
        <v>0</v>
      </c>
      <c r="BV151" s="49">
        <f t="shared" si="387"/>
        <v>0</v>
      </c>
      <c r="BW151" s="49">
        <f t="shared" si="387"/>
        <v>0</v>
      </c>
      <c r="BX151" s="49">
        <f t="shared" si="387"/>
        <v>0</v>
      </c>
      <c r="BY151" s="49">
        <f t="shared" si="387"/>
        <v>0</v>
      </c>
      <c r="BZ151" s="49">
        <f t="shared" si="387"/>
        <v>0</v>
      </c>
      <c r="CA151" s="49">
        <f t="shared" si="387"/>
        <v>0</v>
      </c>
      <c r="CB151" s="49">
        <f t="shared" si="387"/>
        <v>0</v>
      </c>
      <c r="CC151" s="49">
        <f t="shared" si="387"/>
        <v>0</v>
      </c>
      <c r="CD151" s="49">
        <f t="shared" si="387"/>
        <v>0</v>
      </c>
      <c r="CE151" s="49">
        <f t="shared" si="387"/>
        <v>0</v>
      </c>
      <c r="CF151" s="49">
        <f t="shared" si="387"/>
        <v>0</v>
      </c>
      <c r="CG151" s="49">
        <f t="shared" si="387"/>
        <v>0</v>
      </c>
      <c r="CH151" s="49">
        <f t="shared" ref="CH151:ES151" si="388">IF(CH$10="",0,CH58-CH147)</f>
        <v>0</v>
      </c>
      <c r="CI151" s="49">
        <f t="shared" si="388"/>
        <v>0</v>
      </c>
      <c r="CJ151" s="49">
        <f t="shared" si="388"/>
        <v>0</v>
      </c>
      <c r="CK151" s="49">
        <f t="shared" si="388"/>
        <v>0</v>
      </c>
      <c r="CL151" s="49">
        <f t="shared" si="388"/>
        <v>0</v>
      </c>
      <c r="CM151" s="49">
        <f t="shared" si="388"/>
        <v>0</v>
      </c>
      <c r="CN151" s="49">
        <f t="shared" si="388"/>
        <v>0</v>
      </c>
      <c r="CO151" s="49">
        <f t="shared" si="388"/>
        <v>0</v>
      </c>
      <c r="CP151" s="49">
        <f t="shared" si="388"/>
        <v>0</v>
      </c>
      <c r="CQ151" s="49">
        <f t="shared" si="388"/>
        <v>0</v>
      </c>
      <c r="CR151" s="49">
        <f t="shared" si="388"/>
        <v>0</v>
      </c>
      <c r="CS151" s="49">
        <f t="shared" si="388"/>
        <v>0</v>
      </c>
      <c r="CT151" s="49">
        <f t="shared" si="388"/>
        <v>0</v>
      </c>
      <c r="CU151" s="49">
        <f t="shared" si="388"/>
        <v>0</v>
      </c>
      <c r="CV151" s="49">
        <f t="shared" si="388"/>
        <v>0</v>
      </c>
      <c r="CW151" s="49">
        <f t="shared" si="388"/>
        <v>0</v>
      </c>
      <c r="CX151" s="49">
        <f t="shared" si="388"/>
        <v>0</v>
      </c>
      <c r="CY151" s="49">
        <f t="shared" si="388"/>
        <v>0</v>
      </c>
      <c r="CZ151" s="49">
        <f t="shared" si="388"/>
        <v>0</v>
      </c>
      <c r="DA151" s="49">
        <f t="shared" si="388"/>
        <v>0</v>
      </c>
      <c r="DB151" s="49">
        <f t="shared" si="388"/>
        <v>0</v>
      </c>
      <c r="DC151" s="49">
        <f t="shared" si="388"/>
        <v>0</v>
      </c>
      <c r="DD151" s="49">
        <f t="shared" si="388"/>
        <v>0</v>
      </c>
      <c r="DE151" s="49">
        <f t="shared" si="388"/>
        <v>0</v>
      </c>
      <c r="DF151" s="49">
        <f t="shared" si="388"/>
        <v>0</v>
      </c>
      <c r="DG151" s="49">
        <f t="shared" si="388"/>
        <v>0</v>
      </c>
      <c r="DH151" s="49">
        <f t="shared" si="388"/>
        <v>0</v>
      </c>
      <c r="DI151" s="49">
        <f t="shared" si="388"/>
        <v>0</v>
      </c>
      <c r="DJ151" s="49">
        <f t="shared" si="388"/>
        <v>0</v>
      </c>
      <c r="DK151" s="49">
        <f t="shared" si="388"/>
        <v>0</v>
      </c>
      <c r="DL151" s="49">
        <f t="shared" si="388"/>
        <v>0</v>
      </c>
      <c r="DM151" s="49">
        <f t="shared" si="388"/>
        <v>0</v>
      </c>
      <c r="DN151" s="49">
        <f t="shared" si="388"/>
        <v>0</v>
      </c>
      <c r="DO151" s="49">
        <f t="shared" si="388"/>
        <v>0</v>
      </c>
      <c r="DP151" s="49">
        <f t="shared" si="388"/>
        <v>0</v>
      </c>
      <c r="DQ151" s="49">
        <f t="shared" si="388"/>
        <v>0</v>
      </c>
      <c r="DR151" s="49">
        <f t="shared" si="388"/>
        <v>0</v>
      </c>
      <c r="DS151" s="49">
        <f t="shared" si="388"/>
        <v>0</v>
      </c>
      <c r="DT151" s="49">
        <f t="shared" si="388"/>
        <v>0</v>
      </c>
      <c r="DU151" s="49">
        <f t="shared" si="388"/>
        <v>0</v>
      </c>
      <c r="DV151" s="49">
        <f t="shared" si="388"/>
        <v>0</v>
      </c>
      <c r="DW151" s="49">
        <f t="shared" si="388"/>
        <v>0</v>
      </c>
      <c r="DX151" s="49">
        <f t="shared" si="388"/>
        <v>0</v>
      </c>
      <c r="DY151" s="49">
        <f t="shared" si="388"/>
        <v>0</v>
      </c>
      <c r="DZ151" s="49">
        <f t="shared" si="388"/>
        <v>0</v>
      </c>
      <c r="EA151" s="49">
        <f t="shared" si="388"/>
        <v>0</v>
      </c>
      <c r="EB151" s="49">
        <f t="shared" si="388"/>
        <v>0</v>
      </c>
      <c r="EC151" s="49">
        <f t="shared" si="388"/>
        <v>0</v>
      </c>
      <c r="ED151" s="49">
        <f t="shared" si="388"/>
        <v>0</v>
      </c>
      <c r="EE151" s="49">
        <f t="shared" si="388"/>
        <v>0</v>
      </c>
      <c r="EF151" s="49">
        <f t="shared" si="388"/>
        <v>0</v>
      </c>
      <c r="EG151" s="49">
        <f t="shared" si="388"/>
        <v>0</v>
      </c>
      <c r="EH151" s="49">
        <f t="shared" si="388"/>
        <v>0</v>
      </c>
      <c r="EI151" s="49">
        <f t="shared" si="388"/>
        <v>0</v>
      </c>
      <c r="EJ151" s="49">
        <f t="shared" si="388"/>
        <v>0</v>
      </c>
      <c r="EK151" s="49">
        <f t="shared" si="388"/>
        <v>0</v>
      </c>
      <c r="EL151" s="49">
        <f t="shared" si="388"/>
        <v>0</v>
      </c>
      <c r="EM151" s="49">
        <f t="shared" si="388"/>
        <v>0</v>
      </c>
      <c r="EN151" s="49">
        <f t="shared" si="388"/>
        <v>0</v>
      </c>
      <c r="EO151" s="49">
        <f t="shared" si="388"/>
        <v>0</v>
      </c>
      <c r="EP151" s="49">
        <f t="shared" si="388"/>
        <v>0</v>
      </c>
      <c r="EQ151" s="49">
        <f t="shared" si="388"/>
        <v>0</v>
      </c>
      <c r="ER151" s="49">
        <f t="shared" si="388"/>
        <v>0</v>
      </c>
      <c r="ES151" s="49">
        <f t="shared" si="388"/>
        <v>0</v>
      </c>
      <c r="ET151" s="49">
        <f t="shared" ref="ET151:HE151" si="389">IF(ET$10="",0,ET58-ET147)</f>
        <v>0</v>
      </c>
      <c r="EU151" s="49">
        <f t="shared" si="389"/>
        <v>0</v>
      </c>
      <c r="EV151" s="49">
        <f t="shared" si="389"/>
        <v>0</v>
      </c>
      <c r="EW151" s="49">
        <f t="shared" si="389"/>
        <v>0</v>
      </c>
      <c r="EX151" s="49">
        <f t="shared" si="389"/>
        <v>0</v>
      </c>
      <c r="EY151" s="49">
        <f t="shared" si="389"/>
        <v>0</v>
      </c>
      <c r="EZ151" s="49">
        <f t="shared" si="389"/>
        <v>0</v>
      </c>
      <c r="FA151" s="49">
        <f t="shared" si="389"/>
        <v>0</v>
      </c>
      <c r="FB151" s="49">
        <f t="shared" si="389"/>
        <v>0</v>
      </c>
      <c r="FC151" s="49">
        <f t="shared" si="389"/>
        <v>0</v>
      </c>
      <c r="FD151" s="49">
        <f t="shared" si="389"/>
        <v>0</v>
      </c>
      <c r="FE151" s="49">
        <f t="shared" si="389"/>
        <v>0</v>
      </c>
      <c r="FF151" s="49">
        <f t="shared" si="389"/>
        <v>0</v>
      </c>
      <c r="FG151" s="49">
        <f t="shared" si="389"/>
        <v>0</v>
      </c>
      <c r="FH151" s="49">
        <f t="shared" si="389"/>
        <v>0</v>
      </c>
      <c r="FI151" s="49">
        <f t="shared" si="389"/>
        <v>0</v>
      </c>
      <c r="FJ151" s="49">
        <f t="shared" si="389"/>
        <v>0</v>
      </c>
      <c r="FK151" s="49">
        <f t="shared" si="389"/>
        <v>0</v>
      </c>
      <c r="FL151" s="49">
        <f t="shared" si="389"/>
        <v>0</v>
      </c>
      <c r="FM151" s="49">
        <f t="shared" si="389"/>
        <v>0</v>
      </c>
      <c r="FN151" s="49">
        <f t="shared" si="389"/>
        <v>0</v>
      </c>
      <c r="FO151" s="49">
        <f t="shared" si="389"/>
        <v>0</v>
      </c>
      <c r="FP151" s="49">
        <f t="shared" si="389"/>
        <v>0</v>
      </c>
      <c r="FQ151" s="49">
        <f t="shared" si="389"/>
        <v>0</v>
      </c>
      <c r="FR151" s="49">
        <f t="shared" si="389"/>
        <v>0</v>
      </c>
      <c r="FS151" s="49">
        <f t="shared" si="389"/>
        <v>0</v>
      </c>
      <c r="FT151" s="49">
        <f t="shared" si="389"/>
        <v>0</v>
      </c>
      <c r="FU151" s="49">
        <f t="shared" si="389"/>
        <v>0</v>
      </c>
      <c r="FV151" s="49">
        <f t="shared" si="389"/>
        <v>0</v>
      </c>
      <c r="FW151" s="49">
        <f t="shared" si="389"/>
        <v>0</v>
      </c>
      <c r="FX151" s="49">
        <f t="shared" si="389"/>
        <v>0</v>
      </c>
      <c r="FY151" s="49">
        <f t="shared" si="389"/>
        <v>0</v>
      </c>
      <c r="FZ151" s="49">
        <f t="shared" si="389"/>
        <v>0</v>
      </c>
      <c r="GA151" s="49">
        <f t="shared" si="389"/>
        <v>0</v>
      </c>
      <c r="GB151" s="49">
        <f t="shared" si="389"/>
        <v>0</v>
      </c>
      <c r="GC151" s="49">
        <f t="shared" si="389"/>
        <v>0</v>
      </c>
      <c r="GD151" s="49">
        <f t="shared" si="389"/>
        <v>0</v>
      </c>
      <c r="GE151" s="49">
        <f t="shared" si="389"/>
        <v>0</v>
      </c>
      <c r="GF151" s="49">
        <f t="shared" si="389"/>
        <v>0</v>
      </c>
      <c r="GG151" s="49">
        <f t="shared" si="389"/>
        <v>0</v>
      </c>
      <c r="GH151" s="49">
        <f t="shared" si="389"/>
        <v>0</v>
      </c>
      <c r="GI151" s="49">
        <f t="shared" si="389"/>
        <v>0</v>
      </c>
      <c r="GJ151" s="49">
        <f t="shared" si="389"/>
        <v>0</v>
      </c>
      <c r="GK151" s="49">
        <f t="shared" si="389"/>
        <v>0</v>
      </c>
      <c r="GL151" s="49">
        <f t="shared" si="389"/>
        <v>0</v>
      </c>
      <c r="GM151" s="49">
        <f t="shared" si="389"/>
        <v>0</v>
      </c>
      <c r="GN151" s="49">
        <f t="shared" si="389"/>
        <v>0</v>
      </c>
      <c r="GO151" s="49">
        <f t="shared" si="389"/>
        <v>0</v>
      </c>
      <c r="GP151" s="49">
        <f t="shared" si="389"/>
        <v>0</v>
      </c>
      <c r="GQ151" s="49">
        <f t="shared" si="389"/>
        <v>0</v>
      </c>
      <c r="GR151" s="49">
        <f t="shared" si="389"/>
        <v>0</v>
      </c>
      <c r="GS151" s="49">
        <f t="shared" si="389"/>
        <v>0</v>
      </c>
      <c r="GT151" s="49">
        <f t="shared" si="389"/>
        <v>0</v>
      </c>
      <c r="GU151" s="49">
        <f t="shared" si="389"/>
        <v>0</v>
      </c>
      <c r="GV151" s="49">
        <f t="shared" si="389"/>
        <v>0</v>
      </c>
      <c r="GW151" s="49">
        <f t="shared" si="389"/>
        <v>0</v>
      </c>
      <c r="GX151" s="49">
        <f t="shared" si="389"/>
        <v>0</v>
      </c>
      <c r="GY151" s="49">
        <f t="shared" si="389"/>
        <v>0</v>
      </c>
      <c r="GZ151" s="49">
        <f t="shared" si="389"/>
        <v>0</v>
      </c>
      <c r="HA151" s="49">
        <f t="shared" si="389"/>
        <v>0</v>
      </c>
      <c r="HB151" s="49">
        <f t="shared" si="389"/>
        <v>0</v>
      </c>
      <c r="HC151" s="49">
        <f t="shared" si="389"/>
        <v>0</v>
      </c>
      <c r="HD151" s="49">
        <f t="shared" si="389"/>
        <v>0</v>
      </c>
      <c r="HE151" s="49">
        <f t="shared" si="389"/>
        <v>0</v>
      </c>
      <c r="HF151" s="49">
        <f t="shared" ref="HF151:JQ151" si="390">IF(HF$10="",0,HF58-HF147)</f>
        <v>0</v>
      </c>
      <c r="HG151" s="49">
        <f t="shared" si="390"/>
        <v>0</v>
      </c>
      <c r="HH151" s="49">
        <f t="shared" si="390"/>
        <v>0</v>
      </c>
      <c r="HI151" s="49">
        <f t="shared" si="390"/>
        <v>0</v>
      </c>
      <c r="HJ151" s="49">
        <f t="shared" si="390"/>
        <v>0</v>
      </c>
      <c r="HK151" s="49">
        <f t="shared" si="390"/>
        <v>0</v>
      </c>
      <c r="HL151" s="49">
        <f t="shared" si="390"/>
        <v>0</v>
      </c>
      <c r="HM151" s="49">
        <f t="shared" si="390"/>
        <v>0</v>
      </c>
      <c r="HN151" s="49">
        <f t="shared" si="390"/>
        <v>0</v>
      </c>
      <c r="HO151" s="49">
        <f t="shared" si="390"/>
        <v>0</v>
      </c>
      <c r="HP151" s="49">
        <f t="shared" si="390"/>
        <v>0</v>
      </c>
      <c r="HQ151" s="49">
        <f t="shared" si="390"/>
        <v>0</v>
      </c>
      <c r="HR151" s="49">
        <f t="shared" si="390"/>
        <v>0</v>
      </c>
      <c r="HS151" s="49">
        <f t="shared" si="390"/>
        <v>0</v>
      </c>
      <c r="HT151" s="49">
        <f t="shared" si="390"/>
        <v>0</v>
      </c>
      <c r="HU151" s="49">
        <f t="shared" si="390"/>
        <v>0</v>
      </c>
      <c r="HV151" s="49">
        <f t="shared" si="390"/>
        <v>0</v>
      </c>
      <c r="HW151" s="49">
        <f t="shared" si="390"/>
        <v>0</v>
      </c>
      <c r="HX151" s="49">
        <f t="shared" si="390"/>
        <v>0</v>
      </c>
      <c r="HY151" s="49">
        <f t="shared" si="390"/>
        <v>0</v>
      </c>
      <c r="HZ151" s="49">
        <f t="shared" si="390"/>
        <v>0</v>
      </c>
      <c r="IA151" s="49">
        <f t="shared" si="390"/>
        <v>0</v>
      </c>
      <c r="IB151" s="49">
        <f t="shared" si="390"/>
        <v>0</v>
      </c>
      <c r="IC151" s="49">
        <f t="shared" si="390"/>
        <v>0</v>
      </c>
      <c r="ID151" s="49">
        <f t="shared" si="390"/>
        <v>0</v>
      </c>
      <c r="IE151" s="49">
        <f t="shared" si="390"/>
        <v>0</v>
      </c>
      <c r="IF151" s="49">
        <f t="shared" si="390"/>
        <v>0</v>
      </c>
      <c r="IG151" s="49">
        <f t="shared" si="390"/>
        <v>0</v>
      </c>
      <c r="IH151" s="49">
        <f t="shared" si="390"/>
        <v>0</v>
      </c>
      <c r="II151" s="49">
        <f t="shared" si="390"/>
        <v>0</v>
      </c>
      <c r="IJ151" s="49">
        <f t="shared" si="390"/>
        <v>0</v>
      </c>
      <c r="IK151" s="49">
        <f t="shared" si="390"/>
        <v>0</v>
      </c>
      <c r="IL151" s="49">
        <f t="shared" si="390"/>
        <v>0</v>
      </c>
      <c r="IM151" s="49">
        <f t="shared" si="390"/>
        <v>0</v>
      </c>
      <c r="IN151" s="49">
        <f t="shared" si="390"/>
        <v>0</v>
      </c>
      <c r="IO151" s="49">
        <f t="shared" si="390"/>
        <v>0</v>
      </c>
      <c r="IP151" s="49">
        <f t="shared" si="390"/>
        <v>0</v>
      </c>
      <c r="IQ151" s="49">
        <f t="shared" si="390"/>
        <v>0</v>
      </c>
      <c r="IR151" s="49">
        <f t="shared" si="390"/>
        <v>0</v>
      </c>
      <c r="IS151" s="49">
        <f t="shared" si="390"/>
        <v>0</v>
      </c>
      <c r="IT151" s="49">
        <f t="shared" si="390"/>
        <v>0</v>
      </c>
      <c r="IU151" s="49">
        <f t="shared" si="390"/>
        <v>0</v>
      </c>
      <c r="IV151" s="49">
        <f t="shared" si="390"/>
        <v>0</v>
      </c>
      <c r="IW151" s="49">
        <f t="shared" si="390"/>
        <v>0</v>
      </c>
      <c r="IX151" s="49">
        <f t="shared" si="390"/>
        <v>0</v>
      </c>
      <c r="IY151" s="49">
        <f t="shared" si="390"/>
        <v>0</v>
      </c>
      <c r="IZ151" s="49">
        <f t="shared" si="390"/>
        <v>0</v>
      </c>
      <c r="JA151" s="49">
        <f t="shared" si="390"/>
        <v>0</v>
      </c>
      <c r="JB151" s="49">
        <f t="shared" si="390"/>
        <v>0</v>
      </c>
      <c r="JC151" s="49">
        <f t="shared" si="390"/>
        <v>0</v>
      </c>
      <c r="JD151" s="49">
        <f t="shared" si="390"/>
        <v>0</v>
      </c>
      <c r="JE151" s="49">
        <f t="shared" si="390"/>
        <v>0</v>
      </c>
      <c r="JF151" s="49">
        <f t="shared" si="390"/>
        <v>0</v>
      </c>
      <c r="JG151" s="49">
        <f t="shared" si="390"/>
        <v>0</v>
      </c>
      <c r="JH151" s="49">
        <f t="shared" si="390"/>
        <v>0</v>
      </c>
      <c r="JI151" s="49">
        <f t="shared" si="390"/>
        <v>0</v>
      </c>
      <c r="JJ151" s="49">
        <f t="shared" si="390"/>
        <v>0</v>
      </c>
      <c r="JK151" s="49">
        <f t="shared" si="390"/>
        <v>0</v>
      </c>
      <c r="JL151" s="49">
        <f t="shared" si="390"/>
        <v>0</v>
      </c>
      <c r="JM151" s="49">
        <f t="shared" si="390"/>
        <v>0</v>
      </c>
      <c r="JN151" s="49">
        <f t="shared" si="390"/>
        <v>0</v>
      </c>
      <c r="JO151" s="49">
        <f t="shared" si="390"/>
        <v>0</v>
      </c>
      <c r="JP151" s="49">
        <f t="shared" si="390"/>
        <v>0</v>
      </c>
      <c r="JQ151" s="49">
        <f t="shared" si="390"/>
        <v>0</v>
      </c>
      <c r="JR151" s="49">
        <f t="shared" ref="JR151:LH151" si="391">IF(JR$10="",0,JR58-JR147)</f>
        <v>0</v>
      </c>
      <c r="JS151" s="49">
        <f t="shared" si="391"/>
        <v>0</v>
      </c>
      <c r="JT151" s="49">
        <f t="shared" si="391"/>
        <v>0</v>
      </c>
      <c r="JU151" s="49">
        <f t="shared" si="391"/>
        <v>0</v>
      </c>
      <c r="JV151" s="49">
        <f t="shared" si="391"/>
        <v>0</v>
      </c>
      <c r="JW151" s="49">
        <f t="shared" si="391"/>
        <v>0</v>
      </c>
      <c r="JX151" s="49">
        <f t="shared" si="391"/>
        <v>0</v>
      </c>
      <c r="JY151" s="49">
        <f t="shared" si="391"/>
        <v>0</v>
      </c>
      <c r="JZ151" s="49">
        <f t="shared" si="391"/>
        <v>0</v>
      </c>
      <c r="KA151" s="49">
        <f t="shared" si="391"/>
        <v>0</v>
      </c>
      <c r="KB151" s="49">
        <f t="shared" si="391"/>
        <v>0</v>
      </c>
      <c r="KC151" s="49">
        <f t="shared" si="391"/>
        <v>0</v>
      </c>
      <c r="KD151" s="49">
        <f t="shared" si="391"/>
        <v>0</v>
      </c>
      <c r="KE151" s="49">
        <f t="shared" si="391"/>
        <v>0</v>
      </c>
      <c r="KF151" s="49">
        <f t="shared" si="391"/>
        <v>0</v>
      </c>
      <c r="KG151" s="49">
        <f t="shared" si="391"/>
        <v>0</v>
      </c>
      <c r="KH151" s="49">
        <f t="shared" si="391"/>
        <v>0</v>
      </c>
      <c r="KI151" s="49">
        <f t="shared" si="391"/>
        <v>0</v>
      </c>
      <c r="KJ151" s="49">
        <f t="shared" si="391"/>
        <v>0</v>
      </c>
      <c r="KK151" s="49">
        <f t="shared" si="391"/>
        <v>0</v>
      </c>
      <c r="KL151" s="49">
        <f t="shared" si="391"/>
        <v>0</v>
      </c>
      <c r="KM151" s="49">
        <f t="shared" si="391"/>
        <v>0</v>
      </c>
      <c r="KN151" s="49">
        <f t="shared" si="391"/>
        <v>0</v>
      </c>
      <c r="KO151" s="49">
        <f t="shared" si="391"/>
        <v>0</v>
      </c>
      <c r="KP151" s="49">
        <f t="shared" si="391"/>
        <v>0</v>
      </c>
      <c r="KQ151" s="49">
        <f t="shared" si="391"/>
        <v>0</v>
      </c>
      <c r="KR151" s="49">
        <f t="shared" si="391"/>
        <v>0</v>
      </c>
      <c r="KS151" s="49">
        <f t="shared" si="391"/>
        <v>0</v>
      </c>
      <c r="KT151" s="49">
        <f t="shared" si="391"/>
        <v>0</v>
      </c>
      <c r="KU151" s="49">
        <f t="shared" si="391"/>
        <v>0</v>
      </c>
      <c r="KV151" s="49">
        <f t="shared" si="391"/>
        <v>0</v>
      </c>
      <c r="KW151" s="49">
        <f t="shared" si="391"/>
        <v>0</v>
      </c>
      <c r="KX151" s="49">
        <f t="shared" si="391"/>
        <v>0</v>
      </c>
      <c r="KY151" s="49">
        <f t="shared" si="391"/>
        <v>0</v>
      </c>
      <c r="KZ151" s="49">
        <f t="shared" si="391"/>
        <v>0</v>
      </c>
      <c r="LA151" s="49">
        <f t="shared" si="391"/>
        <v>0</v>
      </c>
      <c r="LB151" s="49">
        <f t="shared" si="391"/>
        <v>0</v>
      </c>
      <c r="LC151" s="49">
        <f t="shared" si="391"/>
        <v>0</v>
      </c>
      <c r="LD151" s="49">
        <f t="shared" si="391"/>
        <v>0</v>
      </c>
      <c r="LE151" s="49">
        <f t="shared" si="391"/>
        <v>0</v>
      </c>
      <c r="LF151" s="49">
        <f t="shared" si="391"/>
        <v>0</v>
      </c>
      <c r="LG151" s="49">
        <f t="shared" si="391"/>
        <v>0</v>
      </c>
      <c r="LH151" s="49">
        <f t="shared" si="391"/>
        <v>0</v>
      </c>
      <c r="LI151" s="10"/>
      <c r="LJ151" s="10"/>
    </row>
    <row r="152" spans="1:322" ht="4.0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31"/>
      <c r="L152" s="6"/>
      <c r="M152" s="13"/>
      <c r="N152" s="6"/>
      <c r="O152" s="20"/>
      <c r="P152" s="6"/>
      <c r="Q152" s="6"/>
      <c r="R152" s="65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  <c r="JI152" s="6"/>
      <c r="JJ152" s="6"/>
      <c r="JK152" s="6"/>
      <c r="JL152" s="6"/>
      <c r="JM152" s="6"/>
      <c r="JN152" s="6"/>
      <c r="JO152" s="6"/>
      <c r="JP152" s="6"/>
      <c r="JQ152" s="6"/>
      <c r="JR152" s="6"/>
      <c r="JS152" s="6"/>
      <c r="JT152" s="6"/>
      <c r="JU152" s="6"/>
      <c r="JV152" s="6"/>
      <c r="JW152" s="6"/>
      <c r="JX152" s="6"/>
      <c r="JY152" s="6"/>
      <c r="JZ152" s="6"/>
      <c r="KA152" s="6"/>
      <c r="KB152" s="6"/>
      <c r="KC152" s="6"/>
      <c r="KD152" s="6"/>
      <c r="KE152" s="6"/>
      <c r="KF152" s="6"/>
      <c r="KG152" s="6"/>
      <c r="KH152" s="6"/>
      <c r="KI152" s="6"/>
      <c r="KJ152" s="6"/>
      <c r="KK152" s="6"/>
      <c r="KL152" s="6"/>
      <c r="KM152" s="6"/>
      <c r="KN152" s="6"/>
      <c r="KO152" s="6"/>
      <c r="KP152" s="6"/>
      <c r="KQ152" s="6"/>
      <c r="KR152" s="6"/>
      <c r="KS152" s="6"/>
      <c r="KT152" s="6"/>
      <c r="KU152" s="6"/>
      <c r="KV152" s="6"/>
      <c r="KW152" s="6"/>
      <c r="KX152" s="6"/>
      <c r="KY152" s="6"/>
      <c r="KZ152" s="6"/>
      <c r="LA152" s="6"/>
      <c r="LB152" s="6"/>
      <c r="LC152" s="6"/>
      <c r="LD152" s="6"/>
      <c r="LE152" s="6"/>
      <c r="LF152" s="6"/>
      <c r="LG152" s="6"/>
      <c r="LH152" s="6"/>
      <c r="LI152" s="6"/>
      <c r="LJ152" s="6"/>
    </row>
    <row r="153" spans="1:322" s="11" customFormat="1" x14ac:dyDescent="0.25">
      <c r="A153" s="10"/>
      <c r="B153" s="10"/>
      <c r="C153" s="10"/>
      <c r="D153" s="10"/>
      <c r="E153" s="30" t="str">
        <f>kpi!$E$43</f>
        <v>расходы (без НДС) итого</v>
      </c>
      <c r="F153" s="10"/>
      <c r="G153" s="10"/>
      <c r="H153" s="30"/>
      <c r="I153" s="10"/>
      <c r="J153" s="10"/>
      <c r="K153" s="79" t="str">
        <f>IF($E153="","",INDEX(kpi!$H:$H,SUMIFS(kpi!$B:$B,kpi!$E:$E,$E153)))</f>
        <v>долл.</v>
      </c>
      <c r="L153" s="10"/>
      <c r="M153" s="13"/>
      <c r="N153" s="10"/>
      <c r="O153" s="20"/>
      <c r="P153" s="10"/>
      <c r="Q153" s="10"/>
      <c r="R153" s="66">
        <f>SUMIFS($T153:$LI153,$T$1:$LI$1,"&lt;="&amp;MAX($1:$1),$T$1:$LI$1,"&gt;="&amp;1)</f>
        <v>0</v>
      </c>
      <c r="S153" s="10"/>
      <c r="T153" s="10"/>
      <c r="U153" s="49">
        <f>IF(U$10="",0,U$32+U$130+U$132+U$134+U$145-U$149)</f>
        <v>0</v>
      </c>
      <c r="V153" s="49">
        <f>IF(V$10="",0,V$32+V$130+V$132+V$134+V$145-V$149)</f>
        <v>0</v>
      </c>
      <c r="W153" s="49">
        <f t="shared" ref="W153:CH153" si="392">IF(W$10="",0,W$32+W$130+W$132+W$134+W$145-W$149)</f>
        <v>0</v>
      </c>
      <c r="X153" s="49">
        <f t="shared" si="392"/>
        <v>0</v>
      </c>
      <c r="Y153" s="49">
        <f t="shared" si="392"/>
        <v>0</v>
      </c>
      <c r="Z153" s="49">
        <f t="shared" si="392"/>
        <v>0</v>
      </c>
      <c r="AA153" s="49">
        <f t="shared" si="392"/>
        <v>0</v>
      </c>
      <c r="AB153" s="49">
        <f t="shared" si="392"/>
        <v>0</v>
      </c>
      <c r="AC153" s="49">
        <f t="shared" si="392"/>
        <v>0</v>
      </c>
      <c r="AD153" s="49">
        <f t="shared" si="392"/>
        <v>0</v>
      </c>
      <c r="AE153" s="49">
        <f t="shared" si="392"/>
        <v>0</v>
      </c>
      <c r="AF153" s="49">
        <f t="shared" si="392"/>
        <v>0</v>
      </c>
      <c r="AG153" s="49">
        <f t="shared" si="392"/>
        <v>0</v>
      </c>
      <c r="AH153" s="49">
        <f t="shared" si="392"/>
        <v>0</v>
      </c>
      <c r="AI153" s="49">
        <f t="shared" si="392"/>
        <v>0</v>
      </c>
      <c r="AJ153" s="49">
        <f t="shared" si="392"/>
        <v>0</v>
      </c>
      <c r="AK153" s="49">
        <f t="shared" si="392"/>
        <v>0</v>
      </c>
      <c r="AL153" s="49">
        <f t="shared" si="392"/>
        <v>0</v>
      </c>
      <c r="AM153" s="49">
        <f t="shared" si="392"/>
        <v>0</v>
      </c>
      <c r="AN153" s="49">
        <f t="shared" si="392"/>
        <v>0</v>
      </c>
      <c r="AO153" s="49">
        <f t="shared" si="392"/>
        <v>0</v>
      </c>
      <c r="AP153" s="49">
        <f t="shared" si="392"/>
        <v>0</v>
      </c>
      <c r="AQ153" s="49">
        <f t="shared" si="392"/>
        <v>0</v>
      </c>
      <c r="AR153" s="49">
        <f t="shared" si="392"/>
        <v>0</v>
      </c>
      <c r="AS153" s="49">
        <f t="shared" si="392"/>
        <v>0</v>
      </c>
      <c r="AT153" s="49">
        <f t="shared" si="392"/>
        <v>0</v>
      </c>
      <c r="AU153" s="49">
        <f t="shared" si="392"/>
        <v>0</v>
      </c>
      <c r="AV153" s="49">
        <f t="shared" si="392"/>
        <v>0</v>
      </c>
      <c r="AW153" s="49">
        <f t="shared" si="392"/>
        <v>0</v>
      </c>
      <c r="AX153" s="49">
        <f t="shared" si="392"/>
        <v>0</v>
      </c>
      <c r="AY153" s="49">
        <f t="shared" si="392"/>
        <v>0</v>
      </c>
      <c r="AZ153" s="49">
        <f t="shared" si="392"/>
        <v>0</v>
      </c>
      <c r="BA153" s="49">
        <f t="shared" si="392"/>
        <v>0</v>
      </c>
      <c r="BB153" s="49">
        <f t="shared" si="392"/>
        <v>0</v>
      </c>
      <c r="BC153" s="49">
        <f t="shared" si="392"/>
        <v>0</v>
      </c>
      <c r="BD153" s="49">
        <f t="shared" si="392"/>
        <v>0</v>
      </c>
      <c r="BE153" s="49">
        <f t="shared" si="392"/>
        <v>0</v>
      </c>
      <c r="BF153" s="49">
        <f t="shared" si="392"/>
        <v>0</v>
      </c>
      <c r="BG153" s="49">
        <f t="shared" si="392"/>
        <v>0</v>
      </c>
      <c r="BH153" s="49">
        <f t="shared" si="392"/>
        <v>0</v>
      </c>
      <c r="BI153" s="49">
        <f t="shared" si="392"/>
        <v>0</v>
      </c>
      <c r="BJ153" s="49">
        <f t="shared" si="392"/>
        <v>0</v>
      </c>
      <c r="BK153" s="49">
        <f t="shared" si="392"/>
        <v>0</v>
      </c>
      <c r="BL153" s="49">
        <f t="shared" si="392"/>
        <v>0</v>
      </c>
      <c r="BM153" s="49">
        <f t="shared" si="392"/>
        <v>0</v>
      </c>
      <c r="BN153" s="49">
        <f t="shared" si="392"/>
        <v>0</v>
      </c>
      <c r="BO153" s="49">
        <f t="shared" si="392"/>
        <v>0</v>
      </c>
      <c r="BP153" s="49">
        <f t="shared" si="392"/>
        <v>0</v>
      </c>
      <c r="BQ153" s="49">
        <f t="shared" si="392"/>
        <v>0</v>
      </c>
      <c r="BR153" s="49">
        <f t="shared" si="392"/>
        <v>0</v>
      </c>
      <c r="BS153" s="49">
        <f t="shared" si="392"/>
        <v>0</v>
      </c>
      <c r="BT153" s="49">
        <f t="shared" si="392"/>
        <v>0</v>
      </c>
      <c r="BU153" s="49">
        <f t="shared" si="392"/>
        <v>0</v>
      </c>
      <c r="BV153" s="49">
        <f t="shared" si="392"/>
        <v>0</v>
      </c>
      <c r="BW153" s="49">
        <f t="shared" si="392"/>
        <v>0</v>
      </c>
      <c r="BX153" s="49">
        <f t="shared" si="392"/>
        <v>0</v>
      </c>
      <c r="BY153" s="49">
        <f t="shared" si="392"/>
        <v>0</v>
      </c>
      <c r="BZ153" s="49">
        <f t="shared" si="392"/>
        <v>0</v>
      </c>
      <c r="CA153" s="49">
        <f t="shared" si="392"/>
        <v>0</v>
      </c>
      <c r="CB153" s="49">
        <f t="shared" si="392"/>
        <v>0</v>
      </c>
      <c r="CC153" s="49">
        <f t="shared" si="392"/>
        <v>0</v>
      </c>
      <c r="CD153" s="49">
        <f t="shared" si="392"/>
        <v>0</v>
      </c>
      <c r="CE153" s="49">
        <f t="shared" si="392"/>
        <v>0</v>
      </c>
      <c r="CF153" s="49">
        <f t="shared" si="392"/>
        <v>0</v>
      </c>
      <c r="CG153" s="49">
        <f t="shared" si="392"/>
        <v>0</v>
      </c>
      <c r="CH153" s="49">
        <f t="shared" si="392"/>
        <v>0</v>
      </c>
      <c r="CI153" s="49">
        <f t="shared" ref="CI153:ET153" si="393">IF(CI$10="",0,CI$32+CI$130+CI$132+CI$134+CI$145-CI$149)</f>
        <v>0</v>
      </c>
      <c r="CJ153" s="49">
        <f t="shared" si="393"/>
        <v>0</v>
      </c>
      <c r="CK153" s="49">
        <f t="shared" si="393"/>
        <v>0</v>
      </c>
      <c r="CL153" s="49">
        <f t="shared" si="393"/>
        <v>0</v>
      </c>
      <c r="CM153" s="49">
        <f t="shared" si="393"/>
        <v>0</v>
      </c>
      <c r="CN153" s="49">
        <f t="shared" si="393"/>
        <v>0</v>
      </c>
      <c r="CO153" s="49">
        <f t="shared" si="393"/>
        <v>0</v>
      </c>
      <c r="CP153" s="49">
        <f t="shared" si="393"/>
        <v>0</v>
      </c>
      <c r="CQ153" s="49">
        <f t="shared" si="393"/>
        <v>0</v>
      </c>
      <c r="CR153" s="49">
        <f t="shared" si="393"/>
        <v>0</v>
      </c>
      <c r="CS153" s="49">
        <f t="shared" si="393"/>
        <v>0</v>
      </c>
      <c r="CT153" s="49">
        <f t="shared" si="393"/>
        <v>0</v>
      </c>
      <c r="CU153" s="49">
        <f t="shared" si="393"/>
        <v>0</v>
      </c>
      <c r="CV153" s="49">
        <f t="shared" si="393"/>
        <v>0</v>
      </c>
      <c r="CW153" s="49">
        <f t="shared" si="393"/>
        <v>0</v>
      </c>
      <c r="CX153" s="49">
        <f t="shared" si="393"/>
        <v>0</v>
      </c>
      <c r="CY153" s="49">
        <f t="shared" si="393"/>
        <v>0</v>
      </c>
      <c r="CZ153" s="49">
        <f t="shared" si="393"/>
        <v>0</v>
      </c>
      <c r="DA153" s="49">
        <f t="shared" si="393"/>
        <v>0</v>
      </c>
      <c r="DB153" s="49">
        <f t="shared" si="393"/>
        <v>0</v>
      </c>
      <c r="DC153" s="49">
        <f t="shared" si="393"/>
        <v>0</v>
      </c>
      <c r="DD153" s="49">
        <f t="shared" si="393"/>
        <v>0</v>
      </c>
      <c r="DE153" s="49">
        <f t="shared" si="393"/>
        <v>0</v>
      </c>
      <c r="DF153" s="49">
        <f t="shared" si="393"/>
        <v>0</v>
      </c>
      <c r="DG153" s="49">
        <f t="shared" si="393"/>
        <v>0</v>
      </c>
      <c r="DH153" s="49">
        <f t="shared" si="393"/>
        <v>0</v>
      </c>
      <c r="DI153" s="49">
        <f t="shared" si="393"/>
        <v>0</v>
      </c>
      <c r="DJ153" s="49">
        <f t="shared" si="393"/>
        <v>0</v>
      </c>
      <c r="DK153" s="49">
        <f t="shared" si="393"/>
        <v>0</v>
      </c>
      <c r="DL153" s="49">
        <f t="shared" si="393"/>
        <v>0</v>
      </c>
      <c r="DM153" s="49">
        <f t="shared" si="393"/>
        <v>0</v>
      </c>
      <c r="DN153" s="49">
        <f t="shared" si="393"/>
        <v>0</v>
      </c>
      <c r="DO153" s="49">
        <f t="shared" si="393"/>
        <v>0</v>
      </c>
      <c r="DP153" s="49">
        <f t="shared" si="393"/>
        <v>0</v>
      </c>
      <c r="DQ153" s="49">
        <f t="shared" si="393"/>
        <v>0</v>
      </c>
      <c r="DR153" s="49">
        <f t="shared" si="393"/>
        <v>0</v>
      </c>
      <c r="DS153" s="49">
        <f t="shared" si="393"/>
        <v>0</v>
      </c>
      <c r="DT153" s="49">
        <f t="shared" si="393"/>
        <v>0</v>
      </c>
      <c r="DU153" s="49">
        <f t="shared" si="393"/>
        <v>0</v>
      </c>
      <c r="DV153" s="49">
        <f t="shared" si="393"/>
        <v>0</v>
      </c>
      <c r="DW153" s="49">
        <f t="shared" si="393"/>
        <v>0</v>
      </c>
      <c r="DX153" s="49">
        <f t="shared" si="393"/>
        <v>0</v>
      </c>
      <c r="DY153" s="49">
        <f t="shared" si="393"/>
        <v>0</v>
      </c>
      <c r="DZ153" s="49">
        <f t="shared" si="393"/>
        <v>0</v>
      </c>
      <c r="EA153" s="49">
        <f t="shared" si="393"/>
        <v>0</v>
      </c>
      <c r="EB153" s="49">
        <f t="shared" si="393"/>
        <v>0</v>
      </c>
      <c r="EC153" s="49">
        <f t="shared" si="393"/>
        <v>0</v>
      </c>
      <c r="ED153" s="49">
        <f t="shared" si="393"/>
        <v>0</v>
      </c>
      <c r="EE153" s="49">
        <f t="shared" si="393"/>
        <v>0</v>
      </c>
      <c r="EF153" s="49">
        <f t="shared" si="393"/>
        <v>0</v>
      </c>
      <c r="EG153" s="49">
        <f t="shared" si="393"/>
        <v>0</v>
      </c>
      <c r="EH153" s="49">
        <f t="shared" si="393"/>
        <v>0</v>
      </c>
      <c r="EI153" s="49">
        <f t="shared" si="393"/>
        <v>0</v>
      </c>
      <c r="EJ153" s="49">
        <f t="shared" si="393"/>
        <v>0</v>
      </c>
      <c r="EK153" s="49">
        <f t="shared" si="393"/>
        <v>0</v>
      </c>
      <c r="EL153" s="49">
        <f t="shared" si="393"/>
        <v>0</v>
      </c>
      <c r="EM153" s="49">
        <f t="shared" si="393"/>
        <v>0</v>
      </c>
      <c r="EN153" s="49">
        <f t="shared" si="393"/>
        <v>0</v>
      </c>
      <c r="EO153" s="49">
        <f t="shared" si="393"/>
        <v>0</v>
      </c>
      <c r="EP153" s="49">
        <f t="shared" si="393"/>
        <v>0</v>
      </c>
      <c r="EQ153" s="49">
        <f t="shared" si="393"/>
        <v>0</v>
      </c>
      <c r="ER153" s="49">
        <f t="shared" si="393"/>
        <v>0</v>
      </c>
      <c r="ES153" s="49">
        <f t="shared" si="393"/>
        <v>0</v>
      </c>
      <c r="ET153" s="49">
        <f t="shared" si="393"/>
        <v>0</v>
      </c>
      <c r="EU153" s="49">
        <f t="shared" ref="EU153:HF153" si="394">IF(EU$10="",0,EU$32+EU$130+EU$132+EU$134+EU$145-EU$149)</f>
        <v>0</v>
      </c>
      <c r="EV153" s="49">
        <f t="shared" si="394"/>
        <v>0</v>
      </c>
      <c r="EW153" s="49">
        <f t="shared" si="394"/>
        <v>0</v>
      </c>
      <c r="EX153" s="49">
        <f t="shared" si="394"/>
        <v>0</v>
      </c>
      <c r="EY153" s="49">
        <f t="shared" si="394"/>
        <v>0</v>
      </c>
      <c r="EZ153" s="49">
        <f t="shared" si="394"/>
        <v>0</v>
      </c>
      <c r="FA153" s="49">
        <f t="shared" si="394"/>
        <v>0</v>
      </c>
      <c r="FB153" s="49">
        <f t="shared" si="394"/>
        <v>0</v>
      </c>
      <c r="FC153" s="49">
        <f t="shared" si="394"/>
        <v>0</v>
      </c>
      <c r="FD153" s="49">
        <f t="shared" si="394"/>
        <v>0</v>
      </c>
      <c r="FE153" s="49">
        <f t="shared" si="394"/>
        <v>0</v>
      </c>
      <c r="FF153" s="49">
        <f t="shared" si="394"/>
        <v>0</v>
      </c>
      <c r="FG153" s="49">
        <f t="shared" si="394"/>
        <v>0</v>
      </c>
      <c r="FH153" s="49">
        <f t="shared" si="394"/>
        <v>0</v>
      </c>
      <c r="FI153" s="49">
        <f t="shared" si="394"/>
        <v>0</v>
      </c>
      <c r="FJ153" s="49">
        <f t="shared" si="394"/>
        <v>0</v>
      </c>
      <c r="FK153" s="49">
        <f t="shared" si="394"/>
        <v>0</v>
      </c>
      <c r="FL153" s="49">
        <f t="shared" si="394"/>
        <v>0</v>
      </c>
      <c r="FM153" s="49">
        <f t="shared" si="394"/>
        <v>0</v>
      </c>
      <c r="FN153" s="49">
        <f t="shared" si="394"/>
        <v>0</v>
      </c>
      <c r="FO153" s="49">
        <f t="shared" si="394"/>
        <v>0</v>
      </c>
      <c r="FP153" s="49">
        <f t="shared" si="394"/>
        <v>0</v>
      </c>
      <c r="FQ153" s="49">
        <f t="shared" si="394"/>
        <v>0</v>
      </c>
      <c r="FR153" s="49">
        <f t="shared" si="394"/>
        <v>0</v>
      </c>
      <c r="FS153" s="49">
        <f t="shared" si="394"/>
        <v>0</v>
      </c>
      <c r="FT153" s="49">
        <f t="shared" si="394"/>
        <v>0</v>
      </c>
      <c r="FU153" s="49">
        <f t="shared" si="394"/>
        <v>0</v>
      </c>
      <c r="FV153" s="49">
        <f t="shared" si="394"/>
        <v>0</v>
      </c>
      <c r="FW153" s="49">
        <f t="shared" si="394"/>
        <v>0</v>
      </c>
      <c r="FX153" s="49">
        <f t="shared" si="394"/>
        <v>0</v>
      </c>
      <c r="FY153" s="49">
        <f t="shared" si="394"/>
        <v>0</v>
      </c>
      <c r="FZ153" s="49">
        <f t="shared" si="394"/>
        <v>0</v>
      </c>
      <c r="GA153" s="49">
        <f t="shared" si="394"/>
        <v>0</v>
      </c>
      <c r="GB153" s="49">
        <f t="shared" si="394"/>
        <v>0</v>
      </c>
      <c r="GC153" s="49">
        <f t="shared" si="394"/>
        <v>0</v>
      </c>
      <c r="GD153" s="49">
        <f t="shared" si="394"/>
        <v>0</v>
      </c>
      <c r="GE153" s="49">
        <f t="shared" si="394"/>
        <v>0</v>
      </c>
      <c r="GF153" s="49">
        <f t="shared" si="394"/>
        <v>0</v>
      </c>
      <c r="GG153" s="49">
        <f t="shared" si="394"/>
        <v>0</v>
      </c>
      <c r="GH153" s="49">
        <f t="shared" si="394"/>
        <v>0</v>
      </c>
      <c r="GI153" s="49">
        <f t="shared" si="394"/>
        <v>0</v>
      </c>
      <c r="GJ153" s="49">
        <f t="shared" si="394"/>
        <v>0</v>
      </c>
      <c r="GK153" s="49">
        <f t="shared" si="394"/>
        <v>0</v>
      </c>
      <c r="GL153" s="49">
        <f t="shared" si="394"/>
        <v>0</v>
      </c>
      <c r="GM153" s="49">
        <f t="shared" si="394"/>
        <v>0</v>
      </c>
      <c r="GN153" s="49">
        <f t="shared" si="394"/>
        <v>0</v>
      </c>
      <c r="GO153" s="49">
        <f t="shared" si="394"/>
        <v>0</v>
      </c>
      <c r="GP153" s="49">
        <f t="shared" si="394"/>
        <v>0</v>
      </c>
      <c r="GQ153" s="49">
        <f t="shared" si="394"/>
        <v>0</v>
      </c>
      <c r="GR153" s="49">
        <f t="shared" si="394"/>
        <v>0</v>
      </c>
      <c r="GS153" s="49">
        <f t="shared" si="394"/>
        <v>0</v>
      </c>
      <c r="GT153" s="49">
        <f t="shared" si="394"/>
        <v>0</v>
      </c>
      <c r="GU153" s="49">
        <f t="shared" si="394"/>
        <v>0</v>
      </c>
      <c r="GV153" s="49">
        <f t="shared" si="394"/>
        <v>0</v>
      </c>
      <c r="GW153" s="49">
        <f t="shared" si="394"/>
        <v>0</v>
      </c>
      <c r="GX153" s="49">
        <f t="shared" si="394"/>
        <v>0</v>
      </c>
      <c r="GY153" s="49">
        <f t="shared" si="394"/>
        <v>0</v>
      </c>
      <c r="GZ153" s="49">
        <f t="shared" si="394"/>
        <v>0</v>
      </c>
      <c r="HA153" s="49">
        <f t="shared" si="394"/>
        <v>0</v>
      </c>
      <c r="HB153" s="49">
        <f t="shared" si="394"/>
        <v>0</v>
      </c>
      <c r="HC153" s="49">
        <f t="shared" si="394"/>
        <v>0</v>
      </c>
      <c r="HD153" s="49">
        <f t="shared" si="394"/>
        <v>0</v>
      </c>
      <c r="HE153" s="49">
        <f t="shared" si="394"/>
        <v>0</v>
      </c>
      <c r="HF153" s="49">
        <f t="shared" si="394"/>
        <v>0</v>
      </c>
      <c r="HG153" s="49">
        <f t="shared" ref="HG153:JR153" si="395">IF(HG$10="",0,HG$32+HG$130+HG$132+HG$134+HG$145-HG$149)</f>
        <v>0</v>
      </c>
      <c r="HH153" s="49">
        <f t="shared" si="395"/>
        <v>0</v>
      </c>
      <c r="HI153" s="49">
        <f t="shared" si="395"/>
        <v>0</v>
      </c>
      <c r="HJ153" s="49">
        <f t="shared" si="395"/>
        <v>0</v>
      </c>
      <c r="HK153" s="49">
        <f t="shared" si="395"/>
        <v>0</v>
      </c>
      <c r="HL153" s="49">
        <f t="shared" si="395"/>
        <v>0</v>
      </c>
      <c r="HM153" s="49">
        <f t="shared" si="395"/>
        <v>0</v>
      </c>
      <c r="HN153" s="49">
        <f t="shared" si="395"/>
        <v>0</v>
      </c>
      <c r="HO153" s="49">
        <f t="shared" si="395"/>
        <v>0</v>
      </c>
      <c r="HP153" s="49">
        <f t="shared" si="395"/>
        <v>0</v>
      </c>
      <c r="HQ153" s="49">
        <f t="shared" si="395"/>
        <v>0</v>
      </c>
      <c r="HR153" s="49">
        <f t="shared" si="395"/>
        <v>0</v>
      </c>
      <c r="HS153" s="49">
        <f t="shared" si="395"/>
        <v>0</v>
      </c>
      <c r="HT153" s="49">
        <f t="shared" si="395"/>
        <v>0</v>
      </c>
      <c r="HU153" s="49">
        <f t="shared" si="395"/>
        <v>0</v>
      </c>
      <c r="HV153" s="49">
        <f t="shared" si="395"/>
        <v>0</v>
      </c>
      <c r="HW153" s="49">
        <f t="shared" si="395"/>
        <v>0</v>
      </c>
      <c r="HX153" s="49">
        <f t="shared" si="395"/>
        <v>0</v>
      </c>
      <c r="HY153" s="49">
        <f t="shared" si="395"/>
        <v>0</v>
      </c>
      <c r="HZ153" s="49">
        <f t="shared" si="395"/>
        <v>0</v>
      </c>
      <c r="IA153" s="49">
        <f t="shared" si="395"/>
        <v>0</v>
      </c>
      <c r="IB153" s="49">
        <f t="shared" si="395"/>
        <v>0</v>
      </c>
      <c r="IC153" s="49">
        <f t="shared" si="395"/>
        <v>0</v>
      </c>
      <c r="ID153" s="49">
        <f t="shared" si="395"/>
        <v>0</v>
      </c>
      <c r="IE153" s="49">
        <f t="shared" si="395"/>
        <v>0</v>
      </c>
      <c r="IF153" s="49">
        <f t="shared" si="395"/>
        <v>0</v>
      </c>
      <c r="IG153" s="49">
        <f t="shared" si="395"/>
        <v>0</v>
      </c>
      <c r="IH153" s="49">
        <f t="shared" si="395"/>
        <v>0</v>
      </c>
      <c r="II153" s="49">
        <f t="shared" si="395"/>
        <v>0</v>
      </c>
      <c r="IJ153" s="49">
        <f t="shared" si="395"/>
        <v>0</v>
      </c>
      <c r="IK153" s="49">
        <f t="shared" si="395"/>
        <v>0</v>
      </c>
      <c r="IL153" s="49">
        <f t="shared" si="395"/>
        <v>0</v>
      </c>
      <c r="IM153" s="49">
        <f t="shared" si="395"/>
        <v>0</v>
      </c>
      <c r="IN153" s="49">
        <f t="shared" si="395"/>
        <v>0</v>
      </c>
      <c r="IO153" s="49">
        <f t="shared" si="395"/>
        <v>0</v>
      </c>
      <c r="IP153" s="49">
        <f t="shared" si="395"/>
        <v>0</v>
      </c>
      <c r="IQ153" s="49">
        <f t="shared" si="395"/>
        <v>0</v>
      </c>
      <c r="IR153" s="49">
        <f t="shared" si="395"/>
        <v>0</v>
      </c>
      <c r="IS153" s="49">
        <f t="shared" si="395"/>
        <v>0</v>
      </c>
      <c r="IT153" s="49">
        <f t="shared" si="395"/>
        <v>0</v>
      </c>
      <c r="IU153" s="49">
        <f t="shared" si="395"/>
        <v>0</v>
      </c>
      <c r="IV153" s="49">
        <f t="shared" si="395"/>
        <v>0</v>
      </c>
      <c r="IW153" s="49">
        <f t="shared" si="395"/>
        <v>0</v>
      </c>
      <c r="IX153" s="49">
        <f t="shared" si="395"/>
        <v>0</v>
      </c>
      <c r="IY153" s="49">
        <f t="shared" si="395"/>
        <v>0</v>
      </c>
      <c r="IZ153" s="49">
        <f t="shared" si="395"/>
        <v>0</v>
      </c>
      <c r="JA153" s="49">
        <f t="shared" si="395"/>
        <v>0</v>
      </c>
      <c r="JB153" s="49">
        <f t="shared" si="395"/>
        <v>0</v>
      </c>
      <c r="JC153" s="49">
        <f t="shared" si="395"/>
        <v>0</v>
      </c>
      <c r="JD153" s="49">
        <f t="shared" si="395"/>
        <v>0</v>
      </c>
      <c r="JE153" s="49">
        <f t="shared" si="395"/>
        <v>0</v>
      </c>
      <c r="JF153" s="49">
        <f t="shared" si="395"/>
        <v>0</v>
      </c>
      <c r="JG153" s="49">
        <f t="shared" si="395"/>
        <v>0</v>
      </c>
      <c r="JH153" s="49">
        <f t="shared" si="395"/>
        <v>0</v>
      </c>
      <c r="JI153" s="49">
        <f t="shared" si="395"/>
        <v>0</v>
      </c>
      <c r="JJ153" s="49">
        <f t="shared" si="395"/>
        <v>0</v>
      </c>
      <c r="JK153" s="49">
        <f t="shared" si="395"/>
        <v>0</v>
      </c>
      <c r="JL153" s="49">
        <f t="shared" si="395"/>
        <v>0</v>
      </c>
      <c r="JM153" s="49">
        <f t="shared" si="395"/>
        <v>0</v>
      </c>
      <c r="JN153" s="49">
        <f t="shared" si="395"/>
        <v>0</v>
      </c>
      <c r="JO153" s="49">
        <f t="shared" si="395"/>
        <v>0</v>
      </c>
      <c r="JP153" s="49">
        <f t="shared" si="395"/>
        <v>0</v>
      </c>
      <c r="JQ153" s="49">
        <f t="shared" si="395"/>
        <v>0</v>
      </c>
      <c r="JR153" s="49">
        <f t="shared" si="395"/>
        <v>0</v>
      </c>
      <c r="JS153" s="49">
        <f t="shared" ref="JS153:LH153" si="396">IF(JS$10="",0,JS$32+JS$130+JS$132+JS$134+JS$145-JS$149)</f>
        <v>0</v>
      </c>
      <c r="JT153" s="49">
        <f t="shared" si="396"/>
        <v>0</v>
      </c>
      <c r="JU153" s="49">
        <f t="shared" si="396"/>
        <v>0</v>
      </c>
      <c r="JV153" s="49">
        <f t="shared" si="396"/>
        <v>0</v>
      </c>
      <c r="JW153" s="49">
        <f t="shared" si="396"/>
        <v>0</v>
      </c>
      <c r="JX153" s="49">
        <f t="shared" si="396"/>
        <v>0</v>
      </c>
      <c r="JY153" s="49">
        <f t="shared" si="396"/>
        <v>0</v>
      </c>
      <c r="JZ153" s="49">
        <f t="shared" si="396"/>
        <v>0</v>
      </c>
      <c r="KA153" s="49">
        <f t="shared" si="396"/>
        <v>0</v>
      </c>
      <c r="KB153" s="49">
        <f t="shared" si="396"/>
        <v>0</v>
      </c>
      <c r="KC153" s="49">
        <f t="shared" si="396"/>
        <v>0</v>
      </c>
      <c r="KD153" s="49">
        <f t="shared" si="396"/>
        <v>0</v>
      </c>
      <c r="KE153" s="49">
        <f t="shared" si="396"/>
        <v>0</v>
      </c>
      <c r="KF153" s="49">
        <f t="shared" si="396"/>
        <v>0</v>
      </c>
      <c r="KG153" s="49">
        <f t="shared" si="396"/>
        <v>0</v>
      </c>
      <c r="KH153" s="49">
        <f t="shared" si="396"/>
        <v>0</v>
      </c>
      <c r="KI153" s="49">
        <f t="shared" si="396"/>
        <v>0</v>
      </c>
      <c r="KJ153" s="49">
        <f t="shared" si="396"/>
        <v>0</v>
      </c>
      <c r="KK153" s="49">
        <f t="shared" si="396"/>
        <v>0</v>
      </c>
      <c r="KL153" s="49">
        <f t="shared" si="396"/>
        <v>0</v>
      </c>
      <c r="KM153" s="49">
        <f t="shared" si="396"/>
        <v>0</v>
      </c>
      <c r="KN153" s="49">
        <f t="shared" si="396"/>
        <v>0</v>
      </c>
      <c r="KO153" s="49">
        <f t="shared" si="396"/>
        <v>0</v>
      </c>
      <c r="KP153" s="49">
        <f t="shared" si="396"/>
        <v>0</v>
      </c>
      <c r="KQ153" s="49">
        <f t="shared" si="396"/>
        <v>0</v>
      </c>
      <c r="KR153" s="49">
        <f t="shared" si="396"/>
        <v>0</v>
      </c>
      <c r="KS153" s="49">
        <f t="shared" si="396"/>
        <v>0</v>
      </c>
      <c r="KT153" s="49">
        <f t="shared" si="396"/>
        <v>0</v>
      </c>
      <c r="KU153" s="49">
        <f t="shared" si="396"/>
        <v>0</v>
      </c>
      <c r="KV153" s="49">
        <f t="shared" si="396"/>
        <v>0</v>
      </c>
      <c r="KW153" s="49">
        <f t="shared" si="396"/>
        <v>0</v>
      </c>
      <c r="KX153" s="49">
        <f t="shared" si="396"/>
        <v>0</v>
      </c>
      <c r="KY153" s="49">
        <f t="shared" si="396"/>
        <v>0</v>
      </c>
      <c r="KZ153" s="49">
        <f t="shared" si="396"/>
        <v>0</v>
      </c>
      <c r="LA153" s="49">
        <f t="shared" si="396"/>
        <v>0</v>
      </c>
      <c r="LB153" s="49">
        <f t="shared" si="396"/>
        <v>0</v>
      </c>
      <c r="LC153" s="49">
        <f t="shared" si="396"/>
        <v>0</v>
      </c>
      <c r="LD153" s="49">
        <f t="shared" si="396"/>
        <v>0</v>
      </c>
      <c r="LE153" s="49">
        <f t="shared" si="396"/>
        <v>0</v>
      </c>
      <c r="LF153" s="49">
        <f t="shared" si="396"/>
        <v>0</v>
      </c>
      <c r="LG153" s="49">
        <f t="shared" si="396"/>
        <v>0</v>
      </c>
      <c r="LH153" s="49">
        <f t="shared" si="396"/>
        <v>0</v>
      </c>
      <c r="LI153" s="10"/>
      <c r="LJ153" s="10"/>
    </row>
    <row r="154" spans="1:322" ht="4.0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31"/>
      <c r="L154" s="6"/>
      <c r="M154" s="13"/>
      <c r="N154" s="6"/>
      <c r="O154" s="20"/>
      <c r="P154" s="6"/>
      <c r="Q154" s="6"/>
      <c r="R154" s="65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  <c r="JN154" s="6"/>
      <c r="JO154" s="6"/>
      <c r="JP154" s="6"/>
      <c r="JQ154" s="6"/>
      <c r="JR154" s="6"/>
      <c r="JS154" s="6"/>
      <c r="JT154" s="6"/>
      <c r="JU154" s="6"/>
      <c r="JV154" s="6"/>
      <c r="JW154" s="6"/>
      <c r="JX154" s="6"/>
      <c r="JY154" s="6"/>
      <c r="JZ154" s="6"/>
      <c r="KA154" s="6"/>
      <c r="KB154" s="6"/>
      <c r="KC154" s="6"/>
      <c r="KD154" s="6"/>
      <c r="KE154" s="6"/>
      <c r="KF154" s="6"/>
      <c r="KG154" s="6"/>
      <c r="KH154" s="6"/>
      <c r="KI154" s="6"/>
      <c r="KJ154" s="6"/>
      <c r="KK154" s="6"/>
      <c r="KL154" s="6"/>
      <c r="KM154" s="6"/>
      <c r="KN154" s="6"/>
      <c r="KO154" s="6"/>
      <c r="KP154" s="6"/>
      <c r="KQ154" s="6"/>
      <c r="KR154" s="6"/>
      <c r="KS154" s="6"/>
      <c r="KT154" s="6"/>
      <c r="KU154" s="6"/>
      <c r="KV154" s="6"/>
      <c r="KW154" s="6"/>
      <c r="KX154" s="6"/>
      <c r="KY154" s="6"/>
      <c r="KZ154" s="6"/>
      <c r="LA154" s="6"/>
      <c r="LB154" s="6"/>
      <c r="LC154" s="6"/>
      <c r="LD154" s="6"/>
      <c r="LE154" s="6"/>
      <c r="LF154" s="6"/>
      <c r="LG154" s="6"/>
      <c r="LH154" s="6"/>
      <c r="LI154" s="6"/>
      <c r="LJ154" s="6"/>
    </row>
    <row r="155" spans="1:322" s="11" customFormat="1" x14ac:dyDescent="0.25">
      <c r="A155" s="10"/>
      <c r="B155" s="10"/>
      <c r="C155" s="10"/>
      <c r="D155" s="10"/>
      <c r="E155" s="30" t="str">
        <f>kpi!$E$101</f>
        <v>EBITDA</v>
      </c>
      <c r="F155" s="10"/>
      <c r="G155" s="10"/>
      <c r="H155" s="30"/>
      <c r="I155" s="10"/>
      <c r="J155" s="10"/>
      <c r="K155" s="79" t="str">
        <f>IF($E155="","",INDEX(kpi!$H:$H,SUMIFS(kpi!$B:$B,kpi!$E:$E,$E155)))</f>
        <v>долл.</v>
      </c>
      <c r="L155" s="10"/>
      <c r="M155" s="13"/>
      <c r="N155" s="10"/>
      <c r="O155" s="20"/>
      <c r="P155" s="10"/>
      <c r="Q155" s="10"/>
      <c r="R155" s="66">
        <f>SUMIFS($T155:$LI155,$T$1:$LI$1,"&lt;="&amp;MAX($1:$1),$T$1:$LI$1,"&gt;="&amp;1)</f>
        <v>0</v>
      </c>
      <c r="S155" s="10"/>
      <c r="T155" s="10"/>
      <c r="U155" s="49">
        <f>U151-U153</f>
        <v>0</v>
      </c>
      <c r="V155" s="49">
        <f t="shared" ref="V155:CG155" si="397">V151-V153</f>
        <v>0</v>
      </c>
      <c r="W155" s="49">
        <f t="shared" si="397"/>
        <v>0</v>
      </c>
      <c r="X155" s="49">
        <f t="shared" si="397"/>
        <v>0</v>
      </c>
      <c r="Y155" s="49">
        <f t="shared" si="397"/>
        <v>0</v>
      </c>
      <c r="Z155" s="49">
        <f t="shared" si="397"/>
        <v>0</v>
      </c>
      <c r="AA155" s="49">
        <f t="shared" si="397"/>
        <v>0</v>
      </c>
      <c r="AB155" s="49">
        <f t="shared" si="397"/>
        <v>0</v>
      </c>
      <c r="AC155" s="49">
        <f t="shared" si="397"/>
        <v>0</v>
      </c>
      <c r="AD155" s="49">
        <f t="shared" si="397"/>
        <v>0</v>
      </c>
      <c r="AE155" s="49">
        <f t="shared" si="397"/>
        <v>0</v>
      </c>
      <c r="AF155" s="49">
        <f t="shared" si="397"/>
        <v>0</v>
      </c>
      <c r="AG155" s="49">
        <f t="shared" si="397"/>
        <v>0</v>
      </c>
      <c r="AH155" s="49">
        <f t="shared" si="397"/>
        <v>0</v>
      </c>
      <c r="AI155" s="49">
        <f t="shared" si="397"/>
        <v>0</v>
      </c>
      <c r="AJ155" s="49">
        <f t="shared" si="397"/>
        <v>0</v>
      </c>
      <c r="AK155" s="49">
        <f t="shared" si="397"/>
        <v>0</v>
      </c>
      <c r="AL155" s="49">
        <f t="shared" si="397"/>
        <v>0</v>
      </c>
      <c r="AM155" s="49">
        <f t="shared" si="397"/>
        <v>0</v>
      </c>
      <c r="AN155" s="49">
        <f t="shared" si="397"/>
        <v>0</v>
      </c>
      <c r="AO155" s="49">
        <f t="shared" si="397"/>
        <v>0</v>
      </c>
      <c r="AP155" s="49">
        <f t="shared" si="397"/>
        <v>0</v>
      </c>
      <c r="AQ155" s="49">
        <f t="shared" si="397"/>
        <v>0</v>
      </c>
      <c r="AR155" s="49">
        <f t="shared" si="397"/>
        <v>0</v>
      </c>
      <c r="AS155" s="49">
        <f t="shared" si="397"/>
        <v>0</v>
      </c>
      <c r="AT155" s="49">
        <f t="shared" si="397"/>
        <v>0</v>
      </c>
      <c r="AU155" s="49">
        <f t="shared" si="397"/>
        <v>0</v>
      </c>
      <c r="AV155" s="49">
        <f t="shared" si="397"/>
        <v>0</v>
      </c>
      <c r="AW155" s="49">
        <f t="shared" si="397"/>
        <v>0</v>
      </c>
      <c r="AX155" s="49">
        <f t="shared" si="397"/>
        <v>0</v>
      </c>
      <c r="AY155" s="49">
        <f t="shared" si="397"/>
        <v>0</v>
      </c>
      <c r="AZ155" s="49">
        <f t="shared" si="397"/>
        <v>0</v>
      </c>
      <c r="BA155" s="49">
        <f t="shared" si="397"/>
        <v>0</v>
      </c>
      <c r="BB155" s="49">
        <f t="shared" si="397"/>
        <v>0</v>
      </c>
      <c r="BC155" s="49">
        <f t="shared" si="397"/>
        <v>0</v>
      </c>
      <c r="BD155" s="49">
        <f t="shared" si="397"/>
        <v>0</v>
      </c>
      <c r="BE155" s="49">
        <f t="shared" si="397"/>
        <v>0</v>
      </c>
      <c r="BF155" s="49">
        <f t="shared" si="397"/>
        <v>0</v>
      </c>
      <c r="BG155" s="49">
        <f t="shared" si="397"/>
        <v>0</v>
      </c>
      <c r="BH155" s="49">
        <f t="shared" si="397"/>
        <v>0</v>
      </c>
      <c r="BI155" s="49">
        <f t="shared" si="397"/>
        <v>0</v>
      </c>
      <c r="BJ155" s="49">
        <f t="shared" si="397"/>
        <v>0</v>
      </c>
      <c r="BK155" s="49">
        <f t="shared" si="397"/>
        <v>0</v>
      </c>
      <c r="BL155" s="49">
        <f t="shared" si="397"/>
        <v>0</v>
      </c>
      <c r="BM155" s="49">
        <f t="shared" si="397"/>
        <v>0</v>
      </c>
      <c r="BN155" s="49">
        <f t="shared" si="397"/>
        <v>0</v>
      </c>
      <c r="BO155" s="49">
        <f t="shared" si="397"/>
        <v>0</v>
      </c>
      <c r="BP155" s="49">
        <f t="shared" si="397"/>
        <v>0</v>
      </c>
      <c r="BQ155" s="49">
        <f t="shared" si="397"/>
        <v>0</v>
      </c>
      <c r="BR155" s="49">
        <f t="shared" si="397"/>
        <v>0</v>
      </c>
      <c r="BS155" s="49">
        <f t="shared" si="397"/>
        <v>0</v>
      </c>
      <c r="BT155" s="49">
        <f t="shared" si="397"/>
        <v>0</v>
      </c>
      <c r="BU155" s="49">
        <f t="shared" si="397"/>
        <v>0</v>
      </c>
      <c r="BV155" s="49">
        <f t="shared" si="397"/>
        <v>0</v>
      </c>
      <c r="BW155" s="49">
        <f t="shared" si="397"/>
        <v>0</v>
      </c>
      <c r="BX155" s="49">
        <f t="shared" si="397"/>
        <v>0</v>
      </c>
      <c r="BY155" s="49">
        <f t="shared" si="397"/>
        <v>0</v>
      </c>
      <c r="BZ155" s="49">
        <f t="shared" si="397"/>
        <v>0</v>
      </c>
      <c r="CA155" s="49">
        <f t="shared" si="397"/>
        <v>0</v>
      </c>
      <c r="CB155" s="49">
        <f t="shared" si="397"/>
        <v>0</v>
      </c>
      <c r="CC155" s="49">
        <f t="shared" si="397"/>
        <v>0</v>
      </c>
      <c r="CD155" s="49">
        <f t="shared" si="397"/>
        <v>0</v>
      </c>
      <c r="CE155" s="49">
        <f t="shared" si="397"/>
        <v>0</v>
      </c>
      <c r="CF155" s="49">
        <f t="shared" si="397"/>
        <v>0</v>
      </c>
      <c r="CG155" s="49">
        <f t="shared" si="397"/>
        <v>0</v>
      </c>
      <c r="CH155" s="49">
        <f t="shared" ref="CH155:ES155" si="398">CH151-CH153</f>
        <v>0</v>
      </c>
      <c r="CI155" s="49">
        <f t="shared" si="398"/>
        <v>0</v>
      </c>
      <c r="CJ155" s="49">
        <f t="shared" si="398"/>
        <v>0</v>
      </c>
      <c r="CK155" s="49">
        <f t="shared" si="398"/>
        <v>0</v>
      </c>
      <c r="CL155" s="49">
        <f t="shared" si="398"/>
        <v>0</v>
      </c>
      <c r="CM155" s="49">
        <f t="shared" si="398"/>
        <v>0</v>
      </c>
      <c r="CN155" s="49">
        <f t="shared" si="398"/>
        <v>0</v>
      </c>
      <c r="CO155" s="49">
        <f t="shared" si="398"/>
        <v>0</v>
      </c>
      <c r="CP155" s="49">
        <f t="shared" si="398"/>
        <v>0</v>
      </c>
      <c r="CQ155" s="49">
        <f t="shared" si="398"/>
        <v>0</v>
      </c>
      <c r="CR155" s="49">
        <f t="shared" si="398"/>
        <v>0</v>
      </c>
      <c r="CS155" s="49">
        <f t="shared" si="398"/>
        <v>0</v>
      </c>
      <c r="CT155" s="49">
        <f t="shared" si="398"/>
        <v>0</v>
      </c>
      <c r="CU155" s="49">
        <f t="shared" si="398"/>
        <v>0</v>
      </c>
      <c r="CV155" s="49">
        <f t="shared" si="398"/>
        <v>0</v>
      </c>
      <c r="CW155" s="49">
        <f t="shared" si="398"/>
        <v>0</v>
      </c>
      <c r="CX155" s="49">
        <f t="shared" si="398"/>
        <v>0</v>
      </c>
      <c r="CY155" s="49">
        <f t="shared" si="398"/>
        <v>0</v>
      </c>
      <c r="CZ155" s="49">
        <f t="shared" si="398"/>
        <v>0</v>
      </c>
      <c r="DA155" s="49">
        <f t="shared" si="398"/>
        <v>0</v>
      </c>
      <c r="DB155" s="49">
        <f t="shared" si="398"/>
        <v>0</v>
      </c>
      <c r="DC155" s="49">
        <f t="shared" si="398"/>
        <v>0</v>
      </c>
      <c r="DD155" s="49">
        <f t="shared" si="398"/>
        <v>0</v>
      </c>
      <c r="DE155" s="49">
        <f t="shared" si="398"/>
        <v>0</v>
      </c>
      <c r="DF155" s="49">
        <f t="shared" si="398"/>
        <v>0</v>
      </c>
      <c r="DG155" s="49">
        <f t="shared" si="398"/>
        <v>0</v>
      </c>
      <c r="DH155" s="49">
        <f t="shared" si="398"/>
        <v>0</v>
      </c>
      <c r="DI155" s="49">
        <f t="shared" si="398"/>
        <v>0</v>
      </c>
      <c r="DJ155" s="49">
        <f t="shared" si="398"/>
        <v>0</v>
      </c>
      <c r="DK155" s="49">
        <f t="shared" si="398"/>
        <v>0</v>
      </c>
      <c r="DL155" s="49">
        <f t="shared" si="398"/>
        <v>0</v>
      </c>
      <c r="DM155" s="49">
        <f t="shared" si="398"/>
        <v>0</v>
      </c>
      <c r="DN155" s="49">
        <f t="shared" si="398"/>
        <v>0</v>
      </c>
      <c r="DO155" s="49">
        <f t="shared" si="398"/>
        <v>0</v>
      </c>
      <c r="DP155" s="49">
        <f t="shared" si="398"/>
        <v>0</v>
      </c>
      <c r="DQ155" s="49">
        <f t="shared" si="398"/>
        <v>0</v>
      </c>
      <c r="DR155" s="49">
        <f t="shared" si="398"/>
        <v>0</v>
      </c>
      <c r="DS155" s="49">
        <f t="shared" si="398"/>
        <v>0</v>
      </c>
      <c r="DT155" s="49">
        <f t="shared" si="398"/>
        <v>0</v>
      </c>
      <c r="DU155" s="49">
        <f t="shared" si="398"/>
        <v>0</v>
      </c>
      <c r="DV155" s="49">
        <f t="shared" si="398"/>
        <v>0</v>
      </c>
      <c r="DW155" s="49">
        <f t="shared" si="398"/>
        <v>0</v>
      </c>
      <c r="DX155" s="49">
        <f t="shared" si="398"/>
        <v>0</v>
      </c>
      <c r="DY155" s="49">
        <f t="shared" si="398"/>
        <v>0</v>
      </c>
      <c r="DZ155" s="49">
        <f t="shared" si="398"/>
        <v>0</v>
      </c>
      <c r="EA155" s="49">
        <f t="shared" si="398"/>
        <v>0</v>
      </c>
      <c r="EB155" s="49">
        <f t="shared" si="398"/>
        <v>0</v>
      </c>
      <c r="EC155" s="49">
        <f t="shared" si="398"/>
        <v>0</v>
      </c>
      <c r="ED155" s="49">
        <f t="shared" si="398"/>
        <v>0</v>
      </c>
      <c r="EE155" s="49">
        <f t="shared" si="398"/>
        <v>0</v>
      </c>
      <c r="EF155" s="49">
        <f t="shared" si="398"/>
        <v>0</v>
      </c>
      <c r="EG155" s="49">
        <f t="shared" si="398"/>
        <v>0</v>
      </c>
      <c r="EH155" s="49">
        <f t="shared" si="398"/>
        <v>0</v>
      </c>
      <c r="EI155" s="49">
        <f t="shared" si="398"/>
        <v>0</v>
      </c>
      <c r="EJ155" s="49">
        <f t="shared" si="398"/>
        <v>0</v>
      </c>
      <c r="EK155" s="49">
        <f t="shared" si="398"/>
        <v>0</v>
      </c>
      <c r="EL155" s="49">
        <f t="shared" si="398"/>
        <v>0</v>
      </c>
      <c r="EM155" s="49">
        <f t="shared" si="398"/>
        <v>0</v>
      </c>
      <c r="EN155" s="49">
        <f t="shared" si="398"/>
        <v>0</v>
      </c>
      <c r="EO155" s="49">
        <f t="shared" si="398"/>
        <v>0</v>
      </c>
      <c r="EP155" s="49">
        <f t="shared" si="398"/>
        <v>0</v>
      </c>
      <c r="EQ155" s="49">
        <f t="shared" si="398"/>
        <v>0</v>
      </c>
      <c r="ER155" s="49">
        <f t="shared" si="398"/>
        <v>0</v>
      </c>
      <c r="ES155" s="49">
        <f t="shared" si="398"/>
        <v>0</v>
      </c>
      <c r="ET155" s="49">
        <f t="shared" ref="ET155:HE155" si="399">ET151-ET153</f>
        <v>0</v>
      </c>
      <c r="EU155" s="49">
        <f t="shared" si="399"/>
        <v>0</v>
      </c>
      <c r="EV155" s="49">
        <f t="shared" si="399"/>
        <v>0</v>
      </c>
      <c r="EW155" s="49">
        <f t="shared" si="399"/>
        <v>0</v>
      </c>
      <c r="EX155" s="49">
        <f t="shared" si="399"/>
        <v>0</v>
      </c>
      <c r="EY155" s="49">
        <f t="shared" si="399"/>
        <v>0</v>
      </c>
      <c r="EZ155" s="49">
        <f t="shared" si="399"/>
        <v>0</v>
      </c>
      <c r="FA155" s="49">
        <f t="shared" si="399"/>
        <v>0</v>
      </c>
      <c r="FB155" s="49">
        <f t="shared" si="399"/>
        <v>0</v>
      </c>
      <c r="FC155" s="49">
        <f t="shared" si="399"/>
        <v>0</v>
      </c>
      <c r="FD155" s="49">
        <f t="shared" si="399"/>
        <v>0</v>
      </c>
      <c r="FE155" s="49">
        <f t="shared" si="399"/>
        <v>0</v>
      </c>
      <c r="FF155" s="49">
        <f t="shared" si="399"/>
        <v>0</v>
      </c>
      <c r="FG155" s="49">
        <f t="shared" si="399"/>
        <v>0</v>
      </c>
      <c r="FH155" s="49">
        <f t="shared" si="399"/>
        <v>0</v>
      </c>
      <c r="FI155" s="49">
        <f t="shared" si="399"/>
        <v>0</v>
      </c>
      <c r="FJ155" s="49">
        <f t="shared" si="399"/>
        <v>0</v>
      </c>
      <c r="FK155" s="49">
        <f t="shared" si="399"/>
        <v>0</v>
      </c>
      <c r="FL155" s="49">
        <f t="shared" si="399"/>
        <v>0</v>
      </c>
      <c r="FM155" s="49">
        <f t="shared" si="399"/>
        <v>0</v>
      </c>
      <c r="FN155" s="49">
        <f t="shared" si="399"/>
        <v>0</v>
      </c>
      <c r="FO155" s="49">
        <f t="shared" si="399"/>
        <v>0</v>
      </c>
      <c r="FP155" s="49">
        <f t="shared" si="399"/>
        <v>0</v>
      </c>
      <c r="FQ155" s="49">
        <f t="shared" si="399"/>
        <v>0</v>
      </c>
      <c r="FR155" s="49">
        <f t="shared" si="399"/>
        <v>0</v>
      </c>
      <c r="FS155" s="49">
        <f t="shared" si="399"/>
        <v>0</v>
      </c>
      <c r="FT155" s="49">
        <f t="shared" si="399"/>
        <v>0</v>
      </c>
      <c r="FU155" s="49">
        <f t="shared" si="399"/>
        <v>0</v>
      </c>
      <c r="FV155" s="49">
        <f t="shared" si="399"/>
        <v>0</v>
      </c>
      <c r="FW155" s="49">
        <f t="shared" si="399"/>
        <v>0</v>
      </c>
      <c r="FX155" s="49">
        <f t="shared" si="399"/>
        <v>0</v>
      </c>
      <c r="FY155" s="49">
        <f t="shared" si="399"/>
        <v>0</v>
      </c>
      <c r="FZ155" s="49">
        <f t="shared" si="399"/>
        <v>0</v>
      </c>
      <c r="GA155" s="49">
        <f t="shared" si="399"/>
        <v>0</v>
      </c>
      <c r="GB155" s="49">
        <f t="shared" si="399"/>
        <v>0</v>
      </c>
      <c r="GC155" s="49">
        <f t="shared" si="399"/>
        <v>0</v>
      </c>
      <c r="GD155" s="49">
        <f t="shared" si="399"/>
        <v>0</v>
      </c>
      <c r="GE155" s="49">
        <f t="shared" si="399"/>
        <v>0</v>
      </c>
      <c r="GF155" s="49">
        <f t="shared" si="399"/>
        <v>0</v>
      </c>
      <c r="GG155" s="49">
        <f t="shared" si="399"/>
        <v>0</v>
      </c>
      <c r="GH155" s="49">
        <f t="shared" si="399"/>
        <v>0</v>
      </c>
      <c r="GI155" s="49">
        <f t="shared" si="399"/>
        <v>0</v>
      </c>
      <c r="GJ155" s="49">
        <f t="shared" si="399"/>
        <v>0</v>
      </c>
      <c r="GK155" s="49">
        <f t="shared" si="399"/>
        <v>0</v>
      </c>
      <c r="GL155" s="49">
        <f t="shared" si="399"/>
        <v>0</v>
      </c>
      <c r="GM155" s="49">
        <f t="shared" si="399"/>
        <v>0</v>
      </c>
      <c r="GN155" s="49">
        <f t="shared" si="399"/>
        <v>0</v>
      </c>
      <c r="GO155" s="49">
        <f t="shared" si="399"/>
        <v>0</v>
      </c>
      <c r="GP155" s="49">
        <f t="shared" si="399"/>
        <v>0</v>
      </c>
      <c r="GQ155" s="49">
        <f t="shared" si="399"/>
        <v>0</v>
      </c>
      <c r="GR155" s="49">
        <f t="shared" si="399"/>
        <v>0</v>
      </c>
      <c r="GS155" s="49">
        <f t="shared" si="399"/>
        <v>0</v>
      </c>
      <c r="GT155" s="49">
        <f t="shared" si="399"/>
        <v>0</v>
      </c>
      <c r="GU155" s="49">
        <f t="shared" si="399"/>
        <v>0</v>
      </c>
      <c r="GV155" s="49">
        <f t="shared" si="399"/>
        <v>0</v>
      </c>
      <c r="GW155" s="49">
        <f t="shared" si="399"/>
        <v>0</v>
      </c>
      <c r="GX155" s="49">
        <f t="shared" si="399"/>
        <v>0</v>
      </c>
      <c r="GY155" s="49">
        <f t="shared" si="399"/>
        <v>0</v>
      </c>
      <c r="GZ155" s="49">
        <f t="shared" si="399"/>
        <v>0</v>
      </c>
      <c r="HA155" s="49">
        <f t="shared" si="399"/>
        <v>0</v>
      </c>
      <c r="HB155" s="49">
        <f t="shared" si="399"/>
        <v>0</v>
      </c>
      <c r="HC155" s="49">
        <f t="shared" si="399"/>
        <v>0</v>
      </c>
      <c r="HD155" s="49">
        <f t="shared" si="399"/>
        <v>0</v>
      </c>
      <c r="HE155" s="49">
        <f t="shared" si="399"/>
        <v>0</v>
      </c>
      <c r="HF155" s="49">
        <f t="shared" ref="HF155:JQ155" si="400">HF151-HF153</f>
        <v>0</v>
      </c>
      <c r="HG155" s="49">
        <f t="shared" si="400"/>
        <v>0</v>
      </c>
      <c r="HH155" s="49">
        <f t="shared" si="400"/>
        <v>0</v>
      </c>
      <c r="HI155" s="49">
        <f t="shared" si="400"/>
        <v>0</v>
      </c>
      <c r="HJ155" s="49">
        <f t="shared" si="400"/>
        <v>0</v>
      </c>
      <c r="HK155" s="49">
        <f t="shared" si="400"/>
        <v>0</v>
      </c>
      <c r="HL155" s="49">
        <f t="shared" si="400"/>
        <v>0</v>
      </c>
      <c r="HM155" s="49">
        <f t="shared" si="400"/>
        <v>0</v>
      </c>
      <c r="HN155" s="49">
        <f t="shared" si="400"/>
        <v>0</v>
      </c>
      <c r="HO155" s="49">
        <f t="shared" si="400"/>
        <v>0</v>
      </c>
      <c r="HP155" s="49">
        <f t="shared" si="400"/>
        <v>0</v>
      </c>
      <c r="HQ155" s="49">
        <f t="shared" si="400"/>
        <v>0</v>
      </c>
      <c r="HR155" s="49">
        <f t="shared" si="400"/>
        <v>0</v>
      </c>
      <c r="HS155" s="49">
        <f t="shared" si="400"/>
        <v>0</v>
      </c>
      <c r="HT155" s="49">
        <f t="shared" si="400"/>
        <v>0</v>
      </c>
      <c r="HU155" s="49">
        <f t="shared" si="400"/>
        <v>0</v>
      </c>
      <c r="HV155" s="49">
        <f t="shared" si="400"/>
        <v>0</v>
      </c>
      <c r="HW155" s="49">
        <f t="shared" si="400"/>
        <v>0</v>
      </c>
      <c r="HX155" s="49">
        <f t="shared" si="400"/>
        <v>0</v>
      </c>
      <c r="HY155" s="49">
        <f t="shared" si="400"/>
        <v>0</v>
      </c>
      <c r="HZ155" s="49">
        <f t="shared" si="400"/>
        <v>0</v>
      </c>
      <c r="IA155" s="49">
        <f t="shared" si="400"/>
        <v>0</v>
      </c>
      <c r="IB155" s="49">
        <f t="shared" si="400"/>
        <v>0</v>
      </c>
      <c r="IC155" s="49">
        <f t="shared" si="400"/>
        <v>0</v>
      </c>
      <c r="ID155" s="49">
        <f t="shared" si="400"/>
        <v>0</v>
      </c>
      <c r="IE155" s="49">
        <f t="shared" si="400"/>
        <v>0</v>
      </c>
      <c r="IF155" s="49">
        <f t="shared" si="400"/>
        <v>0</v>
      </c>
      <c r="IG155" s="49">
        <f t="shared" si="400"/>
        <v>0</v>
      </c>
      <c r="IH155" s="49">
        <f t="shared" si="400"/>
        <v>0</v>
      </c>
      <c r="II155" s="49">
        <f t="shared" si="400"/>
        <v>0</v>
      </c>
      <c r="IJ155" s="49">
        <f t="shared" si="400"/>
        <v>0</v>
      </c>
      <c r="IK155" s="49">
        <f t="shared" si="400"/>
        <v>0</v>
      </c>
      <c r="IL155" s="49">
        <f t="shared" si="400"/>
        <v>0</v>
      </c>
      <c r="IM155" s="49">
        <f t="shared" si="400"/>
        <v>0</v>
      </c>
      <c r="IN155" s="49">
        <f t="shared" si="400"/>
        <v>0</v>
      </c>
      <c r="IO155" s="49">
        <f t="shared" si="400"/>
        <v>0</v>
      </c>
      <c r="IP155" s="49">
        <f t="shared" si="400"/>
        <v>0</v>
      </c>
      <c r="IQ155" s="49">
        <f t="shared" si="400"/>
        <v>0</v>
      </c>
      <c r="IR155" s="49">
        <f t="shared" si="400"/>
        <v>0</v>
      </c>
      <c r="IS155" s="49">
        <f t="shared" si="400"/>
        <v>0</v>
      </c>
      <c r="IT155" s="49">
        <f t="shared" si="400"/>
        <v>0</v>
      </c>
      <c r="IU155" s="49">
        <f t="shared" si="400"/>
        <v>0</v>
      </c>
      <c r="IV155" s="49">
        <f t="shared" si="400"/>
        <v>0</v>
      </c>
      <c r="IW155" s="49">
        <f t="shared" si="400"/>
        <v>0</v>
      </c>
      <c r="IX155" s="49">
        <f t="shared" si="400"/>
        <v>0</v>
      </c>
      <c r="IY155" s="49">
        <f t="shared" si="400"/>
        <v>0</v>
      </c>
      <c r="IZ155" s="49">
        <f t="shared" si="400"/>
        <v>0</v>
      </c>
      <c r="JA155" s="49">
        <f t="shared" si="400"/>
        <v>0</v>
      </c>
      <c r="JB155" s="49">
        <f t="shared" si="400"/>
        <v>0</v>
      </c>
      <c r="JC155" s="49">
        <f t="shared" si="400"/>
        <v>0</v>
      </c>
      <c r="JD155" s="49">
        <f t="shared" si="400"/>
        <v>0</v>
      </c>
      <c r="JE155" s="49">
        <f t="shared" si="400"/>
        <v>0</v>
      </c>
      <c r="JF155" s="49">
        <f t="shared" si="400"/>
        <v>0</v>
      </c>
      <c r="JG155" s="49">
        <f t="shared" si="400"/>
        <v>0</v>
      </c>
      <c r="JH155" s="49">
        <f t="shared" si="400"/>
        <v>0</v>
      </c>
      <c r="JI155" s="49">
        <f t="shared" si="400"/>
        <v>0</v>
      </c>
      <c r="JJ155" s="49">
        <f t="shared" si="400"/>
        <v>0</v>
      </c>
      <c r="JK155" s="49">
        <f t="shared" si="400"/>
        <v>0</v>
      </c>
      <c r="JL155" s="49">
        <f t="shared" si="400"/>
        <v>0</v>
      </c>
      <c r="JM155" s="49">
        <f t="shared" si="400"/>
        <v>0</v>
      </c>
      <c r="JN155" s="49">
        <f t="shared" si="400"/>
        <v>0</v>
      </c>
      <c r="JO155" s="49">
        <f t="shared" si="400"/>
        <v>0</v>
      </c>
      <c r="JP155" s="49">
        <f t="shared" si="400"/>
        <v>0</v>
      </c>
      <c r="JQ155" s="49">
        <f t="shared" si="400"/>
        <v>0</v>
      </c>
      <c r="JR155" s="49">
        <f t="shared" ref="JR155:LH155" si="401">JR151-JR153</f>
        <v>0</v>
      </c>
      <c r="JS155" s="49">
        <f t="shared" si="401"/>
        <v>0</v>
      </c>
      <c r="JT155" s="49">
        <f t="shared" si="401"/>
        <v>0</v>
      </c>
      <c r="JU155" s="49">
        <f t="shared" si="401"/>
        <v>0</v>
      </c>
      <c r="JV155" s="49">
        <f t="shared" si="401"/>
        <v>0</v>
      </c>
      <c r="JW155" s="49">
        <f t="shared" si="401"/>
        <v>0</v>
      </c>
      <c r="JX155" s="49">
        <f t="shared" si="401"/>
        <v>0</v>
      </c>
      <c r="JY155" s="49">
        <f t="shared" si="401"/>
        <v>0</v>
      </c>
      <c r="JZ155" s="49">
        <f t="shared" si="401"/>
        <v>0</v>
      </c>
      <c r="KA155" s="49">
        <f t="shared" si="401"/>
        <v>0</v>
      </c>
      <c r="KB155" s="49">
        <f t="shared" si="401"/>
        <v>0</v>
      </c>
      <c r="KC155" s="49">
        <f t="shared" si="401"/>
        <v>0</v>
      </c>
      <c r="KD155" s="49">
        <f t="shared" si="401"/>
        <v>0</v>
      </c>
      <c r="KE155" s="49">
        <f t="shared" si="401"/>
        <v>0</v>
      </c>
      <c r="KF155" s="49">
        <f t="shared" si="401"/>
        <v>0</v>
      </c>
      <c r="KG155" s="49">
        <f t="shared" si="401"/>
        <v>0</v>
      </c>
      <c r="KH155" s="49">
        <f t="shared" si="401"/>
        <v>0</v>
      </c>
      <c r="KI155" s="49">
        <f t="shared" si="401"/>
        <v>0</v>
      </c>
      <c r="KJ155" s="49">
        <f t="shared" si="401"/>
        <v>0</v>
      </c>
      <c r="KK155" s="49">
        <f t="shared" si="401"/>
        <v>0</v>
      </c>
      <c r="KL155" s="49">
        <f t="shared" si="401"/>
        <v>0</v>
      </c>
      <c r="KM155" s="49">
        <f t="shared" si="401"/>
        <v>0</v>
      </c>
      <c r="KN155" s="49">
        <f t="shared" si="401"/>
        <v>0</v>
      </c>
      <c r="KO155" s="49">
        <f t="shared" si="401"/>
        <v>0</v>
      </c>
      <c r="KP155" s="49">
        <f t="shared" si="401"/>
        <v>0</v>
      </c>
      <c r="KQ155" s="49">
        <f t="shared" si="401"/>
        <v>0</v>
      </c>
      <c r="KR155" s="49">
        <f t="shared" si="401"/>
        <v>0</v>
      </c>
      <c r="KS155" s="49">
        <f t="shared" si="401"/>
        <v>0</v>
      </c>
      <c r="KT155" s="49">
        <f t="shared" si="401"/>
        <v>0</v>
      </c>
      <c r="KU155" s="49">
        <f t="shared" si="401"/>
        <v>0</v>
      </c>
      <c r="KV155" s="49">
        <f t="shared" si="401"/>
        <v>0</v>
      </c>
      <c r="KW155" s="49">
        <f t="shared" si="401"/>
        <v>0</v>
      </c>
      <c r="KX155" s="49">
        <f t="shared" si="401"/>
        <v>0</v>
      </c>
      <c r="KY155" s="49">
        <f t="shared" si="401"/>
        <v>0</v>
      </c>
      <c r="KZ155" s="49">
        <f t="shared" si="401"/>
        <v>0</v>
      </c>
      <c r="LA155" s="49">
        <f t="shared" si="401"/>
        <v>0</v>
      </c>
      <c r="LB155" s="49">
        <f t="shared" si="401"/>
        <v>0</v>
      </c>
      <c r="LC155" s="49">
        <f t="shared" si="401"/>
        <v>0</v>
      </c>
      <c r="LD155" s="49">
        <f t="shared" si="401"/>
        <v>0</v>
      </c>
      <c r="LE155" s="49">
        <f t="shared" si="401"/>
        <v>0</v>
      </c>
      <c r="LF155" s="49">
        <f t="shared" si="401"/>
        <v>0</v>
      </c>
      <c r="LG155" s="49">
        <f t="shared" si="401"/>
        <v>0</v>
      </c>
      <c r="LH155" s="49">
        <f t="shared" si="401"/>
        <v>0</v>
      </c>
      <c r="LI155" s="10"/>
      <c r="LJ155" s="10"/>
    </row>
    <row r="156" spans="1:322" ht="4.0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31"/>
      <c r="L156" s="6"/>
      <c r="M156" s="13"/>
      <c r="N156" s="6"/>
      <c r="O156" s="20"/>
      <c r="P156" s="6"/>
      <c r="Q156" s="6"/>
      <c r="R156" s="65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  <c r="JI156" s="6"/>
      <c r="JJ156" s="6"/>
      <c r="JK156" s="6"/>
      <c r="JL156" s="6"/>
      <c r="JM156" s="6"/>
      <c r="JN156" s="6"/>
      <c r="JO156" s="6"/>
      <c r="JP156" s="6"/>
      <c r="JQ156" s="6"/>
      <c r="JR156" s="6"/>
      <c r="JS156" s="6"/>
      <c r="JT156" s="6"/>
      <c r="JU156" s="6"/>
      <c r="JV156" s="6"/>
      <c r="JW156" s="6"/>
      <c r="JX156" s="6"/>
      <c r="JY156" s="6"/>
      <c r="JZ156" s="6"/>
      <c r="KA156" s="6"/>
      <c r="KB156" s="6"/>
      <c r="KC156" s="6"/>
      <c r="KD156" s="6"/>
      <c r="KE156" s="6"/>
      <c r="KF156" s="6"/>
      <c r="KG156" s="6"/>
      <c r="KH156" s="6"/>
      <c r="KI156" s="6"/>
      <c r="KJ156" s="6"/>
      <c r="KK156" s="6"/>
      <c r="KL156" s="6"/>
      <c r="KM156" s="6"/>
      <c r="KN156" s="6"/>
      <c r="KO156" s="6"/>
      <c r="KP156" s="6"/>
      <c r="KQ156" s="6"/>
      <c r="KR156" s="6"/>
      <c r="KS156" s="6"/>
      <c r="KT156" s="6"/>
      <c r="KU156" s="6"/>
      <c r="KV156" s="6"/>
      <c r="KW156" s="6"/>
      <c r="KX156" s="6"/>
      <c r="KY156" s="6"/>
      <c r="KZ156" s="6"/>
      <c r="LA156" s="6"/>
      <c r="LB156" s="6"/>
      <c r="LC156" s="6"/>
      <c r="LD156" s="6"/>
      <c r="LE156" s="6"/>
      <c r="LF156" s="6"/>
      <c r="LG156" s="6"/>
      <c r="LH156" s="6"/>
      <c r="LI156" s="6"/>
      <c r="LJ156" s="6"/>
    </row>
    <row r="157" spans="1:322" s="11" customFormat="1" x14ac:dyDescent="0.25">
      <c r="A157" s="10"/>
      <c r="B157" s="10"/>
      <c r="C157" s="10"/>
      <c r="D157" s="10"/>
      <c r="E157" s="30" t="str">
        <f>kpi!$E$103</f>
        <v>амортизация</v>
      </c>
      <c r="F157" s="10"/>
      <c r="G157" s="10"/>
      <c r="H157" s="30"/>
      <c r="I157" s="10"/>
      <c r="J157" s="10"/>
      <c r="K157" s="79" t="str">
        <f>IF($E157="","",INDEX(kpi!$H:$H,SUMIFS(kpi!$B:$B,kpi!$E:$E,$E157)))</f>
        <v>долл.</v>
      </c>
      <c r="L157" s="10"/>
      <c r="M157" s="13"/>
      <c r="N157" s="10"/>
      <c r="O157" s="20"/>
      <c r="P157" s="10"/>
      <c r="Q157" s="10"/>
      <c r="R157" s="66">
        <f>SUMIFS($T157:$LI157,$T$1:$LI$1,"&lt;="&amp;MAX($1:$1),$T$1:$LI$1,"&gt;="&amp;1)</f>
        <v>0</v>
      </c>
      <c r="S157" s="10"/>
      <c r="T157" s="10"/>
      <c r="U157" s="49">
        <f>IF(U$10="",0,IF(SUM(расчеты!$T157:T157)=инвестиции!$R$47,0,инвестиции!$R$47/(инвестиции!$N$57*12)))</f>
        <v>0</v>
      </c>
      <c r="V157" s="49">
        <f>IF(V$10="",0,IF(SUM(расчеты!$T157:U157)=инвестиции!$R$47,0,инвестиции!$R$47/(инвестиции!$N$57*12)))</f>
        <v>0</v>
      </c>
      <c r="W157" s="49">
        <f>IF(W$10="",0,IF(SUM(расчеты!$T157:V157)=инвестиции!$R$47,0,инвестиции!$R$47/(инвестиции!$N$57*12)))</f>
        <v>0</v>
      </c>
      <c r="X157" s="49">
        <f>IF(X$10="",0,IF(SUM(расчеты!$T157:W157)=инвестиции!$R$47,0,инвестиции!$R$47/(инвестиции!$N$57*12)))</f>
        <v>0</v>
      </c>
      <c r="Y157" s="49">
        <f>IF(Y$10="",0,IF(SUM(расчеты!$T157:X157)=инвестиции!$R$47,0,инвестиции!$R$47/(инвестиции!$N$57*12)))</f>
        <v>0</v>
      </c>
      <c r="Z157" s="49">
        <f>IF(Z$10="",0,IF(SUM(расчеты!$T157:Y157)=инвестиции!$R$47,0,инвестиции!$R$47/(инвестиции!$N$57*12)))</f>
        <v>0</v>
      </c>
      <c r="AA157" s="49">
        <f>IF(AA$10="",0,IF(SUM(расчеты!$T157:Z157)=инвестиции!$R$47,0,инвестиции!$R$47/(инвестиции!$N$57*12)))</f>
        <v>0</v>
      </c>
      <c r="AB157" s="49">
        <f>IF(AB$10="",0,IF(SUM(расчеты!$T157:AA157)=инвестиции!$R$47,0,инвестиции!$R$47/(инвестиции!$N$57*12)))</f>
        <v>0</v>
      </c>
      <c r="AC157" s="49">
        <f>IF(AC$10="",0,IF(SUM(расчеты!$T157:AB157)=инвестиции!$R$47,0,инвестиции!$R$47/(инвестиции!$N$57*12)))</f>
        <v>0</v>
      </c>
      <c r="AD157" s="49">
        <f>IF(AD$10="",0,IF(SUM(расчеты!$T157:AC157)=инвестиции!$R$47,0,инвестиции!$R$47/(инвестиции!$N$57*12)))</f>
        <v>0</v>
      </c>
      <c r="AE157" s="49">
        <f>IF(AE$10="",0,IF(SUM(расчеты!$T157:AD157)=инвестиции!$R$47,0,инвестиции!$R$47/(инвестиции!$N$57*12)))</f>
        <v>0</v>
      </c>
      <c r="AF157" s="49">
        <f>IF(AF$10="",0,IF(SUM(расчеты!$T157:AE157)=инвестиции!$R$47,0,инвестиции!$R$47/(инвестиции!$N$57*12)))</f>
        <v>0</v>
      </c>
      <c r="AG157" s="49">
        <f>IF(AG$10="",0,IF(SUM(расчеты!$T157:AF157)=инвестиции!$R$47,0,инвестиции!$R$47/(инвестиции!$N$57*12)))</f>
        <v>0</v>
      </c>
      <c r="AH157" s="49">
        <f>IF(AH$10="",0,IF(SUM(расчеты!$T157:AG157)=инвестиции!$R$47,0,инвестиции!$R$47/(инвестиции!$N$57*12)))</f>
        <v>0</v>
      </c>
      <c r="AI157" s="49">
        <f>IF(AI$10="",0,IF(SUM(расчеты!$T157:AH157)=инвестиции!$R$47,0,инвестиции!$R$47/(инвестиции!$N$57*12)))</f>
        <v>0</v>
      </c>
      <c r="AJ157" s="49">
        <f>IF(AJ$10="",0,IF(SUM(расчеты!$T157:AI157)=инвестиции!$R$47,0,инвестиции!$R$47/(инвестиции!$N$57*12)))</f>
        <v>0</v>
      </c>
      <c r="AK157" s="49">
        <f>IF(AK$10="",0,IF(SUM(расчеты!$T157:AJ157)=инвестиции!$R$47,0,инвестиции!$R$47/(инвестиции!$N$57*12)))</f>
        <v>0</v>
      </c>
      <c r="AL157" s="49">
        <f>IF(AL$10="",0,IF(SUM(расчеты!$T157:AK157)=инвестиции!$R$47,0,инвестиции!$R$47/(инвестиции!$N$57*12)))</f>
        <v>0</v>
      </c>
      <c r="AM157" s="49">
        <f>IF(AM$10="",0,IF(SUM(расчеты!$T157:AL157)=инвестиции!$R$47,0,инвестиции!$R$47/(инвестиции!$N$57*12)))</f>
        <v>0</v>
      </c>
      <c r="AN157" s="49">
        <f>IF(AN$10="",0,IF(SUM(расчеты!$T157:AM157)=инвестиции!$R$47,0,инвестиции!$R$47/(инвестиции!$N$57*12)))</f>
        <v>0</v>
      </c>
      <c r="AO157" s="49">
        <f>IF(AO$10="",0,IF(SUM(расчеты!$T157:AN157)=инвестиции!$R$47,0,инвестиции!$R$47/(инвестиции!$N$57*12)))</f>
        <v>0</v>
      </c>
      <c r="AP157" s="49">
        <f>IF(AP$10="",0,IF(SUM(расчеты!$T157:AO157)=инвестиции!$R$47,0,инвестиции!$R$47/(инвестиции!$N$57*12)))</f>
        <v>0</v>
      </c>
      <c r="AQ157" s="49">
        <f>IF(AQ$10="",0,IF(SUM(расчеты!$T157:AP157)=инвестиции!$R$47,0,инвестиции!$R$47/(инвестиции!$N$57*12)))</f>
        <v>0</v>
      </c>
      <c r="AR157" s="49">
        <f>IF(AR$10="",0,IF(SUM(расчеты!$T157:AQ157)=инвестиции!$R$47,0,инвестиции!$R$47/(инвестиции!$N$57*12)))</f>
        <v>0</v>
      </c>
      <c r="AS157" s="49">
        <f>IF(AS$10="",0,IF(SUM(расчеты!$T157:AR157)=инвестиции!$R$47,0,инвестиции!$R$47/(инвестиции!$N$57*12)))</f>
        <v>0</v>
      </c>
      <c r="AT157" s="49">
        <f>IF(AT$10="",0,IF(SUM(расчеты!$T157:AS157)=инвестиции!$R$47,0,инвестиции!$R$47/(инвестиции!$N$57*12)))</f>
        <v>0</v>
      </c>
      <c r="AU157" s="49">
        <f>IF(AU$10="",0,IF(SUM(расчеты!$T157:AT157)=инвестиции!$R$47,0,инвестиции!$R$47/(инвестиции!$N$57*12)))</f>
        <v>0</v>
      </c>
      <c r="AV157" s="49">
        <f>IF(AV$10="",0,IF(SUM(расчеты!$T157:AU157)=инвестиции!$R$47,0,инвестиции!$R$47/(инвестиции!$N$57*12)))</f>
        <v>0</v>
      </c>
      <c r="AW157" s="49">
        <f>IF(AW$10="",0,IF(SUM(расчеты!$T157:AV157)=инвестиции!$R$47,0,инвестиции!$R$47/(инвестиции!$N$57*12)))</f>
        <v>0</v>
      </c>
      <c r="AX157" s="49">
        <f>IF(AX$10="",0,IF(SUM(расчеты!$T157:AW157)=инвестиции!$R$47,0,инвестиции!$R$47/(инвестиции!$N$57*12)))</f>
        <v>0</v>
      </c>
      <c r="AY157" s="49">
        <f>IF(AY$10="",0,IF(SUM(расчеты!$T157:AX157)=инвестиции!$R$47,0,инвестиции!$R$47/(инвестиции!$N$57*12)))</f>
        <v>0</v>
      </c>
      <c r="AZ157" s="49">
        <f>IF(AZ$10="",0,IF(SUM(расчеты!$T157:AY157)=инвестиции!$R$47,0,инвестиции!$R$47/(инвестиции!$N$57*12)))</f>
        <v>0</v>
      </c>
      <c r="BA157" s="49">
        <f>IF(BA$10="",0,IF(SUM(расчеты!$T157:AZ157)=инвестиции!$R$47,0,инвестиции!$R$47/(инвестиции!$N$57*12)))</f>
        <v>0</v>
      </c>
      <c r="BB157" s="49">
        <f>IF(BB$10="",0,IF(SUM(расчеты!$T157:BA157)=инвестиции!$R$47,0,инвестиции!$R$47/(инвестиции!$N$57*12)))</f>
        <v>0</v>
      </c>
      <c r="BC157" s="49">
        <f>IF(BC$10="",0,IF(SUM(расчеты!$T157:BB157)=инвестиции!$R$47,0,инвестиции!$R$47/(инвестиции!$N$57*12)))</f>
        <v>0</v>
      </c>
      <c r="BD157" s="49">
        <f>IF(BD$10="",0,IF(SUM(расчеты!$T157:BC157)=инвестиции!$R$47,0,инвестиции!$R$47/(инвестиции!$N$57*12)))</f>
        <v>0</v>
      </c>
      <c r="BE157" s="49">
        <f>IF(BE$10="",0,IF(SUM(расчеты!$T157:BD157)=инвестиции!$R$47,0,инвестиции!$R$47/(инвестиции!$N$57*12)))</f>
        <v>0</v>
      </c>
      <c r="BF157" s="49">
        <f>IF(BF$10="",0,IF(SUM(расчеты!$T157:BE157)=инвестиции!$R$47,0,инвестиции!$R$47/(инвестиции!$N$57*12)))</f>
        <v>0</v>
      </c>
      <c r="BG157" s="49">
        <f>IF(BG$10="",0,IF(SUM(расчеты!$T157:BF157)=инвестиции!$R$47,0,инвестиции!$R$47/(инвестиции!$N$57*12)))</f>
        <v>0</v>
      </c>
      <c r="BH157" s="49">
        <f>IF(BH$10="",0,IF(SUM(расчеты!$T157:BG157)=инвестиции!$R$47,0,инвестиции!$R$47/(инвестиции!$N$57*12)))</f>
        <v>0</v>
      </c>
      <c r="BI157" s="49">
        <f>IF(BI$10="",0,IF(SUM(расчеты!$T157:BH157)=инвестиции!$R$47,0,инвестиции!$R$47/(инвестиции!$N$57*12)))</f>
        <v>0</v>
      </c>
      <c r="BJ157" s="49">
        <f>IF(BJ$10="",0,IF(SUM(расчеты!$T157:BI157)=инвестиции!$R$47,0,инвестиции!$R$47/(инвестиции!$N$57*12)))</f>
        <v>0</v>
      </c>
      <c r="BK157" s="49">
        <f>IF(BK$10="",0,IF(SUM(расчеты!$T157:BJ157)=инвестиции!$R$47,0,инвестиции!$R$47/(инвестиции!$N$57*12)))</f>
        <v>0</v>
      </c>
      <c r="BL157" s="49">
        <f>IF(BL$10="",0,IF(SUM(расчеты!$T157:BK157)=инвестиции!$R$47,0,инвестиции!$R$47/(инвестиции!$N$57*12)))</f>
        <v>0</v>
      </c>
      <c r="BM157" s="49">
        <f>IF(BM$10="",0,IF(SUM(расчеты!$T157:BL157)=инвестиции!$R$47,0,инвестиции!$R$47/(инвестиции!$N$57*12)))</f>
        <v>0</v>
      </c>
      <c r="BN157" s="49">
        <f>IF(BN$10="",0,IF(SUM(расчеты!$T157:BM157)=инвестиции!$R$47,0,инвестиции!$R$47/(инвестиции!$N$57*12)))</f>
        <v>0</v>
      </c>
      <c r="BO157" s="49">
        <f>IF(BO$10="",0,IF(SUM(расчеты!$T157:BN157)=инвестиции!$R$47,0,инвестиции!$R$47/(инвестиции!$N$57*12)))</f>
        <v>0</v>
      </c>
      <c r="BP157" s="49">
        <f>IF(BP$10="",0,IF(SUM(расчеты!$T157:BO157)=инвестиции!$R$47,0,инвестиции!$R$47/(инвестиции!$N$57*12)))</f>
        <v>0</v>
      </c>
      <c r="BQ157" s="49">
        <f>IF(BQ$10="",0,IF(SUM(расчеты!$T157:BP157)=инвестиции!$R$47,0,инвестиции!$R$47/(инвестиции!$N$57*12)))</f>
        <v>0</v>
      </c>
      <c r="BR157" s="49">
        <f>IF(BR$10="",0,IF(SUM(расчеты!$T157:BQ157)=инвестиции!$R$47,0,инвестиции!$R$47/(инвестиции!$N$57*12)))</f>
        <v>0</v>
      </c>
      <c r="BS157" s="49">
        <f>IF(BS$10="",0,IF(SUM(расчеты!$T157:BR157)=инвестиции!$R$47,0,инвестиции!$R$47/(инвестиции!$N$57*12)))</f>
        <v>0</v>
      </c>
      <c r="BT157" s="49">
        <f>IF(BT$10="",0,IF(SUM(расчеты!$T157:BS157)=инвестиции!$R$47,0,инвестиции!$R$47/(инвестиции!$N$57*12)))</f>
        <v>0</v>
      </c>
      <c r="BU157" s="49">
        <f>IF(BU$10="",0,IF(SUM(расчеты!$T157:BT157)=инвестиции!$R$47,0,инвестиции!$R$47/(инвестиции!$N$57*12)))</f>
        <v>0</v>
      </c>
      <c r="BV157" s="49">
        <f>IF(BV$10="",0,IF(SUM(расчеты!$T157:BU157)=инвестиции!$R$47,0,инвестиции!$R$47/(инвестиции!$N$57*12)))</f>
        <v>0</v>
      </c>
      <c r="BW157" s="49">
        <f>IF(BW$10="",0,IF(SUM(расчеты!$T157:BV157)=инвестиции!$R$47,0,инвестиции!$R$47/(инвестиции!$N$57*12)))</f>
        <v>0</v>
      </c>
      <c r="BX157" s="49">
        <f>IF(BX$10="",0,IF(SUM(расчеты!$T157:BW157)=инвестиции!$R$47,0,инвестиции!$R$47/(инвестиции!$N$57*12)))</f>
        <v>0</v>
      </c>
      <c r="BY157" s="49">
        <f>IF(BY$10="",0,IF(SUM(расчеты!$T157:BX157)=инвестиции!$R$47,0,инвестиции!$R$47/(инвестиции!$N$57*12)))</f>
        <v>0</v>
      </c>
      <c r="BZ157" s="49">
        <f>IF(BZ$10="",0,IF(SUM(расчеты!$T157:BY157)=инвестиции!$R$47,0,инвестиции!$R$47/(инвестиции!$N$57*12)))</f>
        <v>0</v>
      </c>
      <c r="CA157" s="49">
        <f>IF(CA$10="",0,IF(SUM(расчеты!$T157:BZ157)=инвестиции!$R$47,0,инвестиции!$R$47/(инвестиции!$N$57*12)))</f>
        <v>0</v>
      </c>
      <c r="CB157" s="49">
        <f>IF(CB$10="",0,IF(SUM(расчеты!$T157:CA157)=инвестиции!$R$47,0,инвестиции!$R$47/(инвестиции!$N$57*12)))</f>
        <v>0</v>
      </c>
      <c r="CC157" s="49">
        <f>IF(CC$10="",0,IF(SUM(расчеты!$T157:CB157)=инвестиции!$R$47,0,инвестиции!$R$47/(инвестиции!$N$57*12)))</f>
        <v>0</v>
      </c>
      <c r="CD157" s="49">
        <f>IF(CD$10="",0,IF(SUM(расчеты!$T157:CC157)=инвестиции!$R$47,0,инвестиции!$R$47/(инвестиции!$N$57*12)))</f>
        <v>0</v>
      </c>
      <c r="CE157" s="49">
        <f>IF(CE$10="",0,IF(SUM(расчеты!$T157:CD157)=инвестиции!$R$47,0,инвестиции!$R$47/(инвестиции!$N$57*12)))</f>
        <v>0</v>
      </c>
      <c r="CF157" s="49">
        <f>IF(CF$10="",0,IF(SUM(расчеты!$T157:CE157)=инвестиции!$R$47,0,инвестиции!$R$47/(инвестиции!$N$57*12)))</f>
        <v>0</v>
      </c>
      <c r="CG157" s="49">
        <f>IF(CG$10="",0,IF(SUM(расчеты!$T157:CF157)=инвестиции!$R$47,0,инвестиции!$R$47/(инвестиции!$N$57*12)))</f>
        <v>0</v>
      </c>
      <c r="CH157" s="49">
        <f>IF(CH$10="",0,IF(SUM(расчеты!$T157:CG157)=инвестиции!$R$47,0,инвестиции!$R$47/(инвестиции!$N$57*12)))</f>
        <v>0</v>
      </c>
      <c r="CI157" s="49">
        <f>IF(CI$10="",0,IF(SUM(расчеты!$T157:CH157)=инвестиции!$R$47,0,инвестиции!$R$47/(инвестиции!$N$57*12)))</f>
        <v>0</v>
      </c>
      <c r="CJ157" s="49">
        <f>IF(CJ$10="",0,IF(SUM(расчеты!$T157:CI157)=инвестиции!$R$47,0,инвестиции!$R$47/(инвестиции!$N$57*12)))</f>
        <v>0</v>
      </c>
      <c r="CK157" s="49">
        <f>IF(CK$10="",0,IF(SUM(расчеты!$T157:CJ157)=инвестиции!$R$47,0,инвестиции!$R$47/(инвестиции!$N$57*12)))</f>
        <v>0</v>
      </c>
      <c r="CL157" s="49">
        <f>IF(CL$10="",0,IF(SUM(расчеты!$T157:CK157)=инвестиции!$R$47,0,инвестиции!$R$47/(инвестиции!$N$57*12)))</f>
        <v>0</v>
      </c>
      <c r="CM157" s="49">
        <f>IF(CM$10="",0,IF(SUM(расчеты!$T157:CL157)=инвестиции!$R$47,0,инвестиции!$R$47/(инвестиции!$N$57*12)))</f>
        <v>0</v>
      </c>
      <c r="CN157" s="49">
        <f>IF(CN$10="",0,IF(SUM(расчеты!$T157:CM157)=инвестиции!$R$47,0,инвестиции!$R$47/(инвестиции!$N$57*12)))</f>
        <v>0</v>
      </c>
      <c r="CO157" s="49">
        <f>IF(CO$10="",0,IF(SUM(расчеты!$T157:CN157)=инвестиции!$R$47,0,инвестиции!$R$47/(инвестиции!$N$57*12)))</f>
        <v>0</v>
      </c>
      <c r="CP157" s="49">
        <f>IF(CP$10="",0,IF(SUM(расчеты!$T157:CO157)=инвестиции!$R$47,0,инвестиции!$R$47/(инвестиции!$N$57*12)))</f>
        <v>0</v>
      </c>
      <c r="CQ157" s="49">
        <f>IF(CQ$10="",0,IF(SUM(расчеты!$T157:CP157)=инвестиции!$R$47,0,инвестиции!$R$47/(инвестиции!$N$57*12)))</f>
        <v>0</v>
      </c>
      <c r="CR157" s="49">
        <f>IF(CR$10="",0,IF(SUM(расчеты!$T157:CQ157)=инвестиции!$R$47,0,инвестиции!$R$47/(инвестиции!$N$57*12)))</f>
        <v>0</v>
      </c>
      <c r="CS157" s="49">
        <f>IF(CS$10="",0,IF(SUM(расчеты!$T157:CR157)=инвестиции!$R$47,0,инвестиции!$R$47/(инвестиции!$N$57*12)))</f>
        <v>0</v>
      </c>
      <c r="CT157" s="49">
        <f>IF(CT$10="",0,IF(SUM(расчеты!$T157:CS157)=инвестиции!$R$47,0,инвестиции!$R$47/(инвестиции!$N$57*12)))</f>
        <v>0</v>
      </c>
      <c r="CU157" s="49">
        <f>IF(CU$10="",0,IF(SUM(расчеты!$T157:CT157)=инвестиции!$R$47,0,инвестиции!$R$47/(инвестиции!$N$57*12)))</f>
        <v>0</v>
      </c>
      <c r="CV157" s="49">
        <f>IF(CV$10="",0,IF(SUM(расчеты!$T157:CU157)=инвестиции!$R$47,0,инвестиции!$R$47/(инвестиции!$N$57*12)))</f>
        <v>0</v>
      </c>
      <c r="CW157" s="49">
        <f>IF(CW$10="",0,IF(SUM(расчеты!$T157:CV157)=инвестиции!$R$47,0,инвестиции!$R$47/(инвестиции!$N$57*12)))</f>
        <v>0</v>
      </c>
      <c r="CX157" s="49">
        <f>IF(CX$10="",0,IF(SUM(расчеты!$T157:CW157)=инвестиции!$R$47,0,инвестиции!$R$47/(инвестиции!$N$57*12)))</f>
        <v>0</v>
      </c>
      <c r="CY157" s="49">
        <f>IF(CY$10="",0,IF(SUM(расчеты!$T157:CX157)=инвестиции!$R$47,0,инвестиции!$R$47/(инвестиции!$N$57*12)))</f>
        <v>0</v>
      </c>
      <c r="CZ157" s="49">
        <f>IF(CZ$10="",0,IF(SUM(расчеты!$T157:CY157)=инвестиции!$R$47,0,инвестиции!$R$47/(инвестиции!$N$57*12)))</f>
        <v>0</v>
      </c>
      <c r="DA157" s="49">
        <f>IF(DA$10="",0,IF(SUM(расчеты!$T157:CZ157)=инвестиции!$R$47,0,инвестиции!$R$47/(инвестиции!$N$57*12)))</f>
        <v>0</v>
      </c>
      <c r="DB157" s="49">
        <f>IF(DB$10="",0,IF(SUM(расчеты!$T157:DA157)=инвестиции!$R$47,0,инвестиции!$R$47/(инвестиции!$N$57*12)))</f>
        <v>0</v>
      </c>
      <c r="DC157" s="49">
        <f>IF(DC$10="",0,IF(SUM(расчеты!$T157:DB157)=инвестиции!$R$47,0,инвестиции!$R$47/(инвестиции!$N$57*12)))</f>
        <v>0</v>
      </c>
      <c r="DD157" s="49">
        <f>IF(DD$10="",0,IF(SUM(расчеты!$T157:DC157)=инвестиции!$R$47,0,инвестиции!$R$47/(инвестиции!$N$57*12)))</f>
        <v>0</v>
      </c>
      <c r="DE157" s="49">
        <f>IF(DE$10="",0,IF(SUM(расчеты!$T157:DD157)=инвестиции!$R$47,0,инвестиции!$R$47/(инвестиции!$N$57*12)))</f>
        <v>0</v>
      </c>
      <c r="DF157" s="49">
        <f>IF(DF$10="",0,IF(SUM(расчеты!$T157:DE157)=инвестиции!$R$47,0,инвестиции!$R$47/(инвестиции!$N$57*12)))</f>
        <v>0</v>
      </c>
      <c r="DG157" s="49">
        <f>IF(DG$10="",0,IF(SUM(расчеты!$T157:DF157)=инвестиции!$R$47,0,инвестиции!$R$47/(инвестиции!$N$57*12)))</f>
        <v>0</v>
      </c>
      <c r="DH157" s="49">
        <f>IF(DH$10="",0,IF(SUM(расчеты!$T157:DG157)=инвестиции!$R$47,0,инвестиции!$R$47/(инвестиции!$N$57*12)))</f>
        <v>0</v>
      </c>
      <c r="DI157" s="49">
        <f>IF(DI$10="",0,IF(SUM(расчеты!$T157:DH157)=инвестиции!$R$47,0,инвестиции!$R$47/(инвестиции!$N$57*12)))</f>
        <v>0</v>
      </c>
      <c r="DJ157" s="49">
        <f>IF(DJ$10="",0,IF(SUM(расчеты!$T157:DI157)=инвестиции!$R$47,0,инвестиции!$R$47/(инвестиции!$N$57*12)))</f>
        <v>0</v>
      </c>
      <c r="DK157" s="49">
        <f>IF(DK$10="",0,IF(SUM(расчеты!$T157:DJ157)=инвестиции!$R$47,0,инвестиции!$R$47/(инвестиции!$N$57*12)))</f>
        <v>0</v>
      </c>
      <c r="DL157" s="49">
        <f>IF(DL$10="",0,IF(SUM(расчеты!$T157:DK157)=инвестиции!$R$47,0,инвестиции!$R$47/(инвестиции!$N$57*12)))</f>
        <v>0</v>
      </c>
      <c r="DM157" s="49">
        <f>IF(DM$10="",0,IF(SUM(расчеты!$T157:DL157)=инвестиции!$R$47,0,инвестиции!$R$47/(инвестиции!$N$57*12)))</f>
        <v>0</v>
      </c>
      <c r="DN157" s="49">
        <f>IF(DN$10="",0,IF(SUM(расчеты!$T157:DM157)=инвестиции!$R$47,0,инвестиции!$R$47/(инвестиции!$N$57*12)))</f>
        <v>0</v>
      </c>
      <c r="DO157" s="49">
        <f>IF(DO$10="",0,IF(SUM(расчеты!$T157:DN157)=инвестиции!$R$47,0,инвестиции!$R$47/(инвестиции!$N$57*12)))</f>
        <v>0</v>
      </c>
      <c r="DP157" s="49">
        <f>IF(DP$10="",0,IF(SUM(расчеты!$T157:DO157)=инвестиции!$R$47,0,инвестиции!$R$47/(инвестиции!$N$57*12)))</f>
        <v>0</v>
      </c>
      <c r="DQ157" s="49">
        <f>IF(DQ$10="",0,IF(SUM(расчеты!$T157:DP157)=инвестиции!$R$47,0,инвестиции!$R$47/(инвестиции!$N$57*12)))</f>
        <v>0</v>
      </c>
      <c r="DR157" s="49">
        <f>IF(DR$10="",0,IF(SUM(расчеты!$T157:DQ157)=инвестиции!$R$47,0,инвестиции!$R$47/(инвестиции!$N$57*12)))</f>
        <v>0</v>
      </c>
      <c r="DS157" s="49">
        <f>IF(DS$10="",0,IF(SUM(расчеты!$T157:DR157)=инвестиции!$R$47,0,инвестиции!$R$47/(инвестиции!$N$57*12)))</f>
        <v>0</v>
      </c>
      <c r="DT157" s="49">
        <f>IF(DT$10="",0,IF(SUM(расчеты!$T157:DS157)=инвестиции!$R$47,0,инвестиции!$R$47/(инвестиции!$N$57*12)))</f>
        <v>0</v>
      </c>
      <c r="DU157" s="49">
        <f>IF(DU$10="",0,IF(SUM(расчеты!$T157:DT157)=инвестиции!$R$47,0,инвестиции!$R$47/(инвестиции!$N$57*12)))</f>
        <v>0</v>
      </c>
      <c r="DV157" s="49">
        <f>IF(DV$10="",0,IF(SUM(расчеты!$T157:DU157)=инвестиции!$R$47,0,инвестиции!$R$47/(инвестиции!$N$57*12)))</f>
        <v>0</v>
      </c>
      <c r="DW157" s="49">
        <f>IF(DW$10="",0,IF(SUM(расчеты!$T157:DV157)=инвестиции!$R$47,0,инвестиции!$R$47/(инвестиции!$N$57*12)))</f>
        <v>0</v>
      </c>
      <c r="DX157" s="49">
        <f>IF(DX$10="",0,IF(SUM(расчеты!$T157:DW157)=инвестиции!$R$47,0,инвестиции!$R$47/(инвестиции!$N$57*12)))</f>
        <v>0</v>
      </c>
      <c r="DY157" s="49">
        <f>IF(DY$10="",0,IF(SUM(расчеты!$T157:DX157)=инвестиции!$R$47,0,инвестиции!$R$47/(инвестиции!$N$57*12)))</f>
        <v>0</v>
      </c>
      <c r="DZ157" s="49">
        <f>IF(DZ$10="",0,IF(SUM(расчеты!$T157:DY157)=инвестиции!$R$47,0,инвестиции!$R$47/(инвестиции!$N$57*12)))</f>
        <v>0</v>
      </c>
      <c r="EA157" s="49">
        <f>IF(EA$10="",0,IF(SUM(расчеты!$T157:DZ157)=инвестиции!$R$47,0,инвестиции!$R$47/(инвестиции!$N$57*12)))</f>
        <v>0</v>
      </c>
      <c r="EB157" s="49">
        <f>IF(EB$10="",0,IF(SUM(расчеты!$T157:EA157)=инвестиции!$R$47,0,инвестиции!$R$47/(инвестиции!$N$57*12)))</f>
        <v>0</v>
      </c>
      <c r="EC157" s="49">
        <f>IF(EC$10="",0,IF(SUM(расчеты!$T157:EB157)=инвестиции!$R$47,0,инвестиции!$R$47/(инвестиции!$N$57*12)))</f>
        <v>0</v>
      </c>
      <c r="ED157" s="49">
        <f>IF(ED$10="",0,IF(SUM(расчеты!$T157:EC157)=инвестиции!$R$47,0,инвестиции!$R$47/(инвестиции!$N$57*12)))</f>
        <v>0</v>
      </c>
      <c r="EE157" s="49">
        <f>IF(EE$10="",0,IF(SUM(расчеты!$T157:ED157)=инвестиции!$R$47,0,инвестиции!$R$47/(инвестиции!$N$57*12)))</f>
        <v>0</v>
      </c>
      <c r="EF157" s="49">
        <f>IF(EF$10="",0,IF(SUM(расчеты!$T157:EE157)=инвестиции!$R$47,0,инвестиции!$R$47/(инвестиции!$N$57*12)))</f>
        <v>0</v>
      </c>
      <c r="EG157" s="49">
        <f>IF(EG$10="",0,IF(SUM(расчеты!$T157:EF157)=инвестиции!$R$47,0,инвестиции!$R$47/(инвестиции!$N$57*12)))</f>
        <v>0</v>
      </c>
      <c r="EH157" s="49">
        <f>IF(EH$10="",0,IF(SUM(расчеты!$T157:EG157)=инвестиции!$R$47,0,инвестиции!$R$47/(инвестиции!$N$57*12)))</f>
        <v>0</v>
      </c>
      <c r="EI157" s="49">
        <f>IF(EI$10="",0,IF(SUM(расчеты!$T157:EH157)=инвестиции!$R$47,0,инвестиции!$R$47/(инвестиции!$N$57*12)))</f>
        <v>0</v>
      </c>
      <c r="EJ157" s="49">
        <f>IF(EJ$10="",0,IF(SUM(расчеты!$T157:EI157)=инвестиции!$R$47,0,инвестиции!$R$47/(инвестиции!$N$57*12)))</f>
        <v>0</v>
      </c>
      <c r="EK157" s="49">
        <f>IF(EK$10="",0,IF(SUM(расчеты!$T157:EJ157)=инвестиции!$R$47,0,инвестиции!$R$47/(инвестиции!$N$57*12)))</f>
        <v>0</v>
      </c>
      <c r="EL157" s="49">
        <f>IF(EL$10="",0,IF(SUM(расчеты!$T157:EK157)=инвестиции!$R$47,0,инвестиции!$R$47/(инвестиции!$N$57*12)))</f>
        <v>0</v>
      </c>
      <c r="EM157" s="49">
        <f>IF(EM$10="",0,IF(SUM(расчеты!$T157:EL157)=инвестиции!$R$47,0,инвестиции!$R$47/(инвестиции!$N$57*12)))</f>
        <v>0</v>
      </c>
      <c r="EN157" s="49">
        <f>IF(EN$10="",0,IF(SUM(расчеты!$T157:EM157)=инвестиции!$R$47,0,инвестиции!$R$47/(инвестиции!$N$57*12)))</f>
        <v>0</v>
      </c>
      <c r="EO157" s="49">
        <f>IF(EO$10="",0,IF(SUM(расчеты!$T157:EN157)=инвестиции!$R$47,0,инвестиции!$R$47/(инвестиции!$N$57*12)))</f>
        <v>0</v>
      </c>
      <c r="EP157" s="49">
        <f>IF(EP$10="",0,IF(SUM(расчеты!$T157:EO157)=инвестиции!$R$47,0,инвестиции!$R$47/(инвестиции!$N$57*12)))</f>
        <v>0</v>
      </c>
      <c r="EQ157" s="49">
        <f>IF(EQ$10="",0,IF(SUM(расчеты!$T157:EP157)=инвестиции!$R$47,0,инвестиции!$R$47/(инвестиции!$N$57*12)))</f>
        <v>0</v>
      </c>
      <c r="ER157" s="49">
        <f>IF(ER$10="",0,IF(SUM(расчеты!$T157:EQ157)=инвестиции!$R$47,0,инвестиции!$R$47/(инвестиции!$N$57*12)))</f>
        <v>0</v>
      </c>
      <c r="ES157" s="49">
        <f>IF(ES$10="",0,IF(SUM(расчеты!$T157:ER157)=инвестиции!$R$47,0,инвестиции!$R$47/(инвестиции!$N$57*12)))</f>
        <v>0</v>
      </c>
      <c r="ET157" s="49">
        <f>IF(ET$10="",0,IF(SUM(расчеты!$T157:ES157)=инвестиции!$R$47,0,инвестиции!$R$47/(инвестиции!$N$57*12)))</f>
        <v>0</v>
      </c>
      <c r="EU157" s="49">
        <f>IF(EU$10="",0,IF(SUM(расчеты!$T157:ET157)=инвестиции!$R$47,0,инвестиции!$R$47/(инвестиции!$N$57*12)))</f>
        <v>0</v>
      </c>
      <c r="EV157" s="49">
        <f>IF(EV$10="",0,IF(SUM(расчеты!$T157:EU157)=инвестиции!$R$47,0,инвестиции!$R$47/(инвестиции!$N$57*12)))</f>
        <v>0</v>
      </c>
      <c r="EW157" s="49">
        <f>IF(EW$10="",0,IF(SUM(расчеты!$T157:EV157)=инвестиции!$R$47,0,инвестиции!$R$47/(инвестиции!$N$57*12)))</f>
        <v>0</v>
      </c>
      <c r="EX157" s="49">
        <f>IF(EX$10="",0,IF(SUM(расчеты!$T157:EW157)=инвестиции!$R$47,0,инвестиции!$R$47/(инвестиции!$N$57*12)))</f>
        <v>0</v>
      </c>
      <c r="EY157" s="49">
        <f>IF(EY$10="",0,IF(SUM(расчеты!$T157:EX157)=инвестиции!$R$47,0,инвестиции!$R$47/(инвестиции!$N$57*12)))</f>
        <v>0</v>
      </c>
      <c r="EZ157" s="49">
        <f>IF(EZ$10="",0,IF(SUM(расчеты!$T157:EY157)=инвестиции!$R$47,0,инвестиции!$R$47/(инвестиции!$N$57*12)))</f>
        <v>0</v>
      </c>
      <c r="FA157" s="49">
        <f>IF(FA$10="",0,IF(SUM(расчеты!$T157:EZ157)=инвестиции!$R$47,0,инвестиции!$R$47/(инвестиции!$N$57*12)))</f>
        <v>0</v>
      </c>
      <c r="FB157" s="49">
        <f>IF(FB$10="",0,IF(SUM(расчеты!$T157:FA157)=инвестиции!$R$47,0,инвестиции!$R$47/(инвестиции!$N$57*12)))</f>
        <v>0</v>
      </c>
      <c r="FC157" s="49">
        <f>IF(FC$10="",0,IF(SUM(расчеты!$T157:FB157)=инвестиции!$R$47,0,инвестиции!$R$47/(инвестиции!$N$57*12)))</f>
        <v>0</v>
      </c>
      <c r="FD157" s="49">
        <f>IF(FD$10="",0,IF(SUM(расчеты!$T157:FC157)=инвестиции!$R$47,0,инвестиции!$R$47/(инвестиции!$N$57*12)))</f>
        <v>0</v>
      </c>
      <c r="FE157" s="49">
        <f>IF(FE$10="",0,IF(SUM(расчеты!$T157:FD157)=инвестиции!$R$47,0,инвестиции!$R$47/(инвестиции!$N$57*12)))</f>
        <v>0</v>
      </c>
      <c r="FF157" s="49">
        <f>IF(FF$10="",0,IF(SUM(расчеты!$T157:FE157)=инвестиции!$R$47,0,инвестиции!$R$47/(инвестиции!$N$57*12)))</f>
        <v>0</v>
      </c>
      <c r="FG157" s="49">
        <f>IF(FG$10="",0,IF(SUM(расчеты!$T157:FF157)=инвестиции!$R$47,0,инвестиции!$R$47/(инвестиции!$N$57*12)))</f>
        <v>0</v>
      </c>
      <c r="FH157" s="49">
        <f>IF(FH$10="",0,IF(SUM(расчеты!$T157:FG157)=инвестиции!$R$47,0,инвестиции!$R$47/(инвестиции!$N$57*12)))</f>
        <v>0</v>
      </c>
      <c r="FI157" s="49">
        <f>IF(FI$10="",0,IF(SUM(расчеты!$T157:FH157)=инвестиции!$R$47,0,инвестиции!$R$47/(инвестиции!$N$57*12)))</f>
        <v>0</v>
      </c>
      <c r="FJ157" s="49">
        <f>IF(FJ$10="",0,IF(SUM(расчеты!$T157:FI157)=инвестиции!$R$47,0,инвестиции!$R$47/(инвестиции!$N$57*12)))</f>
        <v>0</v>
      </c>
      <c r="FK157" s="49">
        <f>IF(FK$10="",0,IF(SUM(расчеты!$T157:FJ157)=инвестиции!$R$47,0,инвестиции!$R$47/(инвестиции!$N$57*12)))</f>
        <v>0</v>
      </c>
      <c r="FL157" s="49">
        <f>IF(FL$10="",0,IF(SUM(расчеты!$T157:FK157)=инвестиции!$R$47,0,инвестиции!$R$47/(инвестиции!$N$57*12)))</f>
        <v>0</v>
      </c>
      <c r="FM157" s="49">
        <f>IF(FM$10="",0,IF(SUM(расчеты!$T157:FL157)=инвестиции!$R$47,0,инвестиции!$R$47/(инвестиции!$N$57*12)))</f>
        <v>0</v>
      </c>
      <c r="FN157" s="49">
        <f>IF(FN$10="",0,IF(SUM(расчеты!$T157:FM157)=инвестиции!$R$47,0,инвестиции!$R$47/(инвестиции!$N$57*12)))</f>
        <v>0</v>
      </c>
      <c r="FO157" s="49">
        <f>IF(FO$10="",0,IF(SUM(расчеты!$T157:FN157)=инвестиции!$R$47,0,инвестиции!$R$47/(инвестиции!$N$57*12)))</f>
        <v>0</v>
      </c>
      <c r="FP157" s="49">
        <f>IF(FP$10="",0,IF(SUM(расчеты!$T157:FO157)=инвестиции!$R$47,0,инвестиции!$R$47/(инвестиции!$N$57*12)))</f>
        <v>0</v>
      </c>
      <c r="FQ157" s="49">
        <f>IF(FQ$10="",0,IF(SUM(расчеты!$T157:FP157)=инвестиции!$R$47,0,инвестиции!$R$47/(инвестиции!$N$57*12)))</f>
        <v>0</v>
      </c>
      <c r="FR157" s="49">
        <f>IF(FR$10="",0,IF(SUM(расчеты!$T157:FQ157)=инвестиции!$R$47,0,инвестиции!$R$47/(инвестиции!$N$57*12)))</f>
        <v>0</v>
      </c>
      <c r="FS157" s="49">
        <f>IF(FS$10="",0,IF(SUM(расчеты!$T157:FR157)=инвестиции!$R$47,0,инвестиции!$R$47/(инвестиции!$N$57*12)))</f>
        <v>0</v>
      </c>
      <c r="FT157" s="49">
        <f>IF(FT$10="",0,IF(SUM(расчеты!$T157:FS157)=инвестиции!$R$47,0,инвестиции!$R$47/(инвестиции!$N$57*12)))</f>
        <v>0</v>
      </c>
      <c r="FU157" s="49">
        <f>IF(FU$10="",0,IF(SUM(расчеты!$T157:FT157)=инвестиции!$R$47,0,инвестиции!$R$47/(инвестиции!$N$57*12)))</f>
        <v>0</v>
      </c>
      <c r="FV157" s="49">
        <f>IF(FV$10="",0,IF(SUM(расчеты!$T157:FU157)=инвестиции!$R$47,0,инвестиции!$R$47/(инвестиции!$N$57*12)))</f>
        <v>0</v>
      </c>
      <c r="FW157" s="49">
        <f>IF(FW$10="",0,IF(SUM(расчеты!$T157:FV157)=инвестиции!$R$47,0,инвестиции!$R$47/(инвестиции!$N$57*12)))</f>
        <v>0</v>
      </c>
      <c r="FX157" s="49">
        <f>IF(FX$10="",0,IF(SUM(расчеты!$T157:FW157)=инвестиции!$R$47,0,инвестиции!$R$47/(инвестиции!$N$57*12)))</f>
        <v>0</v>
      </c>
      <c r="FY157" s="49">
        <f>IF(FY$10="",0,IF(SUM(расчеты!$T157:FX157)=инвестиции!$R$47,0,инвестиции!$R$47/(инвестиции!$N$57*12)))</f>
        <v>0</v>
      </c>
      <c r="FZ157" s="49">
        <f>IF(FZ$10="",0,IF(SUM(расчеты!$T157:FY157)=инвестиции!$R$47,0,инвестиции!$R$47/(инвестиции!$N$57*12)))</f>
        <v>0</v>
      </c>
      <c r="GA157" s="49">
        <f>IF(GA$10="",0,IF(SUM(расчеты!$T157:FZ157)=инвестиции!$R$47,0,инвестиции!$R$47/(инвестиции!$N$57*12)))</f>
        <v>0</v>
      </c>
      <c r="GB157" s="49">
        <f>IF(GB$10="",0,IF(SUM(расчеты!$T157:GA157)=инвестиции!$R$47,0,инвестиции!$R$47/(инвестиции!$N$57*12)))</f>
        <v>0</v>
      </c>
      <c r="GC157" s="49">
        <f>IF(GC$10="",0,IF(SUM(расчеты!$T157:GB157)=инвестиции!$R$47,0,инвестиции!$R$47/(инвестиции!$N$57*12)))</f>
        <v>0</v>
      </c>
      <c r="GD157" s="49">
        <f>IF(GD$10="",0,IF(SUM(расчеты!$T157:GC157)=инвестиции!$R$47,0,инвестиции!$R$47/(инвестиции!$N$57*12)))</f>
        <v>0</v>
      </c>
      <c r="GE157" s="49">
        <f>IF(GE$10="",0,IF(SUM(расчеты!$T157:GD157)=инвестиции!$R$47,0,инвестиции!$R$47/(инвестиции!$N$57*12)))</f>
        <v>0</v>
      </c>
      <c r="GF157" s="49">
        <f>IF(GF$10="",0,IF(SUM(расчеты!$T157:GE157)=инвестиции!$R$47,0,инвестиции!$R$47/(инвестиции!$N$57*12)))</f>
        <v>0</v>
      </c>
      <c r="GG157" s="49">
        <f>IF(GG$10="",0,IF(SUM(расчеты!$T157:GF157)=инвестиции!$R$47,0,инвестиции!$R$47/(инвестиции!$N$57*12)))</f>
        <v>0</v>
      </c>
      <c r="GH157" s="49">
        <f>IF(GH$10="",0,IF(SUM(расчеты!$T157:GG157)=инвестиции!$R$47,0,инвестиции!$R$47/(инвестиции!$N$57*12)))</f>
        <v>0</v>
      </c>
      <c r="GI157" s="49">
        <f>IF(GI$10="",0,IF(SUM(расчеты!$T157:GH157)=инвестиции!$R$47,0,инвестиции!$R$47/(инвестиции!$N$57*12)))</f>
        <v>0</v>
      </c>
      <c r="GJ157" s="49">
        <f>IF(GJ$10="",0,IF(SUM(расчеты!$T157:GI157)=инвестиции!$R$47,0,инвестиции!$R$47/(инвестиции!$N$57*12)))</f>
        <v>0</v>
      </c>
      <c r="GK157" s="49">
        <f>IF(GK$10="",0,IF(SUM(расчеты!$T157:GJ157)=инвестиции!$R$47,0,инвестиции!$R$47/(инвестиции!$N$57*12)))</f>
        <v>0</v>
      </c>
      <c r="GL157" s="49">
        <f>IF(GL$10="",0,IF(SUM(расчеты!$T157:GK157)=инвестиции!$R$47,0,инвестиции!$R$47/(инвестиции!$N$57*12)))</f>
        <v>0</v>
      </c>
      <c r="GM157" s="49">
        <f>IF(GM$10="",0,IF(SUM(расчеты!$T157:GL157)=инвестиции!$R$47,0,инвестиции!$R$47/(инвестиции!$N$57*12)))</f>
        <v>0</v>
      </c>
      <c r="GN157" s="49">
        <f>IF(GN$10="",0,IF(SUM(расчеты!$T157:GM157)=инвестиции!$R$47,0,инвестиции!$R$47/(инвестиции!$N$57*12)))</f>
        <v>0</v>
      </c>
      <c r="GO157" s="49">
        <f>IF(GO$10="",0,IF(SUM(расчеты!$T157:GN157)=инвестиции!$R$47,0,инвестиции!$R$47/(инвестиции!$N$57*12)))</f>
        <v>0</v>
      </c>
      <c r="GP157" s="49">
        <f>IF(GP$10="",0,IF(SUM(расчеты!$T157:GO157)=инвестиции!$R$47,0,инвестиции!$R$47/(инвестиции!$N$57*12)))</f>
        <v>0</v>
      </c>
      <c r="GQ157" s="49">
        <f>IF(GQ$10="",0,IF(SUM(расчеты!$T157:GP157)=инвестиции!$R$47,0,инвестиции!$R$47/(инвестиции!$N$57*12)))</f>
        <v>0</v>
      </c>
      <c r="GR157" s="49">
        <f>IF(GR$10="",0,IF(SUM(расчеты!$T157:GQ157)=инвестиции!$R$47,0,инвестиции!$R$47/(инвестиции!$N$57*12)))</f>
        <v>0</v>
      </c>
      <c r="GS157" s="49">
        <f>IF(GS$10="",0,IF(SUM(расчеты!$T157:GR157)=инвестиции!$R$47,0,инвестиции!$R$47/(инвестиции!$N$57*12)))</f>
        <v>0</v>
      </c>
      <c r="GT157" s="49">
        <f>IF(GT$10="",0,IF(SUM(расчеты!$T157:GS157)=инвестиции!$R$47,0,инвестиции!$R$47/(инвестиции!$N$57*12)))</f>
        <v>0</v>
      </c>
      <c r="GU157" s="49">
        <f>IF(GU$10="",0,IF(SUM(расчеты!$T157:GT157)=инвестиции!$R$47,0,инвестиции!$R$47/(инвестиции!$N$57*12)))</f>
        <v>0</v>
      </c>
      <c r="GV157" s="49">
        <f>IF(GV$10="",0,IF(SUM(расчеты!$T157:GU157)=инвестиции!$R$47,0,инвестиции!$R$47/(инвестиции!$N$57*12)))</f>
        <v>0</v>
      </c>
      <c r="GW157" s="49">
        <f>IF(GW$10="",0,IF(SUM(расчеты!$T157:GV157)=инвестиции!$R$47,0,инвестиции!$R$47/(инвестиции!$N$57*12)))</f>
        <v>0</v>
      </c>
      <c r="GX157" s="49">
        <f>IF(GX$10="",0,IF(SUM(расчеты!$T157:GW157)=инвестиции!$R$47,0,инвестиции!$R$47/(инвестиции!$N$57*12)))</f>
        <v>0</v>
      </c>
      <c r="GY157" s="49">
        <f>IF(GY$10="",0,IF(SUM(расчеты!$T157:GX157)=инвестиции!$R$47,0,инвестиции!$R$47/(инвестиции!$N$57*12)))</f>
        <v>0</v>
      </c>
      <c r="GZ157" s="49">
        <f>IF(GZ$10="",0,IF(SUM(расчеты!$T157:GY157)=инвестиции!$R$47,0,инвестиции!$R$47/(инвестиции!$N$57*12)))</f>
        <v>0</v>
      </c>
      <c r="HA157" s="49">
        <f>IF(HA$10="",0,IF(SUM(расчеты!$T157:GZ157)=инвестиции!$R$47,0,инвестиции!$R$47/(инвестиции!$N$57*12)))</f>
        <v>0</v>
      </c>
      <c r="HB157" s="49">
        <f>IF(HB$10="",0,IF(SUM(расчеты!$T157:HA157)=инвестиции!$R$47,0,инвестиции!$R$47/(инвестиции!$N$57*12)))</f>
        <v>0</v>
      </c>
      <c r="HC157" s="49">
        <f>IF(HC$10="",0,IF(SUM(расчеты!$T157:HB157)=инвестиции!$R$47,0,инвестиции!$R$47/(инвестиции!$N$57*12)))</f>
        <v>0</v>
      </c>
      <c r="HD157" s="49">
        <f>IF(HD$10="",0,IF(SUM(расчеты!$T157:HC157)=инвестиции!$R$47,0,инвестиции!$R$47/(инвестиции!$N$57*12)))</f>
        <v>0</v>
      </c>
      <c r="HE157" s="49">
        <f>IF(HE$10="",0,IF(SUM(расчеты!$T157:HD157)=инвестиции!$R$47,0,инвестиции!$R$47/(инвестиции!$N$57*12)))</f>
        <v>0</v>
      </c>
      <c r="HF157" s="49">
        <f>IF(HF$10="",0,IF(SUM(расчеты!$T157:HE157)=инвестиции!$R$47,0,инвестиции!$R$47/(инвестиции!$N$57*12)))</f>
        <v>0</v>
      </c>
      <c r="HG157" s="49">
        <f>IF(HG$10="",0,IF(SUM(расчеты!$T157:HF157)=инвестиции!$R$47,0,инвестиции!$R$47/(инвестиции!$N$57*12)))</f>
        <v>0</v>
      </c>
      <c r="HH157" s="49">
        <f>IF(HH$10="",0,IF(SUM(расчеты!$T157:HG157)=инвестиции!$R$47,0,инвестиции!$R$47/(инвестиции!$N$57*12)))</f>
        <v>0</v>
      </c>
      <c r="HI157" s="49">
        <f>IF(HI$10="",0,IF(SUM(расчеты!$T157:HH157)=инвестиции!$R$47,0,инвестиции!$R$47/(инвестиции!$N$57*12)))</f>
        <v>0</v>
      </c>
      <c r="HJ157" s="49">
        <f>IF(HJ$10="",0,IF(SUM(расчеты!$T157:HI157)=инвестиции!$R$47,0,инвестиции!$R$47/(инвестиции!$N$57*12)))</f>
        <v>0</v>
      </c>
      <c r="HK157" s="49">
        <f>IF(HK$10="",0,IF(SUM(расчеты!$T157:HJ157)=инвестиции!$R$47,0,инвестиции!$R$47/(инвестиции!$N$57*12)))</f>
        <v>0</v>
      </c>
      <c r="HL157" s="49">
        <f>IF(HL$10="",0,IF(SUM(расчеты!$T157:HK157)=инвестиции!$R$47,0,инвестиции!$R$47/(инвестиции!$N$57*12)))</f>
        <v>0</v>
      </c>
      <c r="HM157" s="49">
        <f>IF(HM$10="",0,IF(SUM(расчеты!$T157:HL157)=инвестиции!$R$47,0,инвестиции!$R$47/(инвестиции!$N$57*12)))</f>
        <v>0</v>
      </c>
      <c r="HN157" s="49">
        <f>IF(HN$10="",0,IF(SUM(расчеты!$T157:HM157)=инвестиции!$R$47,0,инвестиции!$R$47/(инвестиции!$N$57*12)))</f>
        <v>0</v>
      </c>
      <c r="HO157" s="49">
        <f>IF(HO$10="",0,IF(SUM(расчеты!$T157:HN157)=инвестиции!$R$47,0,инвестиции!$R$47/(инвестиции!$N$57*12)))</f>
        <v>0</v>
      </c>
      <c r="HP157" s="49">
        <f>IF(HP$10="",0,IF(SUM(расчеты!$T157:HO157)=инвестиции!$R$47,0,инвестиции!$R$47/(инвестиции!$N$57*12)))</f>
        <v>0</v>
      </c>
      <c r="HQ157" s="49">
        <f>IF(HQ$10="",0,IF(SUM(расчеты!$T157:HP157)=инвестиции!$R$47,0,инвестиции!$R$47/(инвестиции!$N$57*12)))</f>
        <v>0</v>
      </c>
      <c r="HR157" s="49">
        <f>IF(HR$10="",0,IF(SUM(расчеты!$T157:HQ157)=инвестиции!$R$47,0,инвестиции!$R$47/(инвестиции!$N$57*12)))</f>
        <v>0</v>
      </c>
      <c r="HS157" s="49">
        <f>IF(HS$10="",0,IF(SUM(расчеты!$T157:HR157)=инвестиции!$R$47,0,инвестиции!$R$47/(инвестиции!$N$57*12)))</f>
        <v>0</v>
      </c>
      <c r="HT157" s="49">
        <f>IF(HT$10="",0,IF(SUM(расчеты!$T157:HS157)=инвестиции!$R$47,0,инвестиции!$R$47/(инвестиции!$N$57*12)))</f>
        <v>0</v>
      </c>
      <c r="HU157" s="49">
        <f>IF(HU$10="",0,IF(SUM(расчеты!$T157:HT157)=инвестиции!$R$47,0,инвестиции!$R$47/(инвестиции!$N$57*12)))</f>
        <v>0</v>
      </c>
      <c r="HV157" s="49">
        <f>IF(HV$10="",0,IF(SUM(расчеты!$T157:HU157)=инвестиции!$R$47,0,инвестиции!$R$47/(инвестиции!$N$57*12)))</f>
        <v>0</v>
      </c>
      <c r="HW157" s="49">
        <f>IF(HW$10="",0,IF(SUM(расчеты!$T157:HV157)=инвестиции!$R$47,0,инвестиции!$R$47/(инвестиции!$N$57*12)))</f>
        <v>0</v>
      </c>
      <c r="HX157" s="49">
        <f>IF(HX$10="",0,IF(SUM(расчеты!$T157:HW157)=инвестиции!$R$47,0,инвестиции!$R$47/(инвестиции!$N$57*12)))</f>
        <v>0</v>
      </c>
      <c r="HY157" s="49">
        <f>IF(HY$10="",0,IF(SUM(расчеты!$T157:HX157)=инвестиции!$R$47,0,инвестиции!$R$47/(инвестиции!$N$57*12)))</f>
        <v>0</v>
      </c>
      <c r="HZ157" s="49">
        <f>IF(HZ$10="",0,IF(SUM(расчеты!$T157:HY157)=инвестиции!$R$47,0,инвестиции!$R$47/(инвестиции!$N$57*12)))</f>
        <v>0</v>
      </c>
      <c r="IA157" s="49">
        <f>IF(IA$10="",0,IF(SUM(расчеты!$T157:HZ157)=инвестиции!$R$47,0,инвестиции!$R$47/(инвестиции!$N$57*12)))</f>
        <v>0</v>
      </c>
      <c r="IB157" s="49">
        <f>IF(IB$10="",0,IF(SUM(расчеты!$T157:IA157)=инвестиции!$R$47,0,инвестиции!$R$47/(инвестиции!$N$57*12)))</f>
        <v>0</v>
      </c>
      <c r="IC157" s="49">
        <f>IF(IC$10="",0,IF(SUM(расчеты!$T157:IB157)=инвестиции!$R$47,0,инвестиции!$R$47/(инвестиции!$N$57*12)))</f>
        <v>0</v>
      </c>
      <c r="ID157" s="49">
        <f>IF(ID$10="",0,IF(SUM(расчеты!$T157:IC157)=инвестиции!$R$47,0,инвестиции!$R$47/(инвестиции!$N$57*12)))</f>
        <v>0</v>
      </c>
      <c r="IE157" s="49">
        <f>IF(IE$10="",0,IF(SUM(расчеты!$T157:ID157)=инвестиции!$R$47,0,инвестиции!$R$47/(инвестиции!$N$57*12)))</f>
        <v>0</v>
      </c>
      <c r="IF157" s="49">
        <f>IF(IF$10="",0,IF(SUM(расчеты!$T157:IE157)=инвестиции!$R$47,0,инвестиции!$R$47/(инвестиции!$N$57*12)))</f>
        <v>0</v>
      </c>
      <c r="IG157" s="49">
        <f>IF(IG$10="",0,IF(SUM(расчеты!$T157:IF157)=инвестиции!$R$47,0,инвестиции!$R$47/(инвестиции!$N$57*12)))</f>
        <v>0</v>
      </c>
      <c r="IH157" s="49">
        <f>IF(IH$10="",0,IF(SUM(расчеты!$T157:IG157)=инвестиции!$R$47,0,инвестиции!$R$47/(инвестиции!$N$57*12)))</f>
        <v>0</v>
      </c>
      <c r="II157" s="49">
        <f>IF(II$10="",0,IF(SUM(расчеты!$T157:IH157)=инвестиции!$R$47,0,инвестиции!$R$47/(инвестиции!$N$57*12)))</f>
        <v>0</v>
      </c>
      <c r="IJ157" s="49">
        <f>IF(IJ$10="",0,IF(SUM(расчеты!$T157:II157)=инвестиции!$R$47,0,инвестиции!$R$47/(инвестиции!$N$57*12)))</f>
        <v>0</v>
      </c>
      <c r="IK157" s="49">
        <f>IF(IK$10="",0,IF(SUM(расчеты!$T157:IJ157)=инвестиции!$R$47,0,инвестиции!$R$47/(инвестиции!$N$57*12)))</f>
        <v>0</v>
      </c>
      <c r="IL157" s="49">
        <f>IF(IL$10="",0,IF(SUM(расчеты!$T157:IK157)=инвестиции!$R$47,0,инвестиции!$R$47/(инвестиции!$N$57*12)))</f>
        <v>0</v>
      </c>
      <c r="IM157" s="49">
        <f>IF(IM$10="",0,IF(SUM(расчеты!$T157:IL157)=инвестиции!$R$47,0,инвестиции!$R$47/(инвестиции!$N$57*12)))</f>
        <v>0</v>
      </c>
      <c r="IN157" s="49">
        <f>IF(IN$10="",0,IF(SUM(расчеты!$T157:IM157)=инвестиции!$R$47,0,инвестиции!$R$47/(инвестиции!$N$57*12)))</f>
        <v>0</v>
      </c>
      <c r="IO157" s="49">
        <f>IF(IO$10="",0,IF(SUM(расчеты!$T157:IN157)=инвестиции!$R$47,0,инвестиции!$R$47/(инвестиции!$N$57*12)))</f>
        <v>0</v>
      </c>
      <c r="IP157" s="49">
        <f>IF(IP$10="",0,IF(SUM(расчеты!$T157:IO157)=инвестиции!$R$47,0,инвестиции!$R$47/(инвестиции!$N$57*12)))</f>
        <v>0</v>
      </c>
      <c r="IQ157" s="49">
        <f>IF(IQ$10="",0,IF(SUM(расчеты!$T157:IP157)=инвестиции!$R$47,0,инвестиции!$R$47/(инвестиции!$N$57*12)))</f>
        <v>0</v>
      </c>
      <c r="IR157" s="49">
        <f>IF(IR$10="",0,IF(SUM(расчеты!$T157:IQ157)=инвестиции!$R$47,0,инвестиции!$R$47/(инвестиции!$N$57*12)))</f>
        <v>0</v>
      </c>
      <c r="IS157" s="49">
        <f>IF(IS$10="",0,IF(SUM(расчеты!$T157:IR157)=инвестиции!$R$47,0,инвестиции!$R$47/(инвестиции!$N$57*12)))</f>
        <v>0</v>
      </c>
      <c r="IT157" s="49">
        <f>IF(IT$10="",0,IF(SUM(расчеты!$T157:IS157)=инвестиции!$R$47,0,инвестиции!$R$47/(инвестиции!$N$57*12)))</f>
        <v>0</v>
      </c>
      <c r="IU157" s="49">
        <f>IF(IU$10="",0,IF(SUM(расчеты!$T157:IT157)=инвестиции!$R$47,0,инвестиции!$R$47/(инвестиции!$N$57*12)))</f>
        <v>0</v>
      </c>
      <c r="IV157" s="49">
        <f>IF(IV$10="",0,IF(SUM(расчеты!$T157:IU157)=инвестиции!$R$47,0,инвестиции!$R$47/(инвестиции!$N$57*12)))</f>
        <v>0</v>
      </c>
      <c r="IW157" s="49">
        <f>IF(IW$10="",0,IF(SUM(расчеты!$T157:IV157)=инвестиции!$R$47,0,инвестиции!$R$47/(инвестиции!$N$57*12)))</f>
        <v>0</v>
      </c>
      <c r="IX157" s="49">
        <f>IF(IX$10="",0,IF(SUM(расчеты!$T157:IW157)=инвестиции!$R$47,0,инвестиции!$R$47/(инвестиции!$N$57*12)))</f>
        <v>0</v>
      </c>
      <c r="IY157" s="49">
        <f>IF(IY$10="",0,IF(SUM(расчеты!$T157:IX157)=инвестиции!$R$47,0,инвестиции!$R$47/(инвестиции!$N$57*12)))</f>
        <v>0</v>
      </c>
      <c r="IZ157" s="49">
        <f>IF(IZ$10="",0,IF(SUM(расчеты!$T157:IY157)=инвестиции!$R$47,0,инвестиции!$R$47/(инвестиции!$N$57*12)))</f>
        <v>0</v>
      </c>
      <c r="JA157" s="49">
        <f>IF(JA$10="",0,IF(SUM(расчеты!$T157:IZ157)=инвестиции!$R$47,0,инвестиции!$R$47/(инвестиции!$N$57*12)))</f>
        <v>0</v>
      </c>
      <c r="JB157" s="49">
        <f>IF(JB$10="",0,IF(SUM(расчеты!$T157:JA157)=инвестиции!$R$47,0,инвестиции!$R$47/(инвестиции!$N$57*12)))</f>
        <v>0</v>
      </c>
      <c r="JC157" s="49">
        <f>IF(JC$10="",0,IF(SUM(расчеты!$T157:JB157)=инвестиции!$R$47,0,инвестиции!$R$47/(инвестиции!$N$57*12)))</f>
        <v>0</v>
      </c>
      <c r="JD157" s="49">
        <f>IF(JD$10="",0,IF(SUM(расчеты!$T157:JC157)=инвестиции!$R$47,0,инвестиции!$R$47/(инвестиции!$N$57*12)))</f>
        <v>0</v>
      </c>
      <c r="JE157" s="49">
        <f>IF(JE$10="",0,IF(SUM(расчеты!$T157:JD157)=инвестиции!$R$47,0,инвестиции!$R$47/(инвестиции!$N$57*12)))</f>
        <v>0</v>
      </c>
      <c r="JF157" s="49">
        <f>IF(JF$10="",0,IF(SUM(расчеты!$T157:JE157)=инвестиции!$R$47,0,инвестиции!$R$47/(инвестиции!$N$57*12)))</f>
        <v>0</v>
      </c>
      <c r="JG157" s="49">
        <f>IF(JG$10="",0,IF(SUM(расчеты!$T157:JF157)=инвестиции!$R$47,0,инвестиции!$R$47/(инвестиции!$N$57*12)))</f>
        <v>0</v>
      </c>
      <c r="JH157" s="49">
        <f>IF(JH$10="",0,IF(SUM(расчеты!$T157:JG157)=инвестиции!$R$47,0,инвестиции!$R$47/(инвестиции!$N$57*12)))</f>
        <v>0</v>
      </c>
      <c r="JI157" s="49">
        <f>IF(JI$10="",0,IF(SUM(расчеты!$T157:JH157)=инвестиции!$R$47,0,инвестиции!$R$47/(инвестиции!$N$57*12)))</f>
        <v>0</v>
      </c>
      <c r="JJ157" s="49">
        <f>IF(JJ$10="",0,IF(SUM(расчеты!$T157:JI157)=инвестиции!$R$47,0,инвестиции!$R$47/(инвестиции!$N$57*12)))</f>
        <v>0</v>
      </c>
      <c r="JK157" s="49">
        <f>IF(JK$10="",0,IF(SUM(расчеты!$T157:JJ157)=инвестиции!$R$47,0,инвестиции!$R$47/(инвестиции!$N$57*12)))</f>
        <v>0</v>
      </c>
      <c r="JL157" s="49">
        <f>IF(JL$10="",0,IF(SUM(расчеты!$T157:JK157)=инвестиции!$R$47,0,инвестиции!$R$47/(инвестиции!$N$57*12)))</f>
        <v>0</v>
      </c>
      <c r="JM157" s="49">
        <f>IF(JM$10="",0,IF(SUM(расчеты!$T157:JL157)=инвестиции!$R$47,0,инвестиции!$R$47/(инвестиции!$N$57*12)))</f>
        <v>0</v>
      </c>
      <c r="JN157" s="49">
        <f>IF(JN$10="",0,IF(SUM(расчеты!$T157:JM157)=инвестиции!$R$47,0,инвестиции!$R$47/(инвестиции!$N$57*12)))</f>
        <v>0</v>
      </c>
      <c r="JO157" s="49">
        <f>IF(JO$10="",0,IF(SUM(расчеты!$T157:JN157)=инвестиции!$R$47,0,инвестиции!$R$47/(инвестиции!$N$57*12)))</f>
        <v>0</v>
      </c>
      <c r="JP157" s="49">
        <f>IF(JP$10="",0,IF(SUM(расчеты!$T157:JO157)=инвестиции!$R$47,0,инвестиции!$R$47/(инвестиции!$N$57*12)))</f>
        <v>0</v>
      </c>
      <c r="JQ157" s="49">
        <f>IF(JQ$10="",0,IF(SUM(расчеты!$T157:JP157)=инвестиции!$R$47,0,инвестиции!$R$47/(инвестиции!$N$57*12)))</f>
        <v>0</v>
      </c>
      <c r="JR157" s="49">
        <f>IF(JR$10="",0,IF(SUM(расчеты!$T157:JQ157)=инвестиции!$R$47,0,инвестиции!$R$47/(инвестиции!$N$57*12)))</f>
        <v>0</v>
      </c>
      <c r="JS157" s="49">
        <f>IF(JS$10="",0,IF(SUM(расчеты!$T157:JR157)=инвестиции!$R$47,0,инвестиции!$R$47/(инвестиции!$N$57*12)))</f>
        <v>0</v>
      </c>
      <c r="JT157" s="49">
        <f>IF(JT$10="",0,IF(SUM(расчеты!$T157:JS157)=инвестиции!$R$47,0,инвестиции!$R$47/(инвестиции!$N$57*12)))</f>
        <v>0</v>
      </c>
      <c r="JU157" s="49">
        <f>IF(JU$10="",0,IF(SUM(расчеты!$T157:JT157)=инвестиции!$R$47,0,инвестиции!$R$47/(инвестиции!$N$57*12)))</f>
        <v>0</v>
      </c>
      <c r="JV157" s="49">
        <f>IF(JV$10="",0,IF(SUM(расчеты!$T157:JU157)=инвестиции!$R$47,0,инвестиции!$R$47/(инвестиции!$N$57*12)))</f>
        <v>0</v>
      </c>
      <c r="JW157" s="49">
        <f>IF(JW$10="",0,IF(SUM(расчеты!$T157:JV157)=инвестиции!$R$47,0,инвестиции!$R$47/(инвестиции!$N$57*12)))</f>
        <v>0</v>
      </c>
      <c r="JX157" s="49">
        <f>IF(JX$10="",0,IF(SUM(расчеты!$T157:JW157)=инвестиции!$R$47,0,инвестиции!$R$47/(инвестиции!$N$57*12)))</f>
        <v>0</v>
      </c>
      <c r="JY157" s="49">
        <f>IF(JY$10="",0,IF(SUM(расчеты!$T157:JX157)=инвестиции!$R$47,0,инвестиции!$R$47/(инвестиции!$N$57*12)))</f>
        <v>0</v>
      </c>
      <c r="JZ157" s="49">
        <f>IF(JZ$10="",0,IF(SUM(расчеты!$T157:JY157)=инвестиции!$R$47,0,инвестиции!$R$47/(инвестиции!$N$57*12)))</f>
        <v>0</v>
      </c>
      <c r="KA157" s="49">
        <f>IF(KA$10="",0,IF(SUM(расчеты!$T157:JZ157)=инвестиции!$R$47,0,инвестиции!$R$47/(инвестиции!$N$57*12)))</f>
        <v>0</v>
      </c>
      <c r="KB157" s="49">
        <f>IF(KB$10="",0,IF(SUM(расчеты!$T157:KA157)=инвестиции!$R$47,0,инвестиции!$R$47/(инвестиции!$N$57*12)))</f>
        <v>0</v>
      </c>
      <c r="KC157" s="49">
        <f>IF(KC$10="",0,IF(SUM(расчеты!$T157:KB157)=инвестиции!$R$47,0,инвестиции!$R$47/(инвестиции!$N$57*12)))</f>
        <v>0</v>
      </c>
      <c r="KD157" s="49">
        <f>IF(KD$10="",0,IF(SUM(расчеты!$T157:KC157)=инвестиции!$R$47,0,инвестиции!$R$47/(инвестиции!$N$57*12)))</f>
        <v>0</v>
      </c>
      <c r="KE157" s="49">
        <f>IF(KE$10="",0,IF(SUM(расчеты!$T157:KD157)=инвестиции!$R$47,0,инвестиции!$R$47/(инвестиции!$N$57*12)))</f>
        <v>0</v>
      </c>
      <c r="KF157" s="49">
        <f>IF(KF$10="",0,IF(SUM(расчеты!$T157:KE157)=инвестиции!$R$47,0,инвестиции!$R$47/(инвестиции!$N$57*12)))</f>
        <v>0</v>
      </c>
      <c r="KG157" s="49">
        <f>IF(KG$10="",0,IF(SUM(расчеты!$T157:KF157)=инвестиции!$R$47,0,инвестиции!$R$47/(инвестиции!$N$57*12)))</f>
        <v>0</v>
      </c>
      <c r="KH157" s="49">
        <f>IF(KH$10="",0,IF(SUM(расчеты!$T157:KG157)=инвестиции!$R$47,0,инвестиции!$R$47/(инвестиции!$N$57*12)))</f>
        <v>0</v>
      </c>
      <c r="KI157" s="49">
        <f>IF(KI$10="",0,IF(SUM(расчеты!$T157:KH157)=инвестиции!$R$47,0,инвестиции!$R$47/(инвестиции!$N$57*12)))</f>
        <v>0</v>
      </c>
      <c r="KJ157" s="49">
        <f>IF(KJ$10="",0,IF(SUM(расчеты!$T157:KI157)=инвестиции!$R$47,0,инвестиции!$R$47/(инвестиции!$N$57*12)))</f>
        <v>0</v>
      </c>
      <c r="KK157" s="49">
        <f>IF(KK$10="",0,IF(SUM(расчеты!$T157:KJ157)=инвестиции!$R$47,0,инвестиции!$R$47/(инвестиции!$N$57*12)))</f>
        <v>0</v>
      </c>
      <c r="KL157" s="49">
        <f>IF(KL$10="",0,IF(SUM(расчеты!$T157:KK157)=инвестиции!$R$47,0,инвестиции!$R$47/(инвестиции!$N$57*12)))</f>
        <v>0</v>
      </c>
      <c r="KM157" s="49">
        <f>IF(KM$10="",0,IF(SUM(расчеты!$T157:KL157)=инвестиции!$R$47,0,инвестиции!$R$47/(инвестиции!$N$57*12)))</f>
        <v>0</v>
      </c>
      <c r="KN157" s="49">
        <f>IF(KN$10="",0,IF(SUM(расчеты!$T157:KM157)=инвестиции!$R$47,0,инвестиции!$R$47/(инвестиции!$N$57*12)))</f>
        <v>0</v>
      </c>
      <c r="KO157" s="49">
        <f>IF(KO$10="",0,IF(SUM(расчеты!$T157:KN157)=инвестиции!$R$47,0,инвестиции!$R$47/(инвестиции!$N$57*12)))</f>
        <v>0</v>
      </c>
      <c r="KP157" s="49">
        <f>IF(KP$10="",0,IF(SUM(расчеты!$T157:KO157)=инвестиции!$R$47,0,инвестиции!$R$47/(инвестиции!$N$57*12)))</f>
        <v>0</v>
      </c>
      <c r="KQ157" s="49">
        <f>IF(KQ$10="",0,IF(SUM(расчеты!$T157:KP157)=инвестиции!$R$47,0,инвестиции!$R$47/(инвестиции!$N$57*12)))</f>
        <v>0</v>
      </c>
      <c r="KR157" s="49">
        <f>IF(KR$10="",0,IF(SUM(расчеты!$T157:KQ157)=инвестиции!$R$47,0,инвестиции!$R$47/(инвестиции!$N$57*12)))</f>
        <v>0</v>
      </c>
      <c r="KS157" s="49">
        <f>IF(KS$10="",0,IF(SUM(расчеты!$T157:KR157)=инвестиции!$R$47,0,инвестиции!$R$47/(инвестиции!$N$57*12)))</f>
        <v>0</v>
      </c>
      <c r="KT157" s="49">
        <f>IF(KT$10="",0,IF(SUM(расчеты!$T157:KS157)=инвестиции!$R$47,0,инвестиции!$R$47/(инвестиции!$N$57*12)))</f>
        <v>0</v>
      </c>
      <c r="KU157" s="49">
        <f>IF(KU$10="",0,IF(SUM(расчеты!$T157:KT157)=инвестиции!$R$47,0,инвестиции!$R$47/(инвестиции!$N$57*12)))</f>
        <v>0</v>
      </c>
      <c r="KV157" s="49">
        <f>IF(KV$10="",0,IF(SUM(расчеты!$T157:KU157)=инвестиции!$R$47,0,инвестиции!$R$47/(инвестиции!$N$57*12)))</f>
        <v>0</v>
      </c>
      <c r="KW157" s="49">
        <f>IF(KW$10="",0,IF(SUM(расчеты!$T157:KV157)=инвестиции!$R$47,0,инвестиции!$R$47/(инвестиции!$N$57*12)))</f>
        <v>0</v>
      </c>
      <c r="KX157" s="49">
        <f>IF(KX$10="",0,IF(SUM(расчеты!$T157:KW157)=инвестиции!$R$47,0,инвестиции!$R$47/(инвестиции!$N$57*12)))</f>
        <v>0</v>
      </c>
      <c r="KY157" s="49">
        <f>IF(KY$10="",0,IF(SUM(расчеты!$T157:KX157)=инвестиции!$R$47,0,инвестиции!$R$47/(инвестиции!$N$57*12)))</f>
        <v>0</v>
      </c>
      <c r="KZ157" s="49">
        <f>IF(KZ$10="",0,IF(SUM(расчеты!$T157:KY157)=инвестиции!$R$47,0,инвестиции!$R$47/(инвестиции!$N$57*12)))</f>
        <v>0</v>
      </c>
      <c r="LA157" s="49">
        <f>IF(LA$10="",0,IF(SUM(расчеты!$T157:KZ157)=инвестиции!$R$47,0,инвестиции!$R$47/(инвестиции!$N$57*12)))</f>
        <v>0</v>
      </c>
      <c r="LB157" s="49">
        <f>IF(LB$10="",0,IF(SUM(расчеты!$T157:LA157)=инвестиции!$R$47,0,инвестиции!$R$47/(инвестиции!$N$57*12)))</f>
        <v>0</v>
      </c>
      <c r="LC157" s="49">
        <f>IF(LC$10="",0,IF(SUM(расчеты!$T157:LB157)=инвестиции!$R$47,0,инвестиции!$R$47/(инвестиции!$N$57*12)))</f>
        <v>0</v>
      </c>
      <c r="LD157" s="49">
        <f>IF(LD$10="",0,IF(SUM(расчеты!$T157:LC157)=инвестиции!$R$47,0,инвестиции!$R$47/(инвестиции!$N$57*12)))</f>
        <v>0</v>
      </c>
      <c r="LE157" s="49">
        <f>IF(LE$10="",0,IF(SUM(расчеты!$T157:LD157)=инвестиции!$R$47,0,инвестиции!$R$47/(инвестиции!$N$57*12)))</f>
        <v>0</v>
      </c>
      <c r="LF157" s="49">
        <f>IF(LF$10="",0,IF(SUM(расчеты!$T157:LE157)=инвестиции!$R$47,0,инвестиции!$R$47/(инвестиции!$N$57*12)))</f>
        <v>0</v>
      </c>
      <c r="LG157" s="49">
        <f>IF(LG$10="",0,IF(SUM(расчеты!$T157:LF157)=инвестиции!$R$47,0,инвестиции!$R$47/(инвестиции!$N$57*12)))</f>
        <v>0</v>
      </c>
      <c r="LH157" s="49">
        <f>IF(LH$10="",0,IF(SUM(расчеты!$T157:LG157)=инвестиции!$R$47,0,инвестиции!$R$47/(инвестиции!$N$57*12)))</f>
        <v>0</v>
      </c>
      <c r="LI157" s="10"/>
      <c r="LJ157" s="10"/>
    </row>
    <row r="158" spans="1:322" ht="4.0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31"/>
      <c r="L158" s="6"/>
      <c r="M158" s="13"/>
      <c r="N158" s="6"/>
      <c r="O158" s="20"/>
      <c r="P158" s="6"/>
      <c r="Q158" s="6"/>
      <c r="R158" s="65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  <c r="JN158" s="6"/>
      <c r="JO158" s="6"/>
      <c r="JP158" s="6"/>
      <c r="JQ158" s="6"/>
      <c r="JR158" s="6"/>
      <c r="JS158" s="6"/>
      <c r="JT158" s="6"/>
      <c r="JU158" s="6"/>
      <c r="JV158" s="6"/>
      <c r="JW158" s="6"/>
      <c r="JX158" s="6"/>
      <c r="JY158" s="6"/>
      <c r="JZ158" s="6"/>
      <c r="KA158" s="6"/>
      <c r="KB158" s="6"/>
      <c r="KC158" s="6"/>
      <c r="KD158" s="6"/>
      <c r="KE158" s="6"/>
      <c r="KF158" s="6"/>
      <c r="KG158" s="6"/>
      <c r="KH158" s="6"/>
      <c r="KI158" s="6"/>
      <c r="KJ158" s="6"/>
      <c r="KK158" s="6"/>
      <c r="KL158" s="6"/>
      <c r="KM158" s="6"/>
      <c r="KN158" s="6"/>
      <c r="KO158" s="6"/>
      <c r="KP158" s="6"/>
      <c r="KQ158" s="6"/>
      <c r="KR158" s="6"/>
      <c r="KS158" s="6"/>
      <c r="KT158" s="6"/>
      <c r="KU158" s="6"/>
      <c r="KV158" s="6"/>
      <c r="KW158" s="6"/>
      <c r="KX158" s="6"/>
      <c r="KY158" s="6"/>
      <c r="KZ158" s="6"/>
      <c r="LA158" s="6"/>
      <c r="LB158" s="6"/>
      <c r="LC158" s="6"/>
      <c r="LD158" s="6"/>
      <c r="LE158" s="6"/>
      <c r="LF158" s="6"/>
      <c r="LG158" s="6"/>
      <c r="LH158" s="6"/>
      <c r="LI158" s="6"/>
      <c r="LJ158" s="6"/>
    </row>
    <row r="159" spans="1:322" s="11" customFormat="1" x14ac:dyDescent="0.25">
      <c r="A159" s="10"/>
      <c r="B159" s="10"/>
      <c r="C159" s="10"/>
      <c r="D159" s="10"/>
      <c r="E159" s="30" t="str">
        <f>kpi!$E$44</f>
        <v>прибыль до налога на прибыль</v>
      </c>
      <c r="F159" s="10"/>
      <c r="G159" s="10"/>
      <c r="H159" s="30"/>
      <c r="I159" s="10"/>
      <c r="J159" s="10"/>
      <c r="K159" s="79" t="str">
        <f>IF($E159="","",INDEX(kpi!$H:$H,SUMIFS(kpi!$B:$B,kpi!$E:$E,$E159)))</f>
        <v>долл.</v>
      </c>
      <c r="L159" s="10"/>
      <c r="M159" s="13"/>
      <c r="N159" s="10"/>
      <c r="O159" s="20"/>
      <c r="P159" s="10"/>
      <c r="Q159" s="10"/>
      <c r="R159" s="66">
        <f>SUMIFS($T159:$LI159,$T$1:$LI$1,"&lt;="&amp;MAX($1:$1),$T$1:$LI$1,"&gt;="&amp;1)</f>
        <v>0</v>
      </c>
      <c r="S159" s="10"/>
      <c r="T159" s="10"/>
      <c r="U159" s="49">
        <f>U155-U157</f>
        <v>0</v>
      </c>
      <c r="V159" s="49">
        <f t="shared" ref="V159:CG159" si="402">V155-V157</f>
        <v>0</v>
      </c>
      <c r="W159" s="49">
        <f t="shared" si="402"/>
        <v>0</v>
      </c>
      <c r="X159" s="49">
        <f t="shared" si="402"/>
        <v>0</v>
      </c>
      <c r="Y159" s="49">
        <f t="shared" si="402"/>
        <v>0</v>
      </c>
      <c r="Z159" s="49">
        <f t="shared" si="402"/>
        <v>0</v>
      </c>
      <c r="AA159" s="49">
        <f t="shared" si="402"/>
        <v>0</v>
      </c>
      <c r="AB159" s="49">
        <f t="shared" si="402"/>
        <v>0</v>
      </c>
      <c r="AC159" s="49">
        <f t="shared" si="402"/>
        <v>0</v>
      </c>
      <c r="AD159" s="49">
        <f t="shared" si="402"/>
        <v>0</v>
      </c>
      <c r="AE159" s="49">
        <f t="shared" si="402"/>
        <v>0</v>
      </c>
      <c r="AF159" s="49">
        <f t="shared" si="402"/>
        <v>0</v>
      </c>
      <c r="AG159" s="49">
        <f t="shared" si="402"/>
        <v>0</v>
      </c>
      <c r="AH159" s="49">
        <f t="shared" si="402"/>
        <v>0</v>
      </c>
      <c r="AI159" s="49">
        <f t="shared" si="402"/>
        <v>0</v>
      </c>
      <c r="AJ159" s="49">
        <f t="shared" si="402"/>
        <v>0</v>
      </c>
      <c r="AK159" s="49">
        <f t="shared" si="402"/>
        <v>0</v>
      </c>
      <c r="AL159" s="49">
        <f t="shared" si="402"/>
        <v>0</v>
      </c>
      <c r="AM159" s="49">
        <f t="shared" si="402"/>
        <v>0</v>
      </c>
      <c r="AN159" s="49">
        <f t="shared" si="402"/>
        <v>0</v>
      </c>
      <c r="AO159" s="49">
        <f t="shared" si="402"/>
        <v>0</v>
      </c>
      <c r="AP159" s="49">
        <f t="shared" si="402"/>
        <v>0</v>
      </c>
      <c r="AQ159" s="49">
        <f t="shared" si="402"/>
        <v>0</v>
      </c>
      <c r="AR159" s="49">
        <f t="shared" si="402"/>
        <v>0</v>
      </c>
      <c r="AS159" s="49">
        <f t="shared" si="402"/>
        <v>0</v>
      </c>
      <c r="AT159" s="49">
        <f t="shared" si="402"/>
        <v>0</v>
      </c>
      <c r="AU159" s="49">
        <f t="shared" si="402"/>
        <v>0</v>
      </c>
      <c r="AV159" s="49">
        <f t="shared" si="402"/>
        <v>0</v>
      </c>
      <c r="AW159" s="49">
        <f t="shared" si="402"/>
        <v>0</v>
      </c>
      <c r="AX159" s="49">
        <f t="shared" si="402"/>
        <v>0</v>
      </c>
      <c r="AY159" s="49">
        <f t="shared" si="402"/>
        <v>0</v>
      </c>
      <c r="AZ159" s="49">
        <f t="shared" si="402"/>
        <v>0</v>
      </c>
      <c r="BA159" s="49">
        <f t="shared" si="402"/>
        <v>0</v>
      </c>
      <c r="BB159" s="49">
        <f t="shared" si="402"/>
        <v>0</v>
      </c>
      <c r="BC159" s="49">
        <f t="shared" si="402"/>
        <v>0</v>
      </c>
      <c r="BD159" s="49">
        <f t="shared" si="402"/>
        <v>0</v>
      </c>
      <c r="BE159" s="49">
        <f t="shared" si="402"/>
        <v>0</v>
      </c>
      <c r="BF159" s="49">
        <f t="shared" si="402"/>
        <v>0</v>
      </c>
      <c r="BG159" s="49">
        <f t="shared" si="402"/>
        <v>0</v>
      </c>
      <c r="BH159" s="49">
        <f t="shared" si="402"/>
        <v>0</v>
      </c>
      <c r="BI159" s="49">
        <f t="shared" si="402"/>
        <v>0</v>
      </c>
      <c r="BJ159" s="49">
        <f t="shared" si="402"/>
        <v>0</v>
      </c>
      <c r="BK159" s="49">
        <f t="shared" si="402"/>
        <v>0</v>
      </c>
      <c r="BL159" s="49">
        <f t="shared" si="402"/>
        <v>0</v>
      </c>
      <c r="BM159" s="49">
        <f t="shared" si="402"/>
        <v>0</v>
      </c>
      <c r="BN159" s="49">
        <f t="shared" si="402"/>
        <v>0</v>
      </c>
      <c r="BO159" s="49">
        <f t="shared" si="402"/>
        <v>0</v>
      </c>
      <c r="BP159" s="49">
        <f t="shared" si="402"/>
        <v>0</v>
      </c>
      <c r="BQ159" s="49">
        <f t="shared" si="402"/>
        <v>0</v>
      </c>
      <c r="BR159" s="49">
        <f t="shared" si="402"/>
        <v>0</v>
      </c>
      <c r="BS159" s="49">
        <f t="shared" si="402"/>
        <v>0</v>
      </c>
      <c r="BT159" s="49">
        <f t="shared" si="402"/>
        <v>0</v>
      </c>
      <c r="BU159" s="49">
        <f t="shared" si="402"/>
        <v>0</v>
      </c>
      <c r="BV159" s="49">
        <f t="shared" si="402"/>
        <v>0</v>
      </c>
      <c r="BW159" s="49">
        <f t="shared" si="402"/>
        <v>0</v>
      </c>
      <c r="BX159" s="49">
        <f t="shared" si="402"/>
        <v>0</v>
      </c>
      <c r="BY159" s="49">
        <f t="shared" si="402"/>
        <v>0</v>
      </c>
      <c r="BZ159" s="49">
        <f t="shared" si="402"/>
        <v>0</v>
      </c>
      <c r="CA159" s="49">
        <f t="shared" si="402"/>
        <v>0</v>
      </c>
      <c r="CB159" s="49">
        <f t="shared" si="402"/>
        <v>0</v>
      </c>
      <c r="CC159" s="49">
        <f t="shared" si="402"/>
        <v>0</v>
      </c>
      <c r="CD159" s="49">
        <f t="shared" si="402"/>
        <v>0</v>
      </c>
      <c r="CE159" s="49">
        <f t="shared" si="402"/>
        <v>0</v>
      </c>
      <c r="CF159" s="49">
        <f t="shared" si="402"/>
        <v>0</v>
      </c>
      <c r="CG159" s="49">
        <f t="shared" si="402"/>
        <v>0</v>
      </c>
      <c r="CH159" s="49">
        <f t="shared" ref="CH159:ES159" si="403">CH155-CH157</f>
        <v>0</v>
      </c>
      <c r="CI159" s="49">
        <f t="shared" si="403"/>
        <v>0</v>
      </c>
      <c r="CJ159" s="49">
        <f t="shared" si="403"/>
        <v>0</v>
      </c>
      <c r="CK159" s="49">
        <f t="shared" si="403"/>
        <v>0</v>
      </c>
      <c r="CL159" s="49">
        <f t="shared" si="403"/>
        <v>0</v>
      </c>
      <c r="CM159" s="49">
        <f t="shared" si="403"/>
        <v>0</v>
      </c>
      <c r="CN159" s="49">
        <f t="shared" si="403"/>
        <v>0</v>
      </c>
      <c r="CO159" s="49">
        <f t="shared" si="403"/>
        <v>0</v>
      </c>
      <c r="CP159" s="49">
        <f t="shared" si="403"/>
        <v>0</v>
      </c>
      <c r="CQ159" s="49">
        <f t="shared" si="403"/>
        <v>0</v>
      </c>
      <c r="CR159" s="49">
        <f t="shared" si="403"/>
        <v>0</v>
      </c>
      <c r="CS159" s="49">
        <f t="shared" si="403"/>
        <v>0</v>
      </c>
      <c r="CT159" s="49">
        <f t="shared" si="403"/>
        <v>0</v>
      </c>
      <c r="CU159" s="49">
        <f t="shared" si="403"/>
        <v>0</v>
      </c>
      <c r="CV159" s="49">
        <f t="shared" si="403"/>
        <v>0</v>
      </c>
      <c r="CW159" s="49">
        <f t="shared" si="403"/>
        <v>0</v>
      </c>
      <c r="CX159" s="49">
        <f t="shared" si="403"/>
        <v>0</v>
      </c>
      <c r="CY159" s="49">
        <f t="shared" si="403"/>
        <v>0</v>
      </c>
      <c r="CZ159" s="49">
        <f t="shared" si="403"/>
        <v>0</v>
      </c>
      <c r="DA159" s="49">
        <f t="shared" si="403"/>
        <v>0</v>
      </c>
      <c r="DB159" s="49">
        <f t="shared" si="403"/>
        <v>0</v>
      </c>
      <c r="DC159" s="49">
        <f t="shared" si="403"/>
        <v>0</v>
      </c>
      <c r="DD159" s="49">
        <f t="shared" si="403"/>
        <v>0</v>
      </c>
      <c r="DE159" s="49">
        <f t="shared" si="403"/>
        <v>0</v>
      </c>
      <c r="DF159" s="49">
        <f t="shared" si="403"/>
        <v>0</v>
      </c>
      <c r="DG159" s="49">
        <f t="shared" si="403"/>
        <v>0</v>
      </c>
      <c r="DH159" s="49">
        <f t="shared" si="403"/>
        <v>0</v>
      </c>
      <c r="DI159" s="49">
        <f t="shared" si="403"/>
        <v>0</v>
      </c>
      <c r="DJ159" s="49">
        <f t="shared" si="403"/>
        <v>0</v>
      </c>
      <c r="DK159" s="49">
        <f t="shared" si="403"/>
        <v>0</v>
      </c>
      <c r="DL159" s="49">
        <f t="shared" si="403"/>
        <v>0</v>
      </c>
      <c r="DM159" s="49">
        <f t="shared" si="403"/>
        <v>0</v>
      </c>
      <c r="DN159" s="49">
        <f t="shared" si="403"/>
        <v>0</v>
      </c>
      <c r="DO159" s="49">
        <f t="shared" si="403"/>
        <v>0</v>
      </c>
      <c r="DP159" s="49">
        <f t="shared" si="403"/>
        <v>0</v>
      </c>
      <c r="DQ159" s="49">
        <f t="shared" si="403"/>
        <v>0</v>
      </c>
      <c r="DR159" s="49">
        <f t="shared" si="403"/>
        <v>0</v>
      </c>
      <c r="DS159" s="49">
        <f t="shared" si="403"/>
        <v>0</v>
      </c>
      <c r="DT159" s="49">
        <f t="shared" si="403"/>
        <v>0</v>
      </c>
      <c r="DU159" s="49">
        <f t="shared" si="403"/>
        <v>0</v>
      </c>
      <c r="DV159" s="49">
        <f t="shared" si="403"/>
        <v>0</v>
      </c>
      <c r="DW159" s="49">
        <f t="shared" si="403"/>
        <v>0</v>
      </c>
      <c r="DX159" s="49">
        <f t="shared" si="403"/>
        <v>0</v>
      </c>
      <c r="DY159" s="49">
        <f t="shared" si="403"/>
        <v>0</v>
      </c>
      <c r="DZ159" s="49">
        <f t="shared" si="403"/>
        <v>0</v>
      </c>
      <c r="EA159" s="49">
        <f t="shared" si="403"/>
        <v>0</v>
      </c>
      <c r="EB159" s="49">
        <f t="shared" si="403"/>
        <v>0</v>
      </c>
      <c r="EC159" s="49">
        <f t="shared" si="403"/>
        <v>0</v>
      </c>
      <c r="ED159" s="49">
        <f t="shared" si="403"/>
        <v>0</v>
      </c>
      <c r="EE159" s="49">
        <f t="shared" si="403"/>
        <v>0</v>
      </c>
      <c r="EF159" s="49">
        <f t="shared" si="403"/>
        <v>0</v>
      </c>
      <c r="EG159" s="49">
        <f t="shared" si="403"/>
        <v>0</v>
      </c>
      <c r="EH159" s="49">
        <f t="shared" si="403"/>
        <v>0</v>
      </c>
      <c r="EI159" s="49">
        <f t="shared" si="403"/>
        <v>0</v>
      </c>
      <c r="EJ159" s="49">
        <f t="shared" si="403"/>
        <v>0</v>
      </c>
      <c r="EK159" s="49">
        <f t="shared" si="403"/>
        <v>0</v>
      </c>
      <c r="EL159" s="49">
        <f t="shared" si="403"/>
        <v>0</v>
      </c>
      <c r="EM159" s="49">
        <f t="shared" si="403"/>
        <v>0</v>
      </c>
      <c r="EN159" s="49">
        <f t="shared" si="403"/>
        <v>0</v>
      </c>
      <c r="EO159" s="49">
        <f t="shared" si="403"/>
        <v>0</v>
      </c>
      <c r="EP159" s="49">
        <f t="shared" si="403"/>
        <v>0</v>
      </c>
      <c r="EQ159" s="49">
        <f t="shared" si="403"/>
        <v>0</v>
      </c>
      <c r="ER159" s="49">
        <f t="shared" si="403"/>
        <v>0</v>
      </c>
      <c r="ES159" s="49">
        <f t="shared" si="403"/>
        <v>0</v>
      </c>
      <c r="ET159" s="49">
        <f t="shared" ref="ET159:HE159" si="404">ET155-ET157</f>
        <v>0</v>
      </c>
      <c r="EU159" s="49">
        <f t="shared" si="404"/>
        <v>0</v>
      </c>
      <c r="EV159" s="49">
        <f t="shared" si="404"/>
        <v>0</v>
      </c>
      <c r="EW159" s="49">
        <f t="shared" si="404"/>
        <v>0</v>
      </c>
      <c r="EX159" s="49">
        <f t="shared" si="404"/>
        <v>0</v>
      </c>
      <c r="EY159" s="49">
        <f t="shared" si="404"/>
        <v>0</v>
      </c>
      <c r="EZ159" s="49">
        <f t="shared" si="404"/>
        <v>0</v>
      </c>
      <c r="FA159" s="49">
        <f t="shared" si="404"/>
        <v>0</v>
      </c>
      <c r="FB159" s="49">
        <f t="shared" si="404"/>
        <v>0</v>
      </c>
      <c r="FC159" s="49">
        <f t="shared" si="404"/>
        <v>0</v>
      </c>
      <c r="FD159" s="49">
        <f t="shared" si="404"/>
        <v>0</v>
      </c>
      <c r="FE159" s="49">
        <f t="shared" si="404"/>
        <v>0</v>
      </c>
      <c r="FF159" s="49">
        <f t="shared" si="404"/>
        <v>0</v>
      </c>
      <c r="FG159" s="49">
        <f t="shared" si="404"/>
        <v>0</v>
      </c>
      <c r="FH159" s="49">
        <f t="shared" si="404"/>
        <v>0</v>
      </c>
      <c r="FI159" s="49">
        <f t="shared" si="404"/>
        <v>0</v>
      </c>
      <c r="FJ159" s="49">
        <f t="shared" si="404"/>
        <v>0</v>
      </c>
      <c r="FK159" s="49">
        <f t="shared" si="404"/>
        <v>0</v>
      </c>
      <c r="FL159" s="49">
        <f t="shared" si="404"/>
        <v>0</v>
      </c>
      <c r="FM159" s="49">
        <f t="shared" si="404"/>
        <v>0</v>
      </c>
      <c r="FN159" s="49">
        <f t="shared" si="404"/>
        <v>0</v>
      </c>
      <c r="FO159" s="49">
        <f t="shared" si="404"/>
        <v>0</v>
      </c>
      <c r="FP159" s="49">
        <f t="shared" si="404"/>
        <v>0</v>
      </c>
      <c r="FQ159" s="49">
        <f t="shared" si="404"/>
        <v>0</v>
      </c>
      <c r="FR159" s="49">
        <f t="shared" si="404"/>
        <v>0</v>
      </c>
      <c r="FS159" s="49">
        <f t="shared" si="404"/>
        <v>0</v>
      </c>
      <c r="FT159" s="49">
        <f t="shared" si="404"/>
        <v>0</v>
      </c>
      <c r="FU159" s="49">
        <f t="shared" si="404"/>
        <v>0</v>
      </c>
      <c r="FV159" s="49">
        <f t="shared" si="404"/>
        <v>0</v>
      </c>
      <c r="FW159" s="49">
        <f t="shared" si="404"/>
        <v>0</v>
      </c>
      <c r="FX159" s="49">
        <f t="shared" si="404"/>
        <v>0</v>
      </c>
      <c r="FY159" s="49">
        <f t="shared" si="404"/>
        <v>0</v>
      </c>
      <c r="FZ159" s="49">
        <f t="shared" si="404"/>
        <v>0</v>
      </c>
      <c r="GA159" s="49">
        <f t="shared" si="404"/>
        <v>0</v>
      </c>
      <c r="GB159" s="49">
        <f t="shared" si="404"/>
        <v>0</v>
      </c>
      <c r="GC159" s="49">
        <f t="shared" si="404"/>
        <v>0</v>
      </c>
      <c r="GD159" s="49">
        <f t="shared" si="404"/>
        <v>0</v>
      </c>
      <c r="GE159" s="49">
        <f t="shared" si="404"/>
        <v>0</v>
      </c>
      <c r="GF159" s="49">
        <f t="shared" si="404"/>
        <v>0</v>
      </c>
      <c r="GG159" s="49">
        <f t="shared" si="404"/>
        <v>0</v>
      </c>
      <c r="GH159" s="49">
        <f t="shared" si="404"/>
        <v>0</v>
      </c>
      <c r="GI159" s="49">
        <f t="shared" si="404"/>
        <v>0</v>
      </c>
      <c r="GJ159" s="49">
        <f t="shared" si="404"/>
        <v>0</v>
      </c>
      <c r="GK159" s="49">
        <f t="shared" si="404"/>
        <v>0</v>
      </c>
      <c r="GL159" s="49">
        <f t="shared" si="404"/>
        <v>0</v>
      </c>
      <c r="GM159" s="49">
        <f t="shared" si="404"/>
        <v>0</v>
      </c>
      <c r="GN159" s="49">
        <f t="shared" si="404"/>
        <v>0</v>
      </c>
      <c r="GO159" s="49">
        <f t="shared" si="404"/>
        <v>0</v>
      </c>
      <c r="GP159" s="49">
        <f t="shared" si="404"/>
        <v>0</v>
      </c>
      <c r="GQ159" s="49">
        <f t="shared" si="404"/>
        <v>0</v>
      </c>
      <c r="GR159" s="49">
        <f t="shared" si="404"/>
        <v>0</v>
      </c>
      <c r="GS159" s="49">
        <f t="shared" si="404"/>
        <v>0</v>
      </c>
      <c r="GT159" s="49">
        <f t="shared" si="404"/>
        <v>0</v>
      </c>
      <c r="GU159" s="49">
        <f t="shared" si="404"/>
        <v>0</v>
      </c>
      <c r="GV159" s="49">
        <f t="shared" si="404"/>
        <v>0</v>
      </c>
      <c r="GW159" s="49">
        <f t="shared" si="404"/>
        <v>0</v>
      </c>
      <c r="GX159" s="49">
        <f t="shared" si="404"/>
        <v>0</v>
      </c>
      <c r="GY159" s="49">
        <f t="shared" si="404"/>
        <v>0</v>
      </c>
      <c r="GZ159" s="49">
        <f t="shared" si="404"/>
        <v>0</v>
      </c>
      <c r="HA159" s="49">
        <f t="shared" si="404"/>
        <v>0</v>
      </c>
      <c r="HB159" s="49">
        <f t="shared" si="404"/>
        <v>0</v>
      </c>
      <c r="HC159" s="49">
        <f t="shared" si="404"/>
        <v>0</v>
      </c>
      <c r="HD159" s="49">
        <f t="shared" si="404"/>
        <v>0</v>
      </c>
      <c r="HE159" s="49">
        <f t="shared" si="404"/>
        <v>0</v>
      </c>
      <c r="HF159" s="49">
        <f t="shared" ref="HF159:JQ159" si="405">HF155-HF157</f>
        <v>0</v>
      </c>
      <c r="HG159" s="49">
        <f t="shared" si="405"/>
        <v>0</v>
      </c>
      <c r="HH159" s="49">
        <f t="shared" si="405"/>
        <v>0</v>
      </c>
      <c r="HI159" s="49">
        <f t="shared" si="405"/>
        <v>0</v>
      </c>
      <c r="HJ159" s="49">
        <f t="shared" si="405"/>
        <v>0</v>
      </c>
      <c r="HK159" s="49">
        <f t="shared" si="405"/>
        <v>0</v>
      </c>
      <c r="HL159" s="49">
        <f t="shared" si="405"/>
        <v>0</v>
      </c>
      <c r="HM159" s="49">
        <f t="shared" si="405"/>
        <v>0</v>
      </c>
      <c r="HN159" s="49">
        <f t="shared" si="405"/>
        <v>0</v>
      </c>
      <c r="HO159" s="49">
        <f t="shared" si="405"/>
        <v>0</v>
      </c>
      <c r="HP159" s="49">
        <f t="shared" si="405"/>
        <v>0</v>
      </c>
      <c r="HQ159" s="49">
        <f t="shared" si="405"/>
        <v>0</v>
      </c>
      <c r="HR159" s="49">
        <f t="shared" si="405"/>
        <v>0</v>
      </c>
      <c r="HS159" s="49">
        <f t="shared" si="405"/>
        <v>0</v>
      </c>
      <c r="HT159" s="49">
        <f t="shared" si="405"/>
        <v>0</v>
      </c>
      <c r="HU159" s="49">
        <f t="shared" si="405"/>
        <v>0</v>
      </c>
      <c r="HV159" s="49">
        <f t="shared" si="405"/>
        <v>0</v>
      </c>
      <c r="HW159" s="49">
        <f t="shared" si="405"/>
        <v>0</v>
      </c>
      <c r="HX159" s="49">
        <f t="shared" si="405"/>
        <v>0</v>
      </c>
      <c r="HY159" s="49">
        <f t="shared" si="405"/>
        <v>0</v>
      </c>
      <c r="HZ159" s="49">
        <f t="shared" si="405"/>
        <v>0</v>
      </c>
      <c r="IA159" s="49">
        <f t="shared" si="405"/>
        <v>0</v>
      </c>
      <c r="IB159" s="49">
        <f t="shared" si="405"/>
        <v>0</v>
      </c>
      <c r="IC159" s="49">
        <f t="shared" si="405"/>
        <v>0</v>
      </c>
      <c r="ID159" s="49">
        <f t="shared" si="405"/>
        <v>0</v>
      </c>
      <c r="IE159" s="49">
        <f t="shared" si="405"/>
        <v>0</v>
      </c>
      <c r="IF159" s="49">
        <f t="shared" si="405"/>
        <v>0</v>
      </c>
      <c r="IG159" s="49">
        <f t="shared" si="405"/>
        <v>0</v>
      </c>
      <c r="IH159" s="49">
        <f t="shared" si="405"/>
        <v>0</v>
      </c>
      <c r="II159" s="49">
        <f t="shared" si="405"/>
        <v>0</v>
      </c>
      <c r="IJ159" s="49">
        <f t="shared" si="405"/>
        <v>0</v>
      </c>
      <c r="IK159" s="49">
        <f t="shared" si="405"/>
        <v>0</v>
      </c>
      <c r="IL159" s="49">
        <f t="shared" si="405"/>
        <v>0</v>
      </c>
      <c r="IM159" s="49">
        <f t="shared" si="405"/>
        <v>0</v>
      </c>
      <c r="IN159" s="49">
        <f t="shared" si="405"/>
        <v>0</v>
      </c>
      <c r="IO159" s="49">
        <f t="shared" si="405"/>
        <v>0</v>
      </c>
      <c r="IP159" s="49">
        <f t="shared" si="405"/>
        <v>0</v>
      </c>
      <c r="IQ159" s="49">
        <f t="shared" si="405"/>
        <v>0</v>
      </c>
      <c r="IR159" s="49">
        <f t="shared" si="405"/>
        <v>0</v>
      </c>
      <c r="IS159" s="49">
        <f t="shared" si="405"/>
        <v>0</v>
      </c>
      <c r="IT159" s="49">
        <f t="shared" si="405"/>
        <v>0</v>
      </c>
      <c r="IU159" s="49">
        <f t="shared" si="405"/>
        <v>0</v>
      </c>
      <c r="IV159" s="49">
        <f t="shared" si="405"/>
        <v>0</v>
      </c>
      <c r="IW159" s="49">
        <f t="shared" si="405"/>
        <v>0</v>
      </c>
      <c r="IX159" s="49">
        <f t="shared" si="405"/>
        <v>0</v>
      </c>
      <c r="IY159" s="49">
        <f t="shared" si="405"/>
        <v>0</v>
      </c>
      <c r="IZ159" s="49">
        <f t="shared" si="405"/>
        <v>0</v>
      </c>
      <c r="JA159" s="49">
        <f t="shared" si="405"/>
        <v>0</v>
      </c>
      <c r="JB159" s="49">
        <f t="shared" si="405"/>
        <v>0</v>
      </c>
      <c r="JC159" s="49">
        <f t="shared" si="405"/>
        <v>0</v>
      </c>
      <c r="JD159" s="49">
        <f t="shared" si="405"/>
        <v>0</v>
      </c>
      <c r="JE159" s="49">
        <f t="shared" si="405"/>
        <v>0</v>
      </c>
      <c r="JF159" s="49">
        <f t="shared" si="405"/>
        <v>0</v>
      </c>
      <c r="JG159" s="49">
        <f t="shared" si="405"/>
        <v>0</v>
      </c>
      <c r="JH159" s="49">
        <f t="shared" si="405"/>
        <v>0</v>
      </c>
      <c r="JI159" s="49">
        <f t="shared" si="405"/>
        <v>0</v>
      </c>
      <c r="JJ159" s="49">
        <f t="shared" si="405"/>
        <v>0</v>
      </c>
      <c r="JK159" s="49">
        <f t="shared" si="405"/>
        <v>0</v>
      </c>
      <c r="JL159" s="49">
        <f t="shared" si="405"/>
        <v>0</v>
      </c>
      <c r="JM159" s="49">
        <f t="shared" si="405"/>
        <v>0</v>
      </c>
      <c r="JN159" s="49">
        <f t="shared" si="405"/>
        <v>0</v>
      </c>
      <c r="JO159" s="49">
        <f t="shared" si="405"/>
        <v>0</v>
      </c>
      <c r="JP159" s="49">
        <f t="shared" si="405"/>
        <v>0</v>
      </c>
      <c r="JQ159" s="49">
        <f t="shared" si="405"/>
        <v>0</v>
      </c>
      <c r="JR159" s="49">
        <f t="shared" ref="JR159:LH159" si="406">JR155-JR157</f>
        <v>0</v>
      </c>
      <c r="JS159" s="49">
        <f t="shared" si="406"/>
        <v>0</v>
      </c>
      <c r="JT159" s="49">
        <f t="shared" si="406"/>
        <v>0</v>
      </c>
      <c r="JU159" s="49">
        <f t="shared" si="406"/>
        <v>0</v>
      </c>
      <c r="JV159" s="49">
        <f t="shared" si="406"/>
        <v>0</v>
      </c>
      <c r="JW159" s="49">
        <f t="shared" si="406"/>
        <v>0</v>
      </c>
      <c r="JX159" s="49">
        <f t="shared" si="406"/>
        <v>0</v>
      </c>
      <c r="JY159" s="49">
        <f t="shared" si="406"/>
        <v>0</v>
      </c>
      <c r="JZ159" s="49">
        <f t="shared" si="406"/>
        <v>0</v>
      </c>
      <c r="KA159" s="49">
        <f t="shared" si="406"/>
        <v>0</v>
      </c>
      <c r="KB159" s="49">
        <f t="shared" si="406"/>
        <v>0</v>
      </c>
      <c r="KC159" s="49">
        <f t="shared" si="406"/>
        <v>0</v>
      </c>
      <c r="KD159" s="49">
        <f t="shared" si="406"/>
        <v>0</v>
      </c>
      <c r="KE159" s="49">
        <f t="shared" si="406"/>
        <v>0</v>
      </c>
      <c r="KF159" s="49">
        <f t="shared" si="406"/>
        <v>0</v>
      </c>
      <c r="KG159" s="49">
        <f t="shared" si="406"/>
        <v>0</v>
      </c>
      <c r="KH159" s="49">
        <f t="shared" si="406"/>
        <v>0</v>
      </c>
      <c r="KI159" s="49">
        <f t="shared" si="406"/>
        <v>0</v>
      </c>
      <c r="KJ159" s="49">
        <f t="shared" si="406"/>
        <v>0</v>
      </c>
      <c r="KK159" s="49">
        <f t="shared" si="406"/>
        <v>0</v>
      </c>
      <c r="KL159" s="49">
        <f t="shared" si="406"/>
        <v>0</v>
      </c>
      <c r="KM159" s="49">
        <f t="shared" si="406"/>
        <v>0</v>
      </c>
      <c r="KN159" s="49">
        <f t="shared" si="406"/>
        <v>0</v>
      </c>
      <c r="KO159" s="49">
        <f t="shared" si="406"/>
        <v>0</v>
      </c>
      <c r="KP159" s="49">
        <f t="shared" si="406"/>
        <v>0</v>
      </c>
      <c r="KQ159" s="49">
        <f t="shared" si="406"/>
        <v>0</v>
      </c>
      <c r="KR159" s="49">
        <f t="shared" si="406"/>
        <v>0</v>
      </c>
      <c r="KS159" s="49">
        <f t="shared" si="406"/>
        <v>0</v>
      </c>
      <c r="KT159" s="49">
        <f t="shared" si="406"/>
        <v>0</v>
      </c>
      <c r="KU159" s="49">
        <f t="shared" si="406"/>
        <v>0</v>
      </c>
      <c r="KV159" s="49">
        <f t="shared" si="406"/>
        <v>0</v>
      </c>
      <c r="KW159" s="49">
        <f t="shared" si="406"/>
        <v>0</v>
      </c>
      <c r="KX159" s="49">
        <f t="shared" si="406"/>
        <v>0</v>
      </c>
      <c r="KY159" s="49">
        <f t="shared" si="406"/>
        <v>0</v>
      </c>
      <c r="KZ159" s="49">
        <f t="shared" si="406"/>
        <v>0</v>
      </c>
      <c r="LA159" s="49">
        <f t="shared" si="406"/>
        <v>0</v>
      </c>
      <c r="LB159" s="49">
        <f t="shared" si="406"/>
        <v>0</v>
      </c>
      <c r="LC159" s="49">
        <f t="shared" si="406"/>
        <v>0</v>
      </c>
      <c r="LD159" s="49">
        <f t="shared" si="406"/>
        <v>0</v>
      </c>
      <c r="LE159" s="49">
        <f t="shared" si="406"/>
        <v>0</v>
      </c>
      <c r="LF159" s="49">
        <f t="shared" si="406"/>
        <v>0</v>
      </c>
      <c r="LG159" s="49">
        <f t="shared" si="406"/>
        <v>0</v>
      </c>
      <c r="LH159" s="49">
        <f t="shared" si="406"/>
        <v>0</v>
      </c>
      <c r="LI159" s="10"/>
      <c r="LJ159" s="10"/>
    </row>
    <row r="160" spans="1:322" ht="4.0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31"/>
      <c r="L160" s="6"/>
      <c r="M160" s="13"/>
      <c r="N160" s="6"/>
      <c r="O160" s="20"/>
      <c r="P160" s="6"/>
      <c r="Q160" s="6"/>
      <c r="R160" s="65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  <c r="JI160" s="6"/>
      <c r="JJ160" s="6"/>
      <c r="JK160" s="6"/>
      <c r="JL160" s="6"/>
      <c r="JM160" s="6"/>
      <c r="JN160" s="6"/>
      <c r="JO160" s="6"/>
      <c r="JP160" s="6"/>
      <c r="JQ160" s="6"/>
      <c r="JR160" s="6"/>
      <c r="JS160" s="6"/>
      <c r="JT160" s="6"/>
      <c r="JU160" s="6"/>
      <c r="JV160" s="6"/>
      <c r="JW160" s="6"/>
      <c r="JX160" s="6"/>
      <c r="JY160" s="6"/>
      <c r="JZ160" s="6"/>
      <c r="KA160" s="6"/>
      <c r="KB160" s="6"/>
      <c r="KC160" s="6"/>
      <c r="KD160" s="6"/>
      <c r="KE160" s="6"/>
      <c r="KF160" s="6"/>
      <c r="KG160" s="6"/>
      <c r="KH160" s="6"/>
      <c r="KI160" s="6"/>
      <c r="KJ160" s="6"/>
      <c r="KK160" s="6"/>
      <c r="KL160" s="6"/>
      <c r="KM160" s="6"/>
      <c r="KN160" s="6"/>
      <c r="KO160" s="6"/>
      <c r="KP160" s="6"/>
      <c r="KQ160" s="6"/>
      <c r="KR160" s="6"/>
      <c r="KS160" s="6"/>
      <c r="KT160" s="6"/>
      <c r="KU160" s="6"/>
      <c r="KV160" s="6"/>
      <c r="KW160" s="6"/>
      <c r="KX160" s="6"/>
      <c r="KY160" s="6"/>
      <c r="KZ160" s="6"/>
      <c r="LA160" s="6"/>
      <c r="LB160" s="6"/>
      <c r="LC160" s="6"/>
      <c r="LD160" s="6"/>
      <c r="LE160" s="6"/>
      <c r="LF160" s="6"/>
      <c r="LG160" s="6"/>
      <c r="LH160" s="6"/>
      <c r="LI160" s="6"/>
      <c r="LJ160" s="6"/>
    </row>
    <row r="161" spans="1:322" s="11" customFormat="1" x14ac:dyDescent="0.25">
      <c r="A161" s="10"/>
      <c r="B161" s="10"/>
      <c r="C161" s="10"/>
      <c r="D161" s="10"/>
      <c r="E161" s="30" t="str">
        <f>kpi!$E$45</f>
        <v>налог на прибыль</v>
      </c>
      <c r="F161" s="10"/>
      <c r="G161" s="10"/>
      <c r="H161" s="30"/>
      <c r="I161" s="10"/>
      <c r="J161" s="10"/>
      <c r="K161" s="79" t="str">
        <f>IF($E161="","",INDEX(kpi!$H:$H,SUMIFS(kpi!$B:$B,kpi!$E:$E,$E161)))</f>
        <v>долл.</v>
      </c>
      <c r="L161" s="10"/>
      <c r="M161" s="13"/>
      <c r="N161" s="10"/>
      <c r="O161" s="20"/>
      <c r="P161" s="10"/>
      <c r="Q161" s="10"/>
      <c r="R161" s="66">
        <f>SUMIFS($T161:$LI161,$T$1:$LI$1,"&lt;="&amp;MAX($1:$1),$T$1:$LI$1,"&gt;="&amp;1)</f>
        <v>0</v>
      </c>
      <c r="S161" s="10"/>
      <c r="T161" s="10"/>
      <c r="U161" s="49">
        <f>IF(-(инвестиции!$R$54-инвестиции!$R$52)+SUM($T159:U159)&lt;=0,0,U159*IF(U159&lt;=главная!$H$25,главная!$N$24,IF(U159&lt;=главная!$H$26,главная!$N$25,IF(U159&lt;=главная!$H$27,главная!$N$26,главная!$N$27))))</f>
        <v>0</v>
      </c>
      <c r="V161" s="49">
        <f>IF(-(инвестиции!$R$54-инвестиции!$R$52)+SUM($T159:V159)&lt;=0,0,V159*IF(V159&lt;=главная!$H$25,главная!$N$24,IF(V159&lt;=главная!$H$26,главная!$N$25,IF(V159&lt;=главная!$H$27,главная!$N$26,главная!$N$27))))</f>
        <v>0</v>
      </c>
      <c r="W161" s="49">
        <f>IF(-(инвестиции!$R$54-инвестиции!$R$52)+SUM($T159:W159)&lt;=0,0,W159*IF(W159&lt;=главная!$H$25,главная!$N$24,IF(W159&lt;=главная!$H$26,главная!$N$25,IF(W159&lt;=главная!$H$27,главная!$N$26,главная!$N$27))))</f>
        <v>0</v>
      </c>
      <c r="X161" s="49">
        <f>IF(-(инвестиции!$R$54-инвестиции!$R$52)+SUM($T159:X159)&lt;=0,0,X159*IF(X159&lt;=главная!$H$25,главная!$N$24,IF(X159&lt;=главная!$H$26,главная!$N$25,IF(X159&lt;=главная!$H$27,главная!$N$26,главная!$N$27))))</f>
        <v>0</v>
      </c>
      <c r="Y161" s="49">
        <f>IF(-(инвестиции!$R$54-инвестиции!$R$52)+SUM($T159:Y159)&lt;=0,0,Y159*IF(Y159&lt;=главная!$H$25,главная!$N$24,IF(Y159&lt;=главная!$H$26,главная!$N$25,IF(Y159&lt;=главная!$H$27,главная!$N$26,главная!$N$27))))</f>
        <v>0</v>
      </c>
      <c r="Z161" s="49">
        <f>IF(-(инвестиции!$R$54-инвестиции!$R$52)+SUM($T159:Z159)&lt;=0,0,Z159*IF(Z159&lt;=главная!$H$25,главная!$N$24,IF(Z159&lt;=главная!$H$26,главная!$N$25,IF(Z159&lt;=главная!$H$27,главная!$N$26,главная!$N$27))))</f>
        <v>0</v>
      </c>
      <c r="AA161" s="49">
        <f>IF(-(инвестиции!$R$54-инвестиции!$R$52)+SUM($T159:AA159)&lt;=0,0,AA159*IF(AA159&lt;=главная!$H$25,главная!$N$24,IF(AA159&lt;=главная!$H$26,главная!$N$25,IF(AA159&lt;=главная!$H$27,главная!$N$26,главная!$N$27))))</f>
        <v>0</v>
      </c>
      <c r="AB161" s="49">
        <f>IF(-(инвестиции!$R$54-инвестиции!$R$52)+SUM($T159:AB159)&lt;=0,0,AB159*IF(AB159&lt;=главная!$H$25,главная!$N$24,IF(AB159&lt;=главная!$H$26,главная!$N$25,IF(AB159&lt;=главная!$H$27,главная!$N$26,главная!$N$27))))</f>
        <v>0</v>
      </c>
      <c r="AC161" s="49">
        <f>IF(-(инвестиции!$R$54-инвестиции!$R$52)+SUM($T159:AC159)&lt;=0,0,AC159*IF(AC159&lt;=главная!$H$25,главная!$N$24,IF(AC159&lt;=главная!$H$26,главная!$N$25,IF(AC159&lt;=главная!$H$27,главная!$N$26,главная!$N$27))))</f>
        <v>0</v>
      </c>
      <c r="AD161" s="49">
        <f>IF(-(инвестиции!$R$54-инвестиции!$R$52)+SUM($T159:AD159)&lt;=0,0,AD159*IF(AD159&lt;=главная!$H$25,главная!$N$24,IF(AD159&lt;=главная!$H$26,главная!$N$25,IF(AD159&lt;=главная!$H$27,главная!$N$26,главная!$N$27))))</f>
        <v>0</v>
      </c>
      <c r="AE161" s="49">
        <f>IF(-(инвестиции!$R$54-инвестиции!$R$52)+SUM($T159:AE159)&lt;=0,0,AE159*IF(AE159&lt;=главная!$H$25,главная!$N$24,IF(AE159&lt;=главная!$H$26,главная!$N$25,IF(AE159&lt;=главная!$H$27,главная!$N$26,главная!$N$27))))</f>
        <v>0</v>
      </c>
      <c r="AF161" s="49">
        <f>IF(-(инвестиции!$R$54-инвестиции!$R$52)+SUM($T159:AF159)&lt;=0,0,AF159*IF(AF159&lt;=главная!$H$25,главная!$N$24,IF(AF159&lt;=главная!$H$26,главная!$N$25,IF(AF159&lt;=главная!$H$27,главная!$N$26,главная!$N$27))))</f>
        <v>0</v>
      </c>
      <c r="AG161" s="49">
        <f>IF(-(инвестиции!$R$54-инвестиции!$R$52)+SUM($T159:AG159)&lt;=0,0,AG159*IF(AG159&lt;=главная!$H$25,главная!$N$24,IF(AG159&lt;=главная!$H$26,главная!$N$25,IF(AG159&lt;=главная!$H$27,главная!$N$26,главная!$N$27))))</f>
        <v>0</v>
      </c>
      <c r="AH161" s="49">
        <f>IF(-(инвестиции!$R$54-инвестиции!$R$52)+SUM($T159:AH159)&lt;=0,0,AH159*IF(AH159&lt;=главная!$H$25,главная!$N$24,IF(AH159&lt;=главная!$H$26,главная!$N$25,IF(AH159&lt;=главная!$H$27,главная!$N$26,главная!$N$27))))</f>
        <v>0</v>
      </c>
      <c r="AI161" s="49">
        <f>IF(-(инвестиции!$R$54-инвестиции!$R$52)+SUM($T159:AI159)&lt;=0,0,AI159*IF(AI159&lt;=главная!$H$25,главная!$N$24,IF(AI159&lt;=главная!$H$26,главная!$N$25,IF(AI159&lt;=главная!$H$27,главная!$N$26,главная!$N$27))))</f>
        <v>0</v>
      </c>
      <c r="AJ161" s="49">
        <f>IF(-(инвестиции!$R$54-инвестиции!$R$52)+SUM($T159:AJ159)&lt;=0,0,AJ159*IF(AJ159&lt;=главная!$H$25,главная!$N$24,IF(AJ159&lt;=главная!$H$26,главная!$N$25,IF(AJ159&lt;=главная!$H$27,главная!$N$26,главная!$N$27))))</f>
        <v>0</v>
      </c>
      <c r="AK161" s="49">
        <f>IF(-(инвестиции!$R$54-инвестиции!$R$52)+SUM($T159:AK159)&lt;=0,0,AK159*IF(AK159&lt;=главная!$H$25,главная!$N$24,IF(AK159&lt;=главная!$H$26,главная!$N$25,IF(AK159&lt;=главная!$H$27,главная!$N$26,главная!$N$27))))</f>
        <v>0</v>
      </c>
      <c r="AL161" s="49">
        <f>IF(-(инвестиции!$R$54-инвестиции!$R$52)+SUM($T159:AL159)&lt;=0,0,AL159*IF(AL159&lt;=главная!$H$25,главная!$N$24,IF(AL159&lt;=главная!$H$26,главная!$N$25,IF(AL159&lt;=главная!$H$27,главная!$N$26,главная!$N$27))))</f>
        <v>0</v>
      </c>
      <c r="AM161" s="49">
        <f>IF(-(инвестиции!$R$54-инвестиции!$R$52)+SUM($T159:AM159)&lt;=0,0,AM159*IF(AM159&lt;=главная!$H$25,главная!$N$24,IF(AM159&lt;=главная!$H$26,главная!$N$25,IF(AM159&lt;=главная!$H$27,главная!$N$26,главная!$N$27))))</f>
        <v>0</v>
      </c>
      <c r="AN161" s="49">
        <f>IF(-(инвестиции!$R$54-инвестиции!$R$52)+SUM($T159:AN159)&lt;=0,0,AN159*IF(AN159&lt;=главная!$H$25,главная!$N$24,IF(AN159&lt;=главная!$H$26,главная!$N$25,IF(AN159&lt;=главная!$H$27,главная!$N$26,главная!$N$27))))</f>
        <v>0</v>
      </c>
      <c r="AO161" s="49">
        <f>IF(-(инвестиции!$R$54-инвестиции!$R$52)+SUM($T159:AO159)&lt;=0,0,AO159*IF(AO159&lt;=главная!$H$25,главная!$N$24,IF(AO159&lt;=главная!$H$26,главная!$N$25,IF(AO159&lt;=главная!$H$27,главная!$N$26,главная!$N$27))))</f>
        <v>0</v>
      </c>
      <c r="AP161" s="49">
        <f>IF(-(инвестиции!$R$54-инвестиции!$R$52)+SUM($T159:AP159)&lt;=0,0,AP159*IF(AP159&lt;=главная!$H$25,главная!$N$24,IF(AP159&lt;=главная!$H$26,главная!$N$25,IF(AP159&lt;=главная!$H$27,главная!$N$26,главная!$N$27))))</f>
        <v>0</v>
      </c>
      <c r="AQ161" s="49">
        <f>IF(-(инвестиции!$R$54-инвестиции!$R$52)+SUM($T159:AQ159)&lt;=0,0,AQ159*IF(AQ159&lt;=главная!$H$25,главная!$N$24,IF(AQ159&lt;=главная!$H$26,главная!$N$25,IF(AQ159&lt;=главная!$H$27,главная!$N$26,главная!$N$27))))</f>
        <v>0</v>
      </c>
      <c r="AR161" s="49">
        <f>IF(-(инвестиции!$R$54-инвестиции!$R$52)+SUM($T159:AR159)&lt;=0,0,AR159*IF(AR159&lt;=главная!$H$25,главная!$N$24,IF(AR159&lt;=главная!$H$26,главная!$N$25,IF(AR159&lt;=главная!$H$27,главная!$N$26,главная!$N$27))))</f>
        <v>0</v>
      </c>
      <c r="AS161" s="49">
        <f>IF(-(инвестиции!$R$54-инвестиции!$R$52)+SUM($T159:AS159)&lt;=0,0,AS159*IF(AS159&lt;=главная!$H$25,главная!$N$24,IF(AS159&lt;=главная!$H$26,главная!$N$25,IF(AS159&lt;=главная!$H$27,главная!$N$26,главная!$N$27))))</f>
        <v>0</v>
      </c>
      <c r="AT161" s="49">
        <f>IF(-(инвестиции!$R$54-инвестиции!$R$52)+SUM($T159:AT159)&lt;=0,0,AT159*IF(AT159&lt;=главная!$H$25,главная!$N$24,IF(AT159&lt;=главная!$H$26,главная!$N$25,IF(AT159&lt;=главная!$H$27,главная!$N$26,главная!$N$27))))</f>
        <v>0</v>
      </c>
      <c r="AU161" s="49">
        <f>IF(-(инвестиции!$R$54-инвестиции!$R$52)+SUM($T159:AU159)&lt;=0,0,AU159*IF(AU159&lt;=главная!$H$25,главная!$N$24,IF(AU159&lt;=главная!$H$26,главная!$N$25,IF(AU159&lt;=главная!$H$27,главная!$N$26,главная!$N$27))))</f>
        <v>0</v>
      </c>
      <c r="AV161" s="49">
        <f>IF(-(инвестиции!$R$54-инвестиции!$R$52)+SUM($T159:AV159)&lt;=0,0,AV159*IF(AV159&lt;=главная!$H$25,главная!$N$24,IF(AV159&lt;=главная!$H$26,главная!$N$25,IF(AV159&lt;=главная!$H$27,главная!$N$26,главная!$N$27))))</f>
        <v>0</v>
      </c>
      <c r="AW161" s="49">
        <f>IF(-(инвестиции!$R$54-инвестиции!$R$52)+SUM($T159:AW159)&lt;=0,0,AW159*IF(AW159&lt;=главная!$H$25,главная!$N$24,IF(AW159&lt;=главная!$H$26,главная!$N$25,IF(AW159&lt;=главная!$H$27,главная!$N$26,главная!$N$27))))</f>
        <v>0</v>
      </c>
      <c r="AX161" s="49">
        <f>IF(-(инвестиции!$R$54-инвестиции!$R$52)+SUM($T159:AX159)&lt;=0,0,AX159*IF(AX159&lt;=главная!$H$25,главная!$N$24,IF(AX159&lt;=главная!$H$26,главная!$N$25,IF(AX159&lt;=главная!$H$27,главная!$N$26,главная!$N$27))))</f>
        <v>0</v>
      </c>
      <c r="AY161" s="49">
        <f>IF(-(инвестиции!$R$54-инвестиции!$R$52)+SUM($T159:AY159)&lt;=0,0,AY159*IF(AY159&lt;=главная!$H$25,главная!$N$24,IF(AY159&lt;=главная!$H$26,главная!$N$25,IF(AY159&lt;=главная!$H$27,главная!$N$26,главная!$N$27))))</f>
        <v>0</v>
      </c>
      <c r="AZ161" s="49">
        <f>IF(-(инвестиции!$R$54-инвестиции!$R$52)+SUM($T159:AZ159)&lt;=0,0,AZ159*IF(AZ159&lt;=главная!$H$25,главная!$N$24,IF(AZ159&lt;=главная!$H$26,главная!$N$25,IF(AZ159&lt;=главная!$H$27,главная!$N$26,главная!$N$27))))</f>
        <v>0</v>
      </c>
      <c r="BA161" s="49">
        <f>IF(-(инвестиции!$R$54-инвестиции!$R$52)+SUM($T159:BA159)&lt;=0,0,BA159*IF(BA159&lt;=главная!$H$25,главная!$N$24,IF(BA159&lt;=главная!$H$26,главная!$N$25,IF(BA159&lt;=главная!$H$27,главная!$N$26,главная!$N$27))))</f>
        <v>0</v>
      </c>
      <c r="BB161" s="49">
        <f>IF(-(инвестиции!$R$54-инвестиции!$R$52)+SUM($T159:BB159)&lt;=0,0,BB159*IF(BB159&lt;=главная!$H$25,главная!$N$24,IF(BB159&lt;=главная!$H$26,главная!$N$25,IF(BB159&lt;=главная!$H$27,главная!$N$26,главная!$N$27))))</f>
        <v>0</v>
      </c>
      <c r="BC161" s="49">
        <f>IF(-(инвестиции!$R$54-инвестиции!$R$52)+SUM($T159:BC159)&lt;=0,0,BC159*IF(BC159&lt;=главная!$H$25,главная!$N$24,IF(BC159&lt;=главная!$H$26,главная!$N$25,IF(BC159&lt;=главная!$H$27,главная!$N$26,главная!$N$27))))</f>
        <v>0</v>
      </c>
      <c r="BD161" s="49">
        <f>IF(-(инвестиции!$R$54-инвестиции!$R$52)+SUM($T159:BD159)&lt;=0,0,BD159*IF(BD159&lt;=главная!$H$25,главная!$N$24,IF(BD159&lt;=главная!$H$26,главная!$N$25,IF(BD159&lt;=главная!$H$27,главная!$N$26,главная!$N$27))))</f>
        <v>0</v>
      </c>
      <c r="BE161" s="49">
        <f>IF(-(инвестиции!$R$54-инвестиции!$R$52)+SUM($T159:BE159)&lt;=0,0,BE159*IF(BE159&lt;=главная!$H$25,главная!$N$24,IF(BE159&lt;=главная!$H$26,главная!$N$25,IF(BE159&lt;=главная!$H$27,главная!$N$26,главная!$N$27))))</f>
        <v>0</v>
      </c>
      <c r="BF161" s="49">
        <f>IF(-(инвестиции!$R$54-инвестиции!$R$52)+SUM($T159:BF159)&lt;=0,0,BF159*IF(BF159&lt;=главная!$H$25,главная!$N$24,IF(BF159&lt;=главная!$H$26,главная!$N$25,IF(BF159&lt;=главная!$H$27,главная!$N$26,главная!$N$27))))</f>
        <v>0</v>
      </c>
      <c r="BG161" s="49">
        <f>IF(-(инвестиции!$R$54-инвестиции!$R$52)+SUM($T159:BG159)&lt;=0,0,BG159*IF(BG159&lt;=главная!$H$25,главная!$N$24,IF(BG159&lt;=главная!$H$26,главная!$N$25,IF(BG159&lt;=главная!$H$27,главная!$N$26,главная!$N$27))))</f>
        <v>0</v>
      </c>
      <c r="BH161" s="49">
        <f>IF(-(инвестиции!$R$54-инвестиции!$R$52)+SUM($T159:BH159)&lt;=0,0,BH159*IF(BH159&lt;=главная!$H$25,главная!$N$24,IF(BH159&lt;=главная!$H$26,главная!$N$25,IF(BH159&lt;=главная!$H$27,главная!$N$26,главная!$N$27))))</f>
        <v>0</v>
      </c>
      <c r="BI161" s="49">
        <f>IF(-(инвестиции!$R$54-инвестиции!$R$52)+SUM($T159:BI159)&lt;=0,0,BI159*IF(BI159&lt;=главная!$H$25,главная!$N$24,IF(BI159&lt;=главная!$H$26,главная!$N$25,IF(BI159&lt;=главная!$H$27,главная!$N$26,главная!$N$27))))</f>
        <v>0</v>
      </c>
      <c r="BJ161" s="49">
        <f>IF(-(инвестиции!$R$54-инвестиции!$R$52)+SUM($T159:BJ159)&lt;=0,0,BJ159*IF(BJ159&lt;=главная!$H$25,главная!$N$24,IF(BJ159&lt;=главная!$H$26,главная!$N$25,IF(BJ159&lt;=главная!$H$27,главная!$N$26,главная!$N$27))))</f>
        <v>0</v>
      </c>
      <c r="BK161" s="49">
        <f>IF(-(инвестиции!$R$54-инвестиции!$R$52)+SUM($T159:BK159)&lt;=0,0,BK159*IF(BK159&lt;=главная!$H$25,главная!$N$24,IF(BK159&lt;=главная!$H$26,главная!$N$25,IF(BK159&lt;=главная!$H$27,главная!$N$26,главная!$N$27))))</f>
        <v>0</v>
      </c>
      <c r="BL161" s="49">
        <f>IF(-(инвестиции!$R$54-инвестиции!$R$52)+SUM($T159:BL159)&lt;=0,0,BL159*IF(BL159&lt;=главная!$H$25,главная!$N$24,IF(BL159&lt;=главная!$H$26,главная!$N$25,IF(BL159&lt;=главная!$H$27,главная!$N$26,главная!$N$27))))</f>
        <v>0</v>
      </c>
      <c r="BM161" s="49">
        <f>IF(-(инвестиции!$R$54-инвестиции!$R$52)+SUM($T159:BM159)&lt;=0,0,BM159*IF(BM159&lt;=главная!$H$25,главная!$N$24,IF(BM159&lt;=главная!$H$26,главная!$N$25,IF(BM159&lt;=главная!$H$27,главная!$N$26,главная!$N$27))))</f>
        <v>0</v>
      </c>
      <c r="BN161" s="49">
        <f>IF(-(инвестиции!$R$54-инвестиции!$R$52)+SUM($T159:BN159)&lt;=0,0,BN159*IF(BN159&lt;=главная!$H$25,главная!$N$24,IF(BN159&lt;=главная!$H$26,главная!$N$25,IF(BN159&lt;=главная!$H$27,главная!$N$26,главная!$N$27))))</f>
        <v>0</v>
      </c>
      <c r="BO161" s="49">
        <f>IF(-(инвестиции!$R$54-инвестиции!$R$52)+SUM($T159:BO159)&lt;=0,0,BO159*IF(BO159&lt;=главная!$H$25,главная!$N$24,IF(BO159&lt;=главная!$H$26,главная!$N$25,IF(BO159&lt;=главная!$H$27,главная!$N$26,главная!$N$27))))</f>
        <v>0</v>
      </c>
      <c r="BP161" s="49">
        <f>IF(-(инвестиции!$R$54-инвестиции!$R$52)+SUM($T159:BP159)&lt;=0,0,BP159*IF(BP159&lt;=главная!$H$25,главная!$N$24,IF(BP159&lt;=главная!$H$26,главная!$N$25,IF(BP159&lt;=главная!$H$27,главная!$N$26,главная!$N$27))))</f>
        <v>0</v>
      </c>
      <c r="BQ161" s="49">
        <f>IF(-(инвестиции!$R$54-инвестиции!$R$52)+SUM($T159:BQ159)&lt;=0,0,BQ159*IF(BQ159&lt;=главная!$H$25,главная!$N$24,IF(BQ159&lt;=главная!$H$26,главная!$N$25,IF(BQ159&lt;=главная!$H$27,главная!$N$26,главная!$N$27))))</f>
        <v>0</v>
      </c>
      <c r="BR161" s="49">
        <f>IF(-(инвестиции!$R$54-инвестиции!$R$52)+SUM($T159:BR159)&lt;=0,0,BR159*IF(BR159&lt;=главная!$H$25,главная!$N$24,IF(BR159&lt;=главная!$H$26,главная!$N$25,IF(BR159&lt;=главная!$H$27,главная!$N$26,главная!$N$27))))</f>
        <v>0</v>
      </c>
      <c r="BS161" s="49">
        <f>IF(-(инвестиции!$R$54-инвестиции!$R$52)+SUM($T159:BS159)&lt;=0,0,BS159*IF(BS159&lt;=главная!$H$25,главная!$N$24,IF(BS159&lt;=главная!$H$26,главная!$N$25,IF(BS159&lt;=главная!$H$27,главная!$N$26,главная!$N$27))))</f>
        <v>0</v>
      </c>
      <c r="BT161" s="49">
        <f>IF(-(инвестиции!$R$54-инвестиции!$R$52)+SUM($T159:BT159)&lt;=0,0,BT159*IF(BT159&lt;=главная!$H$25,главная!$N$24,IF(BT159&lt;=главная!$H$26,главная!$N$25,IF(BT159&lt;=главная!$H$27,главная!$N$26,главная!$N$27))))</f>
        <v>0</v>
      </c>
      <c r="BU161" s="49">
        <f>IF(-(инвестиции!$R$54-инвестиции!$R$52)+SUM($T159:BU159)&lt;=0,0,BU159*IF(BU159&lt;=главная!$H$25,главная!$N$24,IF(BU159&lt;=главная!$H$26,главная!$N$25,IF(BU159&lt;=главная!$H$27,главная!$N$26,главная!$N$27))))</f>
        <v>0</v>
      </c>
      <c r="BV161" s="49">
        <f>IF(-(инвестиции!$R$54-инвестиции!$R$52)+SUM($T159:BV159)&lt;=0,0,BV159*IF(BV159&lt;=главная!$H$25,главная!$N$24,IF(BV159&lt;=главная!$H$26,главная!$N$25,IF(BV159&lt;=главная!$H$27,главная!$N$26,главная!$N$27))))</f>
        <v>0</v>
      </c>
      <c r="BW161" s="49">
        <f>IF(-(инвестиции!$R$54-инвестиции!$R$52)+SUM($T159:BW159)&lt;=0,0,BW159*IF(BW159&lt;=главная!$H$25,главная!$N$24,IF(BW159&lt;=главная!$H$26,главная!$N$25,IF(BW159&lt;=главная!$H$27,главная!$N$26,главная!$N$27))))</f>
        <v>0</v>
      </c>
      <c r="BX161" s="49">
        <f>IF(-(инвестиции!$R$54-инвестиции!$R$52)+SUM($T159:BX159)&lt;=0,0,BX159*IF(BX159&lt;=главная!$H$25,главная!$N$24,IF(BX159&lt;=главная!$H$26,главная!$N$25,IF(BX159&lt;=главная!$H$27,главная!$N$26,главная!$N$27))))</f>
        <v>0</v>
      </c>
      <c r="BY161" s="49">
        <f>IF(-(инвестиции!$R$54-инвестиции!$R$52)+SUM($T159:BY159)&lt;=0,0,BY159*IF(BY159&lt;=главная!$H$25,главная!$N$24,IF(BY159&lt;=главная!$H$26,главная!$N$25,IF(BY159&lt;=главная!$H$27,главная!$N$26,главная!$N$27))))</f>
        <v>0</v>
      </c>
      <c r="BZ161" s="49">
        <f>IF(-(инвестиции!$R$54-инвестиции!$R$52)+SUM($T159:BZ159)&lt;=0,0,BZ159*IF(BZ159&lt;=главная!$H$25,главная!$N$24,IF(BZ159&lt;=главная!$H$26,главная!$N$25,IF(BZ159&lt;=главная!$H$27,главная!$N$26,главная!$N$27))))</f>
        <v>0</v>
      </c>
      <c r="CA161" s="49">
        <f>IF(-(инвестиции!$R$54-инвестиции!$R$52)+SUM($T159:CA159)&lt;=0,0,CA159*IF(CA159&lt;=главная!$H$25,главная!$N$24,IF(CA159&lt;=главная!$H$26,главная!$N$25,IF(CA159&lt;=главная!$H$27,главная!$N$26,главная!$N$27))))</f>
        <v>0</v>
      </c>
      <c r="CB161" s="49">
        <f>IF(-(инвестиции!$R$54-инвестиции!$R$52)+SUM($T159:CB159)&lt;=0,0,CB159*IF(CB159&lt;=главная!$H$25,главная!$N$24,IF(CB159&lt;=главная!$H$26,главная!$N$25,IF(CB159&lt;=главная!$H$27,главная!$N$26,главная!$N$27))))</f>
        <v>0</v>
      </c>
      <c r="CC161" s="49">
        <f>IF(-(инвестиции!$R$54-инвестиции!$R$52)+SUM($T159:CC159)&lt;=0,0,CC159*IF(CC159&lt;=главная!$H$25,главная!$N$24,IF(CC159&lt;=главная!$H$26,главная!$N$25,IF(CC159&lt;=главная!$H$27,главная!$N$26,главная!$N$27))))</f>
        <v>0</v>
      </c>
      <c r="CD161" s="49">
        <f>IF(-(инвестиции!$R$54-инвестиции!$R$52)+SUM($T159:CD159)&lt;=0,0,CD159*IF(CD159&lt;=главная!$H$25,главная!$N$24,IF(CD159&lt;=главная!$H$26,главная!$N$25,IF(CD159&lt;=главная!$H$27,главная!$N$26,главная!$N$27))))</f>
        <v>0</v>
      </c>
      <c r="CE161" s="49">
        <f>IF(-(инвестиции!$R$54-инвестиции!$R$52)+SUM($T159:CE159)&lt;=0,0,CE159*IF(CE159&lt;=главная!$H$25,главная!$N$24,IF(CE159&lt;=главная!$H$26,главная!$N$25,IF(CE159&lt;=главная!$H$27,главная!$N$26,главная!$N$27))))</f>
        <v>0</v>
      </c>
      <c r="CF161" s="49">
        <f>IF(-(инвестиции!$R$54-инвестиции!$R$52)+SUM($T159:CF159)&lt;=0,0,CF159*IF(CF159&lt;=главная!$H$25,главная!$N$24,IF(CF159&lt;=главная!$H$26,главная!$N$25,IF(CF159&lt;=главная!$H$27,главная!$N$26,главная!$N$27))))</f>
        <v>0</v>
      </c>
      <c r="CG161" s="49">
        <f>IF(-(инвестиции!$R$54-инвестиции!$R$52)+SUM($T159:CG159)&lt;=0,0,CG159*IF(CG159&lt;=главная!$H$25,главная!$N$24,IF(CG159&lt;=главная!$H$26,главная!$N$25,IF(CG159&lt;=главная!$H$27,главная!$N$26,главная!$N$27))))</f>
        <v>0</v>
      </c>
      <c r="CH161" s="49">
        <f>IF(-(инвестиции!$R$54-инвестиции!$R$52)+SUM($T159:CH159)&lt;=0,0,CH159*IF(CH159&lt;=главная!$H$25,главная!$N$24,IF(CH159&lt;=главная!$H$26,главная!$N$25,IF(CH159&lt;=главная!$H$27,главная!$N$26,главная!$N$27))))</f>
        <v>0</v>
      </c>
      <c r="CI161" s="49">
        <f>IF(-(инвестиции!$R$54-инвестиции!$R$52)+SUM($T159:CI159)&lt;=0,0,CI159*IF(CI159&lt;=главная!$H$25,главная!$N$24,IF(CI159&lt;=главная!$H$26,главная!$N$25,IF(CI159&lt;=главная!$H$27,главная!$N$26,главная!$N$27))))</f>
        <v>0</v>
      </c>
      <c r="CJ161" s="49">
        <f>IF(-(инвестиции!$R$54-инвестиции!$R$52)+SUM($T159:CJ159)&lt;=0,0,CJ159*IF(CJ159&lt;=главная!$H$25,главная!$N$24,IF(CJ159&lt;=главная!$H$26,главная!$N$25,IF(CJ159&lt;=главная!$H$27,главная!$N$26,главная!$N$27))))</f>
        <v>0</v>
      </c>
      <c r="CK161" s="49">
        <f>IF(-(инвестиции!$R$54-инвестиции!$R$52)+SUM($T159:CK159)&lt;=0,0,CK159*IF(CK159&lt;=главная!$H$25,главная!$N$24,IF(CK159&lt;=главная!$H$26,главная!$N$25,IF(CK159&lt;=главная!$H$27,главная!$N$26,главная!$N$27))))</f>
        <v>0</v>
      </c>
      <c r="CL161" s="49">
        <f>IF(-(инвестиции!$R$54-инвестиции!$R$52)+SUM($T159:CL159)&lt;=0,0,CL159*IF(CL159&lt;=главная!$H$25,главная!$N$24,IF(CL159&lt;=главная!$H$26,главная!$N$25,IF(CL159&lt;=главная!$H$27,главная!$N$26,главная!$N$27))))</f>
        <v>0</v>
      </c>
      <c r="CM161" s="49">
        <f>IF(-(инвестиции!$R$54-инвестиции!$R$52)+SUM($T159:CM159)&lt;=0,0,CM159*IF(CM159&lt;=главная!$H$25,главная!$N$24,IF(CM159&lt;=главная!$H$26,главная!$N$25,IF(CM159&lt;=главная!$H$27,главная!$N$26,главная!$N$27))))</f>
        <v>0</v>
      </c>
      <c r="CN161" s="49">
        <f>IF(-(инвестиции!$R$54-инвестиции!$R$52)+SUM($T159:CN159)&lt;=0,0,CN159*IF(CN159&lt;=главная!$H$25,главная!$N$24,IF(CN159&lt;=главная!$H$26,главная!$N$25,IF(CN159&lt;=главная!$H$27,главная!$N$26,главная!$N$27))))</f>
        <v>0</v>
      </c>
      <c r="CO161" s="49">
        <f>IF(-(инвестиции!$R$54-инвестиции!$R$52)+SUM($T159:CO159)&lt;=0,0,CO159*IF(CO159&lt;=главная!$H$25,главная!$N$24,IF(CO159&lt;=главная!$H$26,главная!$N$25,IF(CO159&lt;=главная!$H$27,главная!$N$26,главная!$N$27))))</f>
        <v>0</v>
      </c>
      <c r="CP161" s="49">
        <f>IF(-(инвестиции!$R$54-инвестиции!$R$52)+SUM($T159:CP159)&lt;=0,0,CP159*IF(CP159&lt;=главная!$H$25,главная!$N$24,IF(CP159&lt;=главная!$H$26,главная!$N$25,IF(CP159&lt;=главная!$H$27,главная!$N$26,главная!$N$27))))</f>
        <v>0</v>
      </c>
      <c r="CQ161" s="49">
        <f>IF(-(инвестиции!$R$54-инвестиции!$R$52)+SUM($T159:CQ159)&lt;=0,0,CQ159*IF(CQ159&lt;=главная!$H$25,главная!$N$24,IF(CQ159&lt;=главная!$H$26,главная!$N$25,IF(CQ159&lt;=главная!$H$27,главная!$N$26,главная!$N$27))))</f>
        <v>0</v>
      </c>
      <c r="CR161" s="49">
        <f>IF(-(инвестиции!$R$54-инвестиции!$R$52)+SUM($T159:CR159)&lt;=0,0,CR159*IF(CR159&lt;=главная!$H$25,главная!$N$24,IF(CR159&lt;=главная!$H$26,главная!$N$25,IF(CR159&lt;=главная!$H$27,главная!$N$26,главная!$N$27))))</f>
        <v>0</v>
      </c>
      <c r="CS161" s="49">
        <f>IF(-(инвестиции!$R$54-инвестиции!$R$52)+SUM($T159:CS159)&lt;=0,0,CS159*IF(CS159&lt;=главная!$H$25,главная!$N$24,IF(CS159&lt;=главная!$H$26,главная!$N$25,IF(CS159&lt;=главная!$H$27,главная!$N$26,главная!$N$27))))</f>
        <v>0</v>
      </c>
      <c r="CT161" s="49">
        <f>IF(-(инвестиции!$R$54-инвестиции!$R$52)+SUM($T159:CT159)&lt;=0,0,CT159*IF(CT159&lt;=главная!$H$25,главная!$N$24,IF(CT159&lt;=главная!$H$26,главная!$N$25,IF(CT159&lt;=главная!$H$27,главная!$N$26,главная!$N$27))))</f>
        <v>0</v>
      </c>
      <c r="CU161" s="49">
        <f>IF(-(инвестиции!$R$54-инвестиции!$R$52)+SUM($T159:CU159)&lt;=0,0,CU159*IF(CU159&lt;=главная!$H$25,главная!$N$24,IF(CU159&lt;=главная!$H$26,главная!$N$25,IF(CU159&lt;=главная!$H$27,главная!$N$26,главная!$N$27))))</f>
        <v>0</v>
      </c>
      <c r="CV161" s="49">
        <f>IF(-(инвестиции!$R$54-инвестиции!$R$52)+SUM($T159:CV159)&lt;=0,0,CV159*IF(CV159&lt;=главная!$H$25,главная!$N$24,IF(CV159&lt;=главная!$H$26,главная!$N$25,IF(CV159&lt;=главная!$H$27,главная!$N$26,главная!$N$27))))</f>
        <v>0</v>
      </c>
      <c r="CW161" s="49">
        <f>IF(-(инвестиции!$R$54-инвестиции!$R$52)+SUM($T159:CW159)&lt;=0,0,CW159*IF(CW159&lt;=главная!$H$25,главная!$N$24,IF(CW159&lt;=главная!$H$26,главная!$N$25,IF(CW159&lt;=главная!$H$27,главная!$N$26,главная!$N$27))))</f>
        <v>0</v>
      </c>
      <c r="CX161" s="49">
        <f>IF(-(инвестиции!$R$54-инвестиции!$R$52)+SUM($T159:CX159)&lt;=0,0,CX159*IF(CX159&lt;=главная!$H$25,главная!$N$24,IF(CX159&lt;=главная!$H$26,главная!$N$25,IF(CX159&lt;=главная!$H$27,главная!$N$26,главная!$N$27))))</f>
        <v>0</v>
      </c>
      <c r="CY161" s="49">
        <f>IF(-(инвестиции!$R$54-инвестиции!$R$52)+SUM($T159:CY159)&lt;=0,0,CY159*IF(CY159&lt;=главная!$H$25,главная!$N$24,IF(CY159&lt;=главная!$H$26,главная!$N$25,IF(CY159&lt;=главная!$H$27,главная!$N$26,главная!$N$27))))</f>
        <v>0</v>
      </c>
      <c r="CZ161" s="49">
        <f>IF(-(инвестиции!$R$54-инвестиции!$R$52)+SUM($T159:CZ159)&lt;=0,0,CZ159*IF(CZ159&lt;=главная!$H$25,главная!$N$24,IF(CZ159&lt;=главная!$H$26,главная!$N$25,IF(CZ159&lt;=главная!$H$27,главная!$N$26,главная!$N$27))))</f>
        <v>0</v>
      </c>
      <c r="DA161" s="49">
        <f>IF(-(инвестиции!$R$54-инвестиции!$R$52)+SUM($T159:DA159)&lt;=0,0,DA159*IF(DA159&lt;=главная!$H$25,главная!$N$24,IF(DA159&lt;=главная!$H$26,главная!$N$25,IF(DA159&lt;=главная!$H$27,главная!$N$26,главная!$N$27))))</f>
        <v>0</v>
      </c>
      <c r="DB161" s="49">
        <f>IF(-(инвестиции!$R$54-инвестиции!$R$52)+SUM($T159:DB159)&lt;=0,0,DB159*IF(DB159&lt;=главная!$H$25,главная!$N$24,IF(DB159&lt;=главная!$H$26,главная!$N$25,IF(DB159&lt;=главная!$H$27,главная!$N$26,главная!$N$27))))</f>
        <v>0</v>
      </c>
      <c r="DC161" s="49">
        <f>IF(-(инвестиции!$R$54-инвестиции!$R$52)+SUM($T159:DC159)&lt;=0,0,DC159*IF(DC159&lt;=главная!$H$25,главная!$N$24,IF(DC159&lt;=главная!$H$26,главная!$N$25,IF(DC159&lt;=главная!$H$27,главная!$N$26,главная!$N$27))))</f>
        <v>0</v>
      </c>
      <c r="DD161" s="49">
        <f>IF(-(инвестиции!$R$54-инвестиции!$R$52)+SUM($T159:DD159)&lt;=0,0,DD159*IF(DD159&lt;=главная!$H$25,главная!$N$24,IF(DD159&lt;=главная!$H$26,главная!$N$25,IF(DD159&lt;=главная!$H$27,главная!$N$26,главная!$N$27))))</f>
        <v>0</v>
      </c>
      <c r="DE161" s="49">
        <f>IF(-(инвестиции!$R$54-инвестиции!$R$52)+SUM($T159:DE159)&lt;=0,0,DE159*IF(DE159&lt;=главная!$H$25,главная!$N$24,IF(DE159&lt;=главная!$H$26,главная!$N$25,IF(DE159&lt;=главная!$H$27,главная!$N$26,главная!$N$27))))</f>
        <v>0</v>
      </c>
      <c r="DF161" s="49">
        <f>IF(-(инвестиции!$R$54-инвестиции!$R$52)+SUM($T159:DF159)&lt;=0,0,DF159*IF(DF159&lt;=главная!$H$25,главная!$N$24,IF(DF159&lt;=главная!$H$26,главная!$N$25,IF(DF159&lt;=главная!$H$27,главная!$N$26,главная!$N$27))))</f>
        <v>0</v>
      </c>
      <c r="DG161" s="49">
        <f>IF(-(инвестиции!$R$54-инвестиции!$R$52)+SUM($T159:DG159)&lt;=0,0,DG159*IF(DG159&lt;=главная!$H$25,главная!$N$24,IF(DG159&lt;=главная!$H$26,главная!$N$25,IF(DG159&lt;=главная!$H$27,главная!$N$26,главная!$N$27))))</f>
        <v>0</v>
      </c>
      <c r="DH161" s="49">
        <f>IF(-(инвестиции!$R$54-инвестиции!$R$52)+SUM($T159:DH159)&lt;=0,0,DH159*IF(DH159&lt;=главная!$H$25,главная!$N$24,IF(DH159&lt;=главная!$H$26,главная!$N$25,IF(DH159&lt;=главная!$H$27,главная!$N$26,главная!$N$27))))</f>
        <v>0</v>
      </c>
      <c r="DI161" s="49">
        <f>IF(-(инвестиции!$R$54-инвестиции!$R$52)+SUM($T159:DI159)&lt;=0,0,DI159*IF(DI159&lt;=главная!$H$25,главная!$N$24,IF(DI159&lt;=главная!$H$26,главная!$N$25,IF(DI159&lt;=главная!$H$27,главная!$N$26,главная!$N$27))))</f>
        <v>0</v>
      </c>
      <c r="DJ161" s="49">
        <f>IF(-(инвестиции!$R$54-инвестиции!$R$52)+SUM($T159:DJ159)&lt;=0,0,DJ159*IF(DJ159&lt;=главная!$H$25,главная!$N$24,IF(DJ159&lt;=главная!$H$26,главная!$N$25,IF(DJ159&lt;=главная!$H$27,главная!$N$26,главная!$N$27))))</f>
        <v>0</v>
      </c>
      <c r="DK161" s="49">
        <f>IF(-(инвестиции!$R$54-инвестиции!$R$52)+SUM($T159:DK159)&lt;=0,0,DK159*IF(DK159&lt;=главная!$H$25,главная!$N$24,IF(DK159&lt;=главная!$H$26,главная!$N$25,IF(DK159&lt;=главная!$H$27,главная!$N$26,главная!$N$27))))</f>
        <v>0</v>
      </c>
      <c r="DL161" s="49">
        <f>IF(-(инвестиции!$R$54-инвестиции!$R$52)+SUM($T159:DL159)&lt;=0,0,DL159*IF(DL159&lt;=главная!$H$25,главная!$N$24,IF(DL159&lt;=главная!$H$26,главная!$N$25,IF(DL159&lt;=главная!$H$27,главная!$N$26,главная!$N$27))))</f>
        <v>0</v>
      </c>
      <c r="DM161" s="49">
        <f>IF(-(инвестиции!$R$54-инвестиции!$R$52)+SUM($T159:DM159)&lt;=0,0,DM159*IF(DM159&lt;=главная!$H$25,главная!$N$24,IF(DM159&lt;=главная!$H$26,главная!$N$25,IF(DM159&lt;=главная!$H$27,главная!$N$26,главная!$N$27))))</f>
        <v>0</v>
      </c>
      <c r="DN161" s="49">
        <f>IF(-(инвестиции!$R$54-инвестиции!$R$52)+SUM($T159:DN159)&lt;=0,0,DN159*IF(DN159&lt;=главная!$H$25,главная!$N$24,IF(DN159&lt;=главная!$H$26,главная!$N$25,IF(DN159&lt;=главная!$H$27,главная!$N$26,главная!$N$27))))</f>
        <v>0</v>
      </c>
      <c r="DO161" s="49">
        <f>IF(-(инвестиции!$R$54-инвестиции!$R$52)+SUM($T159:DO159)&lt;=0,0,DO159*IF(DO159&lt;=главная!$H$25,главная!$N$24,IF(DO159&lt;=главная!$H$26,главная!$N$25,IF(DO159&lt;=главная!$H$27,главная!$N$26,главная!$N$27))))</f>
        <v>0</v>
      </c>
      <c r="DP161" s="49">
        <f>IF(-(инвестиции!$R$54-инвестиции!$R$52)+SUM($T159:DP159)&lt;=0,0,DP159*IF(DP159&lt;=главная!$H$25,главная!$N$24,IF(DP159&lt;=главная!$H$26,главная!$N$25,IF(DP159&lt;=главная!$H$27,главная!$N$26,главная!$N$27))))</f>
        <v>0</v>
      </c>
      <c r="DQ161" s="49">
        <f>IF(-(инвестиции!$R$54-инвестиции!$R$52)+SUM($T159:DQ159)&lt;=0,0,DQ159*IF(DQ159&lt;=главная!$H$25,главная!$N$24,IF(DQ159&lt;=главная!$H$26,главная!$N$25,IF(DQ159&lt;=главная!$H$27,главная!$N$26,главная!$N$27))))</f>
        <v>0</v>
      </c>
      <c r="DR161" s="49">
        <f>IF(-(инвестиции!$R$54-инвестиции!$R$52)+SUM($T159:DR159)&lt;=0,0,DR159*IF(DR159&lt;=главная!$H$25,главная!$N$24,IF(DR159&lt;=главная!$H$26,главная!$N$25,IF(DR159&lt;=главная!$H$27,главная!$N$26,главная!$N$27))))</f>
        <v>0</v>
      </c>
      <c r="DS161" s="49">
        <f>IF(-(инвестиции!$R$54-инвестиции!$R$52)+SUM($T159:DS159)&lt;=0,0,DS159*IF(DS159&lt;=главная!$H$25,главная!$N$24,IF(DS159&lt;=главная!$H$26,главная!$N$25,IF(DS159&lt;=главная!$H$27,главная!$N$26,главная!$N$27))))</f>
        <v>0</v>
      </c>
      <c r="DT161" s="49">
        <f>IF(-(инвестиции!$R$54-инвестиции!$R$52)+SUM($T159:DT159)&lt;=0,0,DT159*IF(DT159&lt;=главная!$H$25,главная!$N$24,IF(DT159&lt;=главная!$H$26,главная!$N$25,IF(DT159&lt;=главная!$H$27,главная!$N$26,главная!$N$27))))</f>
        <v>0</v>
      </c>
      <c r="DU161" s="49">
        <f>IF(-(инвестиции!$R$54-инвестиции!$R$52)+SUM($T159:DU159)&lt;=0,0,DU159*IF(DU159&lt;=главная!$H$25,главная!$N$24,IF(DU159&lt;=главная!$H$26,главная!$N$25,IF(DU159&lt;=главная!$H$27,главная!$N$26,главная!$N$27))))</f>
        <v>0</v>
      </c>
      <c r="DV161" s="49">
        <f>IF(-(инвестиции!$R$54-инвестиции!$R$52)+SUM($T159:DV159)&lt;=0,0,DV159*IF(DV159&lt;=главная!$H$25,главная!$N$24,IF(DV159&lt;=главная!$H$26,главная!$N$25,IF(DV159&lt;=главная!$H$27,главная!$N$26,главная!$N$27))))</f>
        <v>0</v>
      </c>
      <c r="DW161" s="49">
        <f>IF(-(инвестиции!$R$54-инвестиции!$R$52)+SUM($T159:DW159)&lt;=0,0,DW159*IF(DW159&lt;=главная!$H$25,главная!$N$24,IF(DW159&lt;=главная!$H$26,главная!$N$25,IF(DW159&lt;=главная!$H$27,главная!$N$26,главная!$N$27))))</f>
        <v>0</v>
      </c>
      <c r="DX161" s="49">
        <f>IF(-(инвестиции!$R$54-инвестиции!$R$52)+SUM($T159:DX159)&lt;=0,0,DX159*IF(DX159&lt;=главная!$H$25,главная!$N$24,IF(DX159&lt;=главная!$H$26,главная!$N$25,IF(DX159&lt;=главная!$H$27,главная!$N$26,главная!$N$27))))</f>
        <v>0</v>
      </c>
      <c r="DY161" s="49">
        <f>IF(-(инвестиции!$R$54-инвестиции!$R$52)+SUM($T159:DY159)&lt;=0,0,DY159*IF(DY159&lt;=главная!$H$25,главная!$N$24,IF(DY159&lt;=главная!$H$26,главная!$N$25,IF(DY159&lt;=главная!$H$27,главная!$N$26,главная!$N$27))))</f>
        <v>0</v>
      </c>
      <c r="DZ161" s="49">
        <f>IF(-(инвестиции!$R$54-инвестиции!$R$52)+SUM($T159:DZ159)&lt;=0,0,DZ159*IF(DZ159&lt;=главная!$H$25,главная!$N$24,IF(DZ159&lt;=главная!$H$26,главная!$N$25,IF(DZ159&lt;=главная!$H$27,главная!$N$26,главная!$N$27))))</f>
        <v>0</v>
      </c>
      <c r="EA161" s="49">
        <f>IF(-(инвестиции!$R$54-инвестиции!$R$52)+SUM($T159:EA159)&lt;=0,0,EA159*IF(EA159&lt;=главная!$H$25,главная!$N$24,IF(EA159&lt;=главная!$H$26,главная!$N$25,IF(EA159&lt;=главная!$H$27,главная!$N$26,главная!$N$27))))</f>
        <v>0</v>
      </c>
      <c r="EB161" s="49">
        <f>IF(-(инвестиции!$R$54-инвестиции!$R$52)+SUM($T159:EB159)&lt;=0,0,EB159*IF(EB159&lt;=главная!$H$25,главная!$N$24,IF(EB159&lt;=главная!$H$26,главная!$N$25,IF(EB159&lt;=главная!$H$27,главная!$N$26,главная!$N$27))))</f>
        <v>0</v>
      </c>
      <c r="EC161" s="49">
        <f>IF(-(инвестиции!$R$54-инвестиции!$R$52)+SUM($T159:EC159)&lt;=0,0,EC159*IF(EC159&lt;=главная!$H$25,главная!$N$24,IF(EC159&lt;=главная!$H$26,главная!$N$25,IF(EC159&lt;=главная!$H$27,главная!$N$26,главная!$N$27))))</f>
        <v>0</v>
      </c>
      <c r="ED161" s="49">
        <f>IF(-(инвестиции!$R$54-инвестиции!$R$52)+SUM($T159:ED159)&lt;=0,0,ED159*IF(ED159&lt;=главная!$H$25,главная!$N$24,IF(ED159&lt;=главная!$H$26,главная!$N$25,IF(ED159&lt;=главная!$H$27,главная!$N$26,главная!$N$27))))</f>
        <v>0</v>
      </c>
      <c r="EE161" s="49">
        <f>IF(-(инвестиции!$R$54-инвестиции!$R$52)+SUM($T159:EE159)&lt;=0,0,EE159*IF(EE159&lt;=главная!$H$25,главная!$N$24,IF(EE159&lt;=главная!$H$26,главная!$N$25,IF(EE159&lt;=главная!$H$27,главная!$N$26,главная!$N$27))))</f>
        <v>0</v>
      </c>
      <c r="EF161" s="49">
        <f>IF(-(инвестиции!$R$54-инвестиции!$R$52)+SUM($T159:EF159)&lt;=0,0,EF159*IF(EF159&lt;=главная!$H$25,главная!$N$24,IF(EF159&lt;=главная!$H$26,главная!$N$25,IF(EF159&lt;=главная!$H$27,главная!$N$26,главная!$N$27))))</f>
        <v>0</v>
      </c>
      <c r="EG161" s="49">
        <f>IF(-(инвестиции!$R$54-инвестиции!$R$52)+SUM($T159:EG159)&lt;=0,0,EG159*IF(EG159&lt;=главная!$H$25,главная!$N$24,IF(EG159&lt;=главная!$H$26,главная!$N$25,IF(EG159&lt;=главная!$H$27,главная!$N$26,главная!$N$27))))</f>
        <v>0</v>
      </c>
      <c r="EH161" s="49">
        <f>IF(-(инвестиции!$R$54-инвестиции!$R$52)+SUM($T159:EH159)&lt;=0,0,EH159*IF(EH159&lt;=главная!$H$25,главная!$N$24,IF(EH159&lt;=главная!$H$26,главная!$N$25,IF(EH159&lt;=главная!$H$27,главная!$N$26,главная!$N$27))))</f>
        <v>0</v>
      </c>
      <c r="EI161" s="49">
        <f>IF(-(инвестиции!$R$54-инвестиции!$R$52)+SUM($T159:EI159)&lt;=0,0,EI159*IF(EI159&lt;=главная!$H$25,главная!$N$24,IF(EI159&lt;=главная!$H$26,главная!$N$25,IF(EI159&lt;=главная!$H$27,главная!$N$26,главная!$N$27))))</f>
        <v>0</v>
      </c>
      <c r="EJ161" s="49">
        <f>IF(-(инвестиции!$R$54-инвестиции!$R$52)+SUM($T159:EJ159)&lt;=0,0,EJ159*IF(EJ159&lt;=главная!$H$25,главная!$N$24,IF(EJ159&lt;=главная!$H$26,главная!$N$25,IF(EJ159&lt;=главная!$H$27,главная!$N$26,главная!$N$27))))</f>
        <v>0</v>
      </c>
      <c r="EK161" s="49">
        <f>IF(-(инвестиции!$R$54-инвестиции!$R$52)+SUM($T159:EK159)&lt;=0,0,EK159*IF(EK159&lt;=главная!$H$25,главная!$N$24,IF(EK159&lt;=главная!$H$26,главная!$N$25,IF(EK159&lt;=главная!$H$27,главная!$N$26,главная!$N$27))))</f>
        <v>0</v>
      </c>
      <c r="EL161" s="49">
        <f>IF(-(инвестиции!$R$54-инвестиции!$R$52)+SUM($T159:EL159)&lt;=0,0,EL159*IF(EL159&lt;=главная!$H$25,главная!$N$24,IF(EL159&lt;=главная!$H$26,главная!$N$25,IF(EL159&lt;=главная!$H$27,главная!$N$26,главная!$N$27))))</f>
        <v>0</v>
      </c>
      <c r="EM161" s="49">
        <f>IF(-(инвестиции!$R$54-инвестиции!$R$52)+SUM($T159:EM159)&lt;=0,0,EM159*IF(EM159&lt;=главная!$H$25,главная!$N$24,IF(EM159&lt;=главная!$H$26,главная!$N$25,IF(EM159&lt;=главная!$H$27,главная!$N$26,главная!$N$27))))</f>
        <v>0</v>
      </c>
      <c r="EN161" s="49">
        <f>IF(-(инвестиции!$R$54-инвестиции!$R$52)+SUM($T159:EN159)&lt;=0,0,EN159*IF(EN159&lt;=главная!$H$25,главная!$N$24,IF(EN159&lt;=главная!$H$26,главная!$N$25,IF(EN159&lt;=главная!$H$27,главная!$N$26,главная!$N$27))))</f>
        <v>0</v>
      </c>
      <c r="EO161" s="49">
        <f>IF(-(инвестиции!$R$54-инвестиции!$R$52)+SUM($T159:EO159)&lt;=0,0,EO159*IF(EO159&lt;=главная!$H$25,главная!$N$24,IF(EO159&lt;=главная!$H$26,главная!$N$25,IF(EO159&lt;=главная!$H$27,главная!$N$26,главная!$N$27))))</f>
        <v>0</v>
      </c>
      <c r="EP161" s="49">
        <f>IF(-(инвестиции!$R$54-инвестиции!$R$52)+SUM($T159:EP159)&lt;=0,0,EP159*IF(EP159&lt;=главная!$H$25,главная!$N$24,IF(EP159&lt;=главная!$H$26,главная!$N$25,IF(EP159&lt;=главная!$H$27,главная!$N$26,главная!$N$27))))</f>
        <v>0</v>
      </c>
      <c r="EQ161" s="49">
        <f>IF(-(инвестиции!$R$54-инвестиции!$R$52)+SUM($T159:EQ159)&lt;=0,0,EQ159*IF(EQ159&lt;=главная!$H$25,главная!$N$24,IF(EQ159&lt;=главная!$H$26,главная!$N$25,IF(EQ159&lt;=главная!$H$27,главная!$N$26,главная!$N$27))))</f>
        <v>0</v>
      </c>
      <c r="ER161" s="49">
        <f>IF(-(инвестиции!$R$54-инвестиции!$R$52)+SUM($T159:ER159)&lt;=0,0,ER159*IF(ER159&lt;=главная!$H$25,главная!$N$24,IF(ER159&lt;=главная!$H$26,главная!$N$25,IF(ER159&lt;=главная!$H$27,главная!$N$26,главная!$N$27))))</f>
        <v>0</v>
      </c>
      <c r="ES161" s="49">
        <f>IF(-(инвестиции!$R$54-инвестиции!$R$52)+SUM($T159:ES159)&lt;=0,0,ES159*IF(ES159&lt;=главная!$H$25,главная!$N$24,IF(ES159&lt;=главная!$H$26,главная!$N$25,IF(ES159&lt;=главная!$H$27,главная!$N$26,главная!$N$27))))</f>
        <v>0</v>
      </c>
      <c r="ET161" s="49">
        <f>IF(-(инвестиции!$R$54-инвестиции!$R$52)+SUM($T159:ET159)&lt;=0,0,ET159*IF(ET159&lt;=главная!$H$25,главная!$N$24,IF(ET159&lt;=главная!$H$26,главная!$N$25,IF(ET159&lt;=главная!$H$27,главная!$N$26,главная!$N$27))))</f>
        <v>0</v>
      </c>
      <c r="EU161" s="49">
        <f>IF(-(инвестиции!$R$54-инвестиции!$R$52)+SUM($T159:EU159)&lt;=0,0,EU159*IF(EU159&lt;=главная!$H$25,главная!$N$24,IF(EU159&lt;=главная!$H$26,главная!$N$25,IF(EU159&lt;=главная!$H$27,главная!$N$26,главная!$N$27))))</f>
        <v>0</v>
      </c>
      <c r="EV161" s="49">
        <f>IF(-(инвестиции!$R$54-инвестиции!$R$52)+SUM($T159:EV159)&lt;=0,0,EV159*IF(EV159&lt;=главная!$H$25,главная!$N$24,IF(EV159&lt;=главная!$H$26,главная!$N$25,IF(EV159&lt;=главная!$H$27,главная!$N$26,главная!$N$27))))</f>
        <v>0</v>
      </c>
      <c r="EW161" s="49">
        <f>IF(-(инвестиции!$R$54-инвестиции!$R$52)+SUM($T159:EW159)&lt;=0,0,EW159*IF(EW159&lt;=главная!$H$25,главная!$N$24,IF(EW159&lt;=главная!$H$26,главная!$N$25,IF(EW159&lt;=главная!$H$27,главная!$N$26,главная!$N$27))))</f>
        <v>0</v>
      </c>
      <c r="EX161" s="49">
        <f>IF(-(инвестиции!$R$54-инвестиции!$R$52)+SUM($T159:EX159)&lt;=0,0,EX159*IF(EX159&lt;=главная!$H$25,главная!$N$24,IF(EX159&lt;=главная!$H$26,главная!$N$25,IF(EX159&lt;=главная!$H$27,главная!$N$26,главная!$N$27))))</f>
        <v>0</v>
      </c>
      <c r="EY161" s="49">
        <f>IF(-(инвестиции!$R$54-инвестиции!$R$52)+SUM($T159:EY159)&lt;=0,0,EY159*IF(EY159&lt;=главная!$H$25,главная!$N$24,IF(EY159&lt;=главная!$H$26,главная!$N$25,IF(EY159&lt;=главная!$H$27,главная!$N$26,главная!$N$27))))</f>
        <v>0</v>
      </c>
      <c r="EZ161" s="49">
        <f>IF(-(инвестиции!$R$54-инвестиции!$R$52)+SUM($T159:EZ159)&lt;=0,0,EZ159*IF(EZ159&lt;=главная!$H$25,главная!$N$24,IF(EZ159&lt;=главная!$H$26,главная!$N$25,IF(EZ159&lt;=главная!$H$27,главная!$N$26,главная!$N$27))))</f>
        <v>0</v>
      </c>
      <c r="FA161" s="49">
        <f>IF(-(инвестиции!$R$54-инвестиции!$R$52)+SUM($T159:FA159)&lt;=0,0,FA159*IF(FA159&lt;=главная!$H$25,главная!$N$24,IF(FA159&lt;=главная!$H$26,главная!$N$25,IF(FA159&lt;=главная!$H$27,главная!$N$26,главная!$N$27))))</f>
        <v>0</v>
      </c>
      <c r="FB161" s="49">
        <f>IF(-(инвестиции!$R$54-инвестиции!$R$52)+SUM($T159:FB159)&lt;=0,0,FB159*IF(FB159&lt;=главная!$H$25,главная!$N$24,IF(FB159&lt;=главная!$H$26,главная!$N$25,IF(FB159&lt;=главная!$H$27,главная!$N$26,главная!$N$27))))</f>
        <v>0</v>
      </c>
      <c r="FC161" s="49">
        <f>IF(-(инвестиции!$R$54-инвестиции!$R$52)+SUM($T159:FC159)&lt;=0,0,FC159*IF(FC159&lt;=главная!$H$25,главная!$N$24,IF(FC159&lt;=главная!$H$26,главная!$N$25,IF(FC159&lt;=главная!$H$27,главная!$N$26,главная!$N$27))))</f>
        <v>0</v>
      </c>
      <c r="FD161" s="49">
        <f>IF(-(инвестиции!$R$54-инвестиции!$R$52)+SUM($T159:FD159)&lt;=0,0,FD159*IF(FD159&lt;=главная!$H$25,главная!$N$24,IF(FD159&lt;=главная!$H$26,главная!$N$25,IF(FD159&lt;=главная!$H$27,главная!$N$26,главная!$N$27))))</f>
        <v>0</v>
      </c>
      <c r="FE161" s="49">
        <f>IF(-(инвестиции!$R$54-инвестиции!$R$52)+SUM($T159:FE159)&lt;=0,0,FE159*IF(FE159&lt;=главная!$H$25,главная!$N$24,IF(FE159&lt;=главная!$H$26,главная!$N$25,IF(FE159&lt;=главная!$H$27,главная!$N$26,главная!$N$27))))</f>
        <v>0</v>
      </c>
      <c r="FF161" s="49">
        <f>IF(-(инвестиции!$R$54-инвестиции!$R$52)+SUM($T159:FF159)&lt;=0,0,FF159*IF(FF159&lt;=главная!$H$25,главная!$N$24,IF(FF159&lt;=главная!$H$26,главная!$N$25,IF(FF159&lt;=главная!$H$27,главная!$N$26,главная!$N$27))))</f>
        <v>0</v>
      </c>
      <c r="FG161" s="49">
        <f>IF(-(инвестиции!$R$54-инвестиции!$R$52)+SUM($T159:FG159)&lt;=0,0,FG159*IF(FG159&lt;=главная!$H$25,главная!$N$24,IF(FG159&lt;=главная!$H$26,главная!$N$25,IF(FG159&lt;=главная!$H$27,главная!$N$26,главная!$N$27))))</f>
        <v>0</v>
      </c>
      <c r="FH161" s="49">
        <f>IF(-(инвестиции!$R$54-инвестиции!$R$52)+SUM($T159:FH159)&lt;=0,0,FH159*IF(FH159&lt;=главная!$H$25,главная!$N$24,IF(FH159&lt;=главная!$H$26,главная!$N$25,IF(FH159&lt;=главная!$H$27,главная!$N$26,главная!$N$27))))</f>
        <v>0</v>
      </c>
      <c r="FI161" s="49">
        <f>IF(-(инвестиции!$R$54-инвестиции!$R$52)+SUM($T159:FI159)&lt;=0,0,FI159*IF(FI159&lt;=главная!$H$25,главная!$N$24,IF(FI159&lt;=главная!$H$26,главная!$N$25,IF(FI159&lt;=главная!$H$27,главная!$N$26,главная!$N$27))))</f>
        <v>0</v>
      </c>
      <c r="FJ161" s="49">
        <f>IF(-(инвестиции!$R$54-инвестиции!$R$52)+SUM($T159:FJ159)&lt;=0,0,FJ159*IF(FJ159&lt;=главная!$H$25,главная!$N$24,IF(FJ159&lt;=главная!$H$26,главная!$N$25,IF(FJ159&lt;=главная!$H$27,главная!$N$26,главная!$N$27))))</f>
        <v>0</v>
      </c>
      <c r="FK161" s="49">
        <f>IF(-(инвестиции!$R$54-инвестиции!$R$52)+SUM($T159:FK159)&lt;=0,0,FK159*IF(FK159&lt;=главная!$H$25,главная!$N$24,IF(FK159&lt;=главная!$H$26,главная!$N$25,IF(FK159&lt;=главная!$H$27,главная!$N$26,главная!$N$27))))</f>
        <v>0</v>
      </c>
      <c r="FL161" s="49">
        <f>IF(-(инвестиции!$R$54-инвестиции!$R$52)+SUM($T159:FL159)&lt;=0,0,FL159*IF(FL159&lt;=главная!$H$25,главная!$N$24,IF(FL159&lt;=главная!$H$26,главная!$N$25,IF(FL159&lt;=главная!$H$27,главная!$N$26,главная!$N$27))))</f>
        <v>0</v>
      </c>
      <c r="FM161" s="49">
        <f>IF(-(инвестиции!$R$54-инвестиции!$R$52)+SUM($T159:FM159)&lt;=0,0,FM159*IF(FM159&lt;=главная!$H$25,главная!$N$24,IF(FM159&lt;=главная!$H$26,главная!$N$25,IF(FM159&lt;=главная!$H$27,главная!$N$26,главная!$N$27))))</f>
        <v>0</v>
      </c>
      <c r="FN161" s="49">
        <f>IF(-(инвестиции!$R$54-инвестиции!$R$52)+SUM($T159:FN159)&lt;=0,0,FN159*IF(FN159&lt;=главная!$H$25,главная!$N$24,IF(FN159&lt;=главная!$H$26,главная!$N$25,IF(FN159&lt;=главная!$H$27,главная!$N$26,главная!$N$27))))</f>
        <v>0</v>
      </c>
      <c r="FO161" s="49">
        <f>IF(-(инвестиции!$R$54-инвестиции!$R$52)+SUM($T159:FO159)&lt;=0,0,FO159*IF(FO159&lt;=главная!$H$25,главная!$N$24,IF(FO159&lt;=главная!$H$26,главная!$N$25,IF(FO159&lt;=главная!$H$27,главная!$N$26,главная!$N$27))))</f>
        <v>0</v>
      </c>
      <c r="FP161" s="49">
        <f>IF(-(инвестиции!$R$54-инвестиции!$R$52)+SUM($T159:FP159)&lt;=0,0,FP159*IF(FP159&lt;=главная!$H$25,главная!$N$24,IF(FP159&lt;=главная!$H$26,главная!$N$25,IF(FP159&lt;=главная!$H$27,главная!$N$26,главная!$N$27))))</f>
        <v>0</v>
      </c>
      <c r="FQ161" s="49">
        <f>IF(-(инвестиции!$R$54-инвестиции!$R$52)+SUM($T159:FQ159)&lt;=0,0,FQ159*IF(FQ159&lt;=главная!$H$25,главная!$N$24,IF(FQ159&lt;=главная!$H$26,главная!$N$25,IF(FQ159&lt;=главная!$H$27,главная!$N$26,главная!$N$27))))</f>
        <v>0</v>
      </c>
      <c r="FR161" s="49">
        <f>IF(-(инвестиции!$R$54-инвестиции!$R$52)+SUM($T159:FR159)&lt;=0,0,FR159*IF(FR159&lt;=главная!$H$25,главная!$N$24,IF(FR159&lt;=главная!$H$26,главная!$N$25,IF(FR159&lt;=главная!$H$27,главная!$N$26,главная!$N$27))))</f>
        <v>0</v>
      </c>
      <c r="FS161" s="49">
        <f>IF(-(инвестиции!$R$54-инвестиции!$R$52)+SUM($T159:FS159)&lt;=0,0,FS159*IF(FS159&lt;=главная!$H$25,главная!$N$24,IF(FS159&lt;=главная!$H$26,главная!$N$25,IF(FS159&lt;=главная!$H$27,главная!$N$26,главная!$N$27))))</f>
        <v>0</v>
      </c>
      <c r="FT161" s="49">
        <f>IF(-(инвестиции!$R$54-инвестиции!$R$52)+SUM($T159:FT159)&lt;=0,0,FT159*IF(FT159&lt;=главная!$H$25,главная!$N$24,IF(FT159&lt;=главная!$H$26,главная!$N$25,IF(FT159&lt;=главная!$H$27,главная!$N$26,главная!$N$27))))</f>
        <v>0</v>
      </c>
      <c r="FU161" s="49">
        <f>IF(-(инвестиции!$R$54-инвестиции!$R$52)+SUM($T159:FU159)&lt;=0,0,FU159*IF(FU159&lt;=главная!$H$25,главная!$N$24,IF(FU159&lt;=главная!$H$26,главная!$N$25,IF(FU159&lt;=главная!$H$27,главная!$N$26,главная!$N$27))))</f>
        <v>0</v>
      </c>
      <c r="FV161" s="49">
        <f>IF(-(инвестиции!$R$54-инвестиции!$R$52)+SUM($T159:FV159)&lt;=0,0,FV159*IF(FV159&lt;=главная!$H$25,главная!$N$24,IF(FV159&lt;=главная!$H$26,главная!$N$25,IF(FV159&lt;=главная!$H$27,главная!$N$26,главная!$N$27))))</f>
        <v>0</v>
      </c>
      <c r="FW161" s="49">
        <f>IF(-(инвестиции!$R$54-инвестиции!$R$52)+SUM($T159:FW159)&lt;=0,0,FW159*IF(FW159&lt;=главная!$H$25,главная!$N$24,IF(FW159&lt;=главная!$H$26,главная!$N$25,IF(FW159&lt;=главная!$H$27,главная!$N$26,главная!$N$27))))</f>
        <v>0</v>
      </c>
      <c r="FX161" s="49">
        <f>IF(-(инвестиции!$R$54-инвестиции!$R$52)+SUM($T159:FX159)&lt;=0,0,FX159*IF(FX159&lt;=главная!$H$25,главная!$N$24,IF(FX159&lt;=главная!$H$26,главная!$N$25,IF(FX159&lt;=главная!$H$27,главная!$N$26,главная!$N$27))))</f>
        <v>0</v>
      </c>
      <c r="FY161" s="49">
        <f>IF(-(инвестиции!$R$54-инвестиции!$R$52)+SUM($T159:FY159)&lt;=0,0,FY159*IF(FY159&lt;=главная!$H$25,главная!$N$24,IF(FY159&lt;=главная!$H$26,главная!$N$25,IF(FY159&lt;=главная!$H$27,главная!$N$26,главная!$N$27))))</f>
        <v>0</v>
      </c>
      <c r="FZ161" s="49">
        <f>IF(-(инвестиции!$R$54-инвестиции!$R$52)+SUM($T159:FZ159)&lt;=0,0,FZ159*IF(FZ159&lt;=главная!$H$25,главная!$N$24,IF(FZ159&lt;=главная!$H$26,главная!$N$25,IF(FZ159&lt;=главная!$H$27,главная!$N$26,главная!$N$27))))</f>
        <v>0</v>
      </c>
      <c r="GA161" s="49">
        <f>IF(-(инвестиции!$R$54-инвестиции!$R$52)+SUM($T159:GA159)&lt;=0,0,GA159*IF(GA159&lt;=главная!$H$25,главная!$N$24,IF(GA159&lt;=главная!$H$26,главная!$N$25,IF(GA159&lt;=главная!$H$27,главная!$N$26,главная!$N$27))))</f>
        <v>0</v>
      </c>
      <c r="GB161" s="49">
        <f>IF(-(инвестиции!$R$54-инвестиции!$R$52)+SUM($T159:GB159)&lt;=0,0,GB159*IF(GB159&lt;=главная!$H$25,главная!$N$24,IF(GB159&lt;=главная!$H$26,главная!$N$25,IF(GB159&lt;=главная!$H$27,главная!$N$26,главная!$N$27))))</f>
        <v>0</v>
      </c>
      <c r="GC161" s="49">
        <f>IF(-(инвестиции!$R$54-инвестиции!$R$52)+SUM($T159:GC159)&lt;=0,0,GC159*IF(GC159&lt;=главная!$H$25,главная!$N$24,IF(GC159&lt;=главная!$H$26,главная!$N$25,IF(GC159&lt;=главная!$H$27,главная!$N$26,главная!$N$27))))</f>
        <v>0</v>
      </c>
      <c r="GD161" s="49">
        <f>IF(-(инвестиции!$R$54-инвестиции!$R$52)+SUM($T159:GD159)&lt;=0,0,GD159*IF(GD159&lt;=главная!$H$25,главная!$N$24,IF(GD159&lt;=главная!$H$26,главная!$N$25,IF(GD159&lt;=главная!$H$27,главная!$N$26,главная!$N$27))))</f>
        <v>0</v>
      </c>
      <c r="GE161" s="49">
        <f>IF(-(инвестиции!$R$54-инвестиции!$R$52)+SUM($T159:GE159)&lt;=0,0,GE159*IF(GE159&lt;=главная!$H$25,главная!$N$24,IF(GE159&lt;=главная!$H$26,главная!$N$25,IF(GE159&lt;=главная!$H$27,главная!$N$26,главная!$N$27))))</f>
        <v>0</v>
      </c>
      <c r="GF161" s="49">
        <f>IF(-(инвестиции!$R$54-инвестиции!$R$52)+SUM($T159:GF159)&lt;=0,0,GF159*IF(GF159&lt;=главная!$H$25,главная!$N$24,IF(GF159&lt;=главная!$H$26,главная!$N$25,IF(GF159&lt;=главная!$H$27,главная!$N$26,главная!$N$27))))</f>
        <v>0</v>
      </c>
      <c r="GG161" s="49">
        <f>IF(-(инвестиции!$R$54-инвестиции!$R$52)+SUM($T159:GG159)&lt;=0,0,GG159*IF(GG159&lt;=главная!$H$25,главная!$N$24,IF(GG159&lt;=главная!$H$26,главная!$N$25,IF(GG159&lt;=главная!$H$27,главная!$N$26,главная!$N$27))))</f>
        <v>0</v>
      </c>
      <c r="GH161" s="49">
        <f>IF(-(инвестиции!$R$54-инвестиции!$R$52)+SUM($T159:GH159)&lt;=0,0,GH159*IF(GH159&lt;=главная!$H$25,главная!$N$24,IF(GH159&lt;=главная!$H$26,главная!$N$25,IF(GH159&lt;=главная!$H$27,главная!$N$26,главная!$N$27))))</f>
        <v>0</v>
      </c>
      <c r="GI161" s="49">
        <f>IF(-(инвестиции!$R$54-инвестиции!$R$52)+SUM($T159:GI159)&lt;=0,0,GI159*IF(GI159&lt;=главная!$H$25,главная!$N$24,IF(GI159&lt;=главная!$H$26,главная!$N$25,IF(GI159&lt;=главная!$H$27,главная!$N$26,главная!$N$27))))</f>
        <v>0</v>
      </c>
      <c r="GJ161" s="49">
        <f>IF(-(инвестиции!$R$54-инвестиции!$R$52)+SUM($T159:GJ159)&lt;=0,0,GJ159*IF(GJ159&lt;=главная!$H$25,главная!$N$24,IF(GJ159&lt;=главная!$H$26,главная!$N$25,IF(GJ159&lt;=главная!$H$27,главная!$N$26,главная!$N$27))))</f>
        <v>0</v>
      </c>
      <c r="GK161" s="49">
        <f>IF(-(инвестиции!$R$54-инвестиции!$R$52)+SUM($T159:GK159)&lt;=0,0,GK159*IF(GK159&lt;=главная!$H$25,главная!$N$24,IF(GK159&lt;=главная!$H$26,главная!$N$25,IF(GK159&lt;=главная!$H$27,главная!$N$26,главная!$N$27))))</f>
        <v>0</v>
      </c>
      <c r="GL161" s="49">
        <f>IF(-(инвестиции!$R$54-инвестиции!$R$52)+SUM($T159:GL159)&lt;=0,0,GL159*IF(GL159&lt;=главная!$H$25,главная!$N$24,IF(GL159&lt;=главная!$H$26,главная!$N$25,IF(GL159&lt;=главная!$H$27,главная!$N$26,главная!$N$27))))</f>
        <v>0</v>
      </c>
      <c r="GM161" s="49">
        <f>IF(-(инвестиции!$R$54-инвестиции!$R$52)+SUM($T159:GM159)&lt;=0,0,GM159*IF(GM159&lt;=главная!$H$25,главная!$N$24,IF(GM159&lt;=главная!$H$26,главная!$N$25,IF(GM159&lt;=главная!$H$27,главная!$N$26,главная!$N$27))))</f>
        <v>0</v>
      </c>
      <c r="GN161" s="49">
        <f>IF(-(инвестиции!$R$54-инвестиции!$R$52)+SUM($T159:GN159)&lt;=0,0,GN159*IF(GN159&lt;=главная!$H$25,главная!$N$24,IF(GN159&lt;=главная!$H$26,главная!$N$25,IF(GN159&lt;=главная!$H$27,главная!$N$26,главная!$N$27))))</f>
        <v>0</v>
      </c>
      <c r="GO161" s="49">
        <f>IF(-(инвестиции!$R$54-инвестиции!$R$52)+SUM($T159:GO159)&lt;=0,0,GO159*IF(GO159&lt;=главная!$H$25,главная!$N$24,IF(GO159&lt;=главная!$H$26,главная!$N$25,IF(GO159&lt;=главная!$H$27,главная!$N$26,главная!$N$27))))</f>
        <v>0</v>
      </c>
      <c r="GP161" s="49">
        <f>IF(-(инвестиции!$R$54-инвестиции!$R$52)+SUM($T159:GP159)&lt;=0,0,GP159*IF(GP159&lt;=главная!$H$25,главная!$N$24,IF(GP159&lt;=главная!$H$26,главная!$N$25,IF(GP159&lt;=главная!$H$27,главная!$N$26,главная!$N$27))))</f>
        <v>0</v>
      </c>
      <c r="GQ161" s="49">
        <f>IF(-(инвестиции!$R$54-инвестиции!$R$52)+SUM($T159:GQ159)&lt;=0,0,GQ159*IF(GQ159&lt;=главная!$H$25,главная!$N$24,IF(GQ159&lt;=главная!$H$26,главная!$N$25,IF(GQ159&lt;=главная!$H$27,главная!$N$26,главная!$N$27))))</f>
        <v>0</v>
      </c>
      <c r="GR161" s="49">
        <f>IF(-(инвестиции!$R$54-инвестиции!$R$52)+SUM($T159:GR159)&lt;=0,0,GR159*IF(GR159&lt;=главная!$H$25,главная!$N$24,IF(GR159&lt;=главная!$H$26,главная!$N$25,IF(GR159&lt;=главная!$H$27,главная!$N$26,главная!$N$27))))</f>
        <v>0</v>
      </c>
      <c r="GS161" s="49">
        <f>IF(-(инвестиции!$R$54-инвестиции!$R$52)+SUM($T159:GS159)&lt;=0,0,GS159*IF(GS159&lt;=главная!$H$25,главная!$N$24,IF(GS159&lt;=главная!$H$26,главная!$N$25,IF(GS159&lt;=главная!$H$27,главная!$N$26,главная!$N$27))))</f>
        <v>0</v>
      </c>
      <c r="GT161" s="49">
        <f>IF(-(инвестиции!$R$54-инвестиции!$R$52)+SUM($T159:GT159)&lt;=0,0,GT159*IF(GT159&lt;=главная!$H$25,главная!$N$24,IF(GT159&lt;=главная!$H$26,главная!$N$25,IF(GT159&lt;=главная!$H$27,главная!$N$26,главная!$N$27))))</f>
        <v>0</v>
      </c>
      <c r="GU161" s="49">
        <f>IF(-(инвестиции!$R$54-инвестиции!$R$52)+SUM($T159:GU159)&lt;=0,0,GU159*IF(GU159&lt;=главная!$H$25,главная!$N$24,IF(GU159&lt;=главная!$H$26,главная!$N$25,IF(GU159&lt;=главная!$H$27,главная!$N$26,главная!$N$27))))</f>
        <v>0</v>
      </c>
      <c r="GV161" s="49">
        <f>IF(-(инвестиции!$R$54-инвестиции!$R$52)+SUM($T159:GV159)&lt;=0,0,GV159*IF(GV159&lt;=главная!$H$25,главная!$N$24,IF(GV159&lt;=главная!$H$26,главная!$N$25,IF(GV159&lt;=главная!$H$27,главная!$N$26,главная!$N$27))))</f>
        <v>0</v>
      </c>
      <c r="GW161" s="49">
        <f>IF(-(инвестиции!$R$54-инвестиции!$R$52)+SUM($T159:GW159)&lt;=0,0,GW159*IF(GW159&lt;=главная!$H$25,главная!$N$24,IF(GW159&lt;=главная!$H$26,главная!$N$25,IF(GW159&lt;=главная!$H$27,главная!$N$26,главная!$N$27))))</f>
        <v>0</v>
      </c>
      <c r="GX161" s="49">
        <f>IF(-(инвестиции!$R$54-инвестиции!$R$52)+SUM($T159:GX159)&lt;=0,0,GX159*IF(GX159&lt;=главная!$H$25,главная!$N$24,IF(GX159&lt;=главная!$H$26,главная!$N$25,IF(GX159&lt;=главная!$H$27,главная!$N$26,главная!$N$27))))</f>
        <v>0</v>
      </c>
      <c r="GY161" s="49">
        <f>IF(-(инвестиции!$R$54-инвестиции!$R$52)+SUM($T159:GY159)&lt;=0,0,GY159*IF(GY159&lt;=главная!$H$25,главная!$N$24,IF(GY159&lt;=главная!$H$26,главная!$N$25,IF(GY159&lt;=главная!$H$27,главная!$N$26,главная!$N$27))))</f>
        <v>0</v>
      </c>
      <c r="GZ161" s="49">
        <f>IF(-(инвестиции!$R$54-инвестиции!$R$52)+SUM($T159:GZ159)&lt;=0,0,GZ159*IF(GZ159&lt;=главная!$H$25,главная!$N$24,IF(GZ159&lt;=главная!$H$26,главная!$N$25,IF(GZ159&lt;=главная!$H$27,главная!$N$26,главная!$N$27))))</f>
        <v>0</v>
      </c>
      <c r="HA161" s="49">
        <f>IF(-(инвестиции!$R$54-инвестиции!$R$52)+SUM($T159:HA159)&lt;=0,0,HA159*IF(HA159&lt;=главная!$H$25,главная!$N$24,IF(HA159&lt;=главная!$H$26,главная!$N$25,IF(HA159&lt;=главная!$H$27,главная!$N$26,главная!$N$27))))</f>
        <v>0</v>
      </c>
      <c r="HB161" s="49">
        <f>IF(-(инвестиции!$R$54-инвестиции!$R$52)+SUM($T159:HB159)&lt;=0,0,HB159*IF(HB159&lt;=главная!$H$25,главная!$N$24,IF(HB159&lt;=главная!$H$26,главная!$N$25,IF(HB159&lt;=главная!$H$27,главная!$N$26,главная!$N$27))))</f>
        <v>0</v>
      </c>
      <c r="HC161" s="49">
        <f>IF(-(инвестиции!$R$54-инвестиции!$R$52)+SUM($T159:HC159)&lt;=0,0,HC159*IF(HC159&lt;=главная!$H$25,главная!$N$24,IF(HC159&lt;=главная!$H$26,главная!$N$25,IF(HC159&lt;=главная!$H$27,главная!$N$26,главная!$N$27))))</f>
        <v>0</v>
      </c>
      <c r="HD161" s="49">
        <f>IF(-(инвестиции!$R$54-инвестиции!$R$52)+SUM($T159:HD159)&lt;=0,0,HD159*IF(HD159&lt;=главная!$H$25,главная!$N$24,IF(HD159&lt;=главная!$H$26,главная!$N$25,IF(HD159&lt;=главная!$H$27,главная!$N$26,главная!$N$27))))</f>
        <v>0</v>
      </c>
      <c r="HE161" s="49">
        <f>IF(-(инвестиции!$R$54-инвестиции!$R$52)+SUM($T159:HE159)&lt;=0,0,HE159*IF(HE159&lt;=главная!$H$25,главная!$N$24,IF(HE159&lt;=главная!$H$26,главная!$N$25,IF(HE159&lt;=главная!$H$27,главная!$N$26,главная!$N$27))))</f>
        <v>0</v>
      </c>
      <c r="HF161" s="49">
        <f>IF(-(инвестиции!$R$54-инвестиции!$R$52)+SUM($T159:HF159)&lt;=0,0,HF159*IF(HF159&lt;=главная!$H$25,главная!$N$24,IF(HF159&lt;=главная!$H$26,главная!$N$25,IF(HF159&lt;=главная!$H$27,главная!$N$26,главная!$N$27))))</f>
        <v>0</v>
      </c>
      <c r="HG161" s="49">
        <f>IF(-(инвестиции!$R$54-инвестиции!$R$52)+SUM($T159:HG159)&lt;=0,0,HG159*IF(HG159&lt;=главная!$H$25,главная!$N$24,IF(HG159&lt;=главная!$H$26,главная!$N$25,IF(HG159&lt;=главная!$H$27,главная!$N$26,главная!$N$27))))</f>
        <v>0</v>
      </c>
      <c r="HH161" s="49">
        <f>IF(-(инвестиции!$R$54-инвестиции!$R$52)+SUM($T159:HH159)&lt;=0,0,HH159*IF(HH159&lt;=главная!$H$25,главная!$N$24,IF(HH159&lt;=главная!$H$26,главная!$N$25,IF(HH159&lt;=главная!$H$27,главная!$N$26,главная!$N$27))))</f>
        <v>0</v>
      </c>
      <c r="HI161" s="49">
        <f>IF(-(инвестиции!$R$54-инвестиции!$R$52)+SUM($T159:HI159)&lt;=0,0,HI159*IF(HI159&lt;=главная!$H$25,главная!$N$24,IF(HI159&lt;=главная!$H$26,главная!$N$25,IF(HI159&lt;=главная!$H$27,главная!$N$26,главная!$N$27))))</f>
        <v>0</v>
      </c>
      <c r="HJ161" s="49">
        <f>IF(-(инвестиции!$R$54-инвестиции!$R$52)+SUM($T159:HJ159)&lt;=0,0,HJ159*IF(HJ159&lt;=главная!$H$25,главная!$N$24,IF(HJ159&lt;=главная!$H$26,главная!$N$25,IF(HJ159&lt;=главная!$H$27,главная!$N$26,главная!$N$27))))</f>
        <v>0</v>
      </c>
      <c r="HK161" s="49">
        <f>IF(-(инвестиции!$R$54-инвестиции!$R$52)+SUM($T159:HK159)&lt;=0,0,HK159*IF(HK159&lt;=главная!$H$25,главная!$N$24,IF(HK159&lt;=главная!$H$26,главная!$N$25,IF(HK159&lt;=главная!$H$27,главная!$N$26,главная!$N$27))))</f>
        <v>0</v>
      </c>
      <c r="HL161" s="49">
        <f>IF(-(инвестиции!$R$54-инвестиции!$R$52)+SUM($T159:HL159)&lt;=0,0,HL159*IF(HL159&lt;=главная!$H$25,главная!$N$24,IF(HL159&lt;=главная!$H$26,главная!$N$25,IF(HL159&lt;=главная!$H$27,главная!$N$26,главная!$N$27))))</f>
        <v>0</v>
      </c>
      <c r="HM161" s="49">
        <f>IF(-(инвестиции!$R$54-инвестиции!$R$52)+SUM($T159:HM159)&lt;=0,0,HM159*IF(HM159&lt;=главная!$H$25,главная!$N$24,IF(HM159&lt;=главная!$H$26,главная!$N$25,IF(HM159&lt;=главная!$H$27,главная!$N$26,главная!$N$27))))</f>
        <v>0</v>
      </c>
      <c r="HN161" s="49">
        <f>IF(-(инвестиции!$R$54-инвестиции!$R$52)+SUM($T159:HN159)&lt;=0,0,HN159*IF(HN159&lt;=главная!$H$25,главная!$N$24,IF(HN159&lt;=главная!$H$26,главная!$N$25,IF(HN159&lt;=главная!$H$27,главная!$N$26,главная!$N$27))))</f>
        <v>0</v>
      </c>
      <c r="HO161" s="49">
        <f>IF(-(инвестиции!$R$54-инвестиции!$R$52)+SUM($T159:HO159)&lt;=0,0,HO159*IF(HO159&lt;=главная!$H$25,главная!$N$24,IF(HO159&lt;=главная!$H$26,главная!$N$25,IF(HO159&lt;=главная!$H$27,главная!$N$26,главная!$N$27))))</f>
        <v>0</v>
      </c>
      <c r="HP161" s="49">
        <f>IF(-(инвестиции!$R$54-инвестиции!$R$52)+SUM($T159:HP159)&lt;=0,0,HP159*IF(HP159&lt;=главная!$H$25,главная!$N$24,IF(HP159&lt;=главная!$H$26,главная!$N$25,IF(HP159&lt;=главная!$H$27,главная!$N$26,главная!$N$27))))</f>
        <v>0</v>
      </c>
      <c r="HQ161" s="49">
        <f>IF(-(инвестиции!$R$54-инвестиции!$R$52)+SUM($T159:HQ159)&lt;=0,0,HQ159*IF(HQ159&lt;=главная!$H$25,главная!$N$24,IF(HQ159&lt;=главная!$H$26,главная!$N$25,IF(HQ159&lt;=главная!$H$27,главная!$N$26,главная!$N$27))))</f>
        <v>0</v>
      </c>
      <c r="HR161" s="49">
        <f>IF(-(инвестиции!$R$54-инвестиции!$R$52)+SUM($T159:HR159)&lt;=0,0,HR159*IF(HR159&lt;=главная!$H$25,главная!$N$24,IF(HR159&lt;=главная!$H$26,главная!$N$25,IF(HR159&lt;=главная!$H$27,главная!$N$26,главная!$N$27))))</f>
        <v>0</v>
      </c>
      <c r="HS161" s="49">
        <f>IF(-(инвестиции!$R$54-инвестиции!$R$52)+SUM($T159:HS159)&lt;=0,0,HS159*IF(HS159&lt;=главная!$H$25,главная!$N$24,IF(HS159&lt;=главная!$H$26,главная!$N$25,IF(HS159&lt;=главная!$H$27,главная!$N$26,главная!$N$27))))</f>
        <v>0</v>
      </c>
      <c r="HT161" s="49">
        <f>IF(-(инвестиции!$R$54-инвестиции!$R$52)+SUM($T159:HT159)&lt;=0,0,HT159*IF(HT159&lt;=главная!$H$25,главная!$N$24,IF(HT159&lt;=главная!$H$26,главная!$N$25,IF(HT159&lt;=главная!$H$27,главная!$N$26,главная!$N$27))))</f>
        <v>0</v>
      </c>
      <c r="HU161" s="49">
        <f>IF(-(инвестиции!$R$54-инвестиции!$R$52)+SUM($T159:HU159)&lt;=0,0,HU159*IF(HU159&lt;=главная!$H$25,главная!$N$24,IF(HU159&lt;=главная!$H$26,главная!$N$25,IF(HU159&lt;=главная!$H$27,главная!$N$26,главная!$N$27))))</f>
        <v>0</v>
      </c>
      <c r="HV161" s="49">
        <f>IF(-(инвестиции!$R$54-инвестиции!$R$52)+SUM($T159:HV159)&lt;=0,0,HV159*IF(HV159&lt;=главная!$H$25,главная!$N$24,IF(HV159&lt;=главная!$H$26,главная!$N$25,IF(HV159&lt;=главная!$H$27,главная!$N$26,главная!$N$27))))</f>
        <v>0</v>
      </c>
      <c r="HW161" s="49">
        <f>IF(-(инвестиции!$R$54-инвестиции!$R$52)+SUM($T159:HW159)&lt;=0,0,HW159*IF(HW159&lt;=главная!$H$25,главная!$N$24,IF(HW159&lt;=главная!$H$26,главная!$N$25,IF(HW159&lt;=главная!$H$27,главная!$N$26,главная!$N$27))))</f>
        <v>0</v>
      </c>
      <c r="HX161" s="49">
        <f>IF(-(инвестиции!$R$54-инвестиции!$R$52)+SUM($T159:HX159)&lt;=0,0,HX159*IF(HX159&lt;=главная!$H$25,главная!$N$24,IF(HX159&lt;=главная!$H$26,главная!$N$25,IF(HX159&lt;=главная!$H$27,главная!$N$26,главная!$N$27))))</f>
        <v>0</v>
      </c>
      <c r="HY161" s="49">
        <f>IF(-(инвестиции!$R$54-инвестиции!$R$52)+SUM($T159:HY159)&lt;=0,0,HY159*IF(HY159&lt;=главная!$H$25,главная!$N$24,IF(HY159&lt;=главная!$H$26,главная!$N$25,IF(HY159&lt;=главная!$H$27,главная!$N$26,главная!$N$27))))</f>
        <v>0</v>
      </c>
      <c r="HZ161" s="49">
        <f>IF(-(инвестиции!$R$54-инвестиции!$R$52)+SUM($T159:HZ159)&lt;=0,0,HZ159*IF(HZ159&lt;=главная!$H$25,главная!$N$24,IF(HZ159&lt;=главная!$H$26,главная!$N$25,IF(HZ159&lt;=главная!$H$27,главная!$N$26,главная!$N$27))))</f>
        <v>0</v>
      </c>
      <c r="IA161" s="49">
        <f>IF(-(инвестиции!$R$54-инвестиции!$R$52)+SUM($T159:IA159)&lt;=0,0,IA159*IF(IA159&lt;=главная!$H$25,главная!$N$24,IF(IA159&lt;=главная!$H$26,главная!$N$25,IF(IA159&lt;=главная!$H$27,главная!$N$26,главная!$N$27))))</f>
        <v>0</v>
      </c>
      <c r="IB161" s="49">
        <f>IF(-(инвестиции!$R$54-инвестиции!$R$52)+SUM($T159:IB159)&lt;=0,0,IB159*IF(IB159&lt;=главная!$H$25,главная!$N$24,IF(IB159&lt;=главная!$H$26,главная!$N$25,IF(IB159&lt;=главная!$H$27,главная!$N$26,главная!$N$27))))</f>
        <v>0</v>
      </c>
      <c r="IC161" s="49">
        <f>IF(-(инвестиции!$R$54-инвестиции!$R$52)+SUM($T159:IC159)&lt;=0,0,IC159*IF(IC159&lt;=главная!$H$25,главная!$N$24,IF(IC159&lt;=главная!$H$26,главная!$N$25,IF(IC159&lt;=главная!$H$27,главная!$N$26,главная!$N$27))))</f>
        <v>0</v>
      </c>
      <c r="ID161" s="49">
        <f>IF(-(инвестиции!$R$54-инвестиции!$R$52)+SUM($T159:ID159)&lt;=0,0,ID159*IF(ID159&lt;=главная!$H$25,главная!$N$24,IF(ID159&lt;=главная!$H$26,главная!$N$25,IF(ID159&lt;=главная!$H$27,главная!$N$26,главная!$N$27))))</f>
        <v>0</v>
      </c>
      <c r="IE161" s="49">
        <f>IF(-(инвестиции!$R$54-инвестиции!$R$52)+SUM($T159:IE159)&lt;=0,0,IE159*IF(IE159&lt;=главная!$H$25,главная!$N$24,IF(IE159&lt;=главная!$H$26,главная!$N$25,IF(IE159&lt;=главная!$H$27,главная!$N$26,главная!$N$27))))</f>
        <v>0</v>
      </c>
      <c r="IF161" s="49">
        <f>IF(-(инвестиции!$R$54-инвестиции!$R$52)+SUM($T159:IF159)&lt;=0,0,IF159*IF(IF159&lt;=главная!$H$25,главная!$N$24,IF(IF159&lt;=главная!$H$26,главная!$N$25,IF(IF159&lt;=главная!$H$27,главная!$N$26,главная!$N$27))))</f>
        <v>0</v>
      </c>
      <c r="IG161" s="49">
        <f>IF(-(инвестиции!$R$54-инвестиции!$R$52)+SUM($T159:IG159)&lt;=0,0,IG159*IF(IG159&lt;=главная!$H$25,главная!$N$24,IF(IG159&lt;=главная!$H$26,главная!$N$25,IF(IG159&lt;=главная!$H$27,главная!$N$26,главная!$N$27))))</f>
        <v>0</v>
      </c>
      <c r="IH161" s="49">
        <f>IF(-(инвестиции!$R$54-инвестиции!$R$52)+SUM($T159:IH159)&lt;=0,0,IH159*IF(IH159&lt;=главная!$H$25,главная!$N$24,IF(IH159&lt;=главная!$H$26,главная!$N$25,IF(IH159&lt;=главная!$H$27,главная!$N$26,главная!$N$27))))</f>
        <v>0</v>
      </c>
      <c r="II161" s="49">
        <f>IF(-(инвестиции!$R$54-инвестиции!$R$52)+SUM($T159:II159)&lt;=0,0,II159*IF(II159&lt;=главная!$H$25,главная!$N$24,IF(II159&lt;=главная!$H$26,главная!$N$25,IF(II159&lt;=главная!$H$27,главная!$N$26,главная!$N$27))))</f>
        <v>0</v>
      </c>
      <c r="IJ161" s="49">
        <f>IF(-(инвестиции!$R$54-инвестиции!$R$52)+SUM($T159:IJ159)&lt;=0,0,IJ159*IF(IJ159&lt;=главная!$H$25,главная!$N$24,IF(IJ159&lt;=главная!$H$26,главная!$N$25,IF(IJ159&lt;=главная!$H$27,главная!$N$26,главная!$N$27))))</f>
        <v>0</v>
      </c>
      <c r="IK161" s="49">
        <f>IF(-(инвестиции!$R$54-инвестиции!$R$52)+SUM($T159:IK159)&lt;=0,0,IK159*IF(IK159&lt;=главная!$H$25,главная!$N$24,IF(IK159&lt;=главная!$H$26,главная!$N$25,IF(IK159&lt;=главная!$H$27,главная!$N$26,главная!$N$27))))</f>
        <v>0</v>
      </c>
      <c r="IL161" s="49">
        <f>IF(-(инвестиции!$R$54-инвестиции!$R$52)+SUM($T159:IL159)&lt;=0,0,IL159*IF(IL159&lt;=главная!$H$25,главная!$N$24,IF(IL159&lt;=главная!$H$26,главная!$N$25,IF(IL159&lt;=главная!$H$27,главная!$N$26,главная!$N$27))))</f>
        <v>0</v>
      </c>
      <c r="IM161" s="49">
        <f>IF(-(инвестиции!$R$54-инвестиции!$R$52)+SUM($T159:IM159)&lt;=0,0,IM159*IF(IM159&lt;=главная!$H$25,главная!$N$24,IF(IM159&lt;=главная!$H$26,главная!$N$25,IF(IM159&lt;=главная!$H$27,главная!$N$26,главная!$N$27))))</f>
        <v>0</v>
      </c>
      <c r="IN161" s="49">
        <f>IF(-(инвестиции!$R$54-инвестиции!$R$52)+SUM($T159:IN159)&lt;=0,0,IN159*IF(IN159&lt;=главная!$H$25,главная!$N$24,IF(IN159&lt;=главная!$H$26,главная!$N$25,IF(IN159&lt;=главная!$H$27,главная!$N$26,главная!$N$27))))</f>
        <v>0</v>
      </c>
      <c r="IO161" s="49">
        <f>IF(-(инвестиции!$R$54-инвестиции!$R$52)+SUM($T159:IO159)&lt;=0,0,IO159*IF(IO159&lt;=главная!$H$25,главная!$N$24,IF(IO159&lt;=главная!$H$26,главная!$N$25,IF(IO159&lt;=главная!$H$27,главная!$N$26,главная!$N$27))))</f>
        <v>0</v>
      </c>
      <c r="IP161" s="49">
        <f>IF(-(инвестиции!$R$54-инвестиции!$R$52)+SUM($T159:IP159)&lt;=0,0,IP159*IF(IP159&lt;=главная!$H$25,главная!$N$24,IF(IP159&lt;=главная!$H$26,главная!$N$25,IF(IP159&lt;=главная!$H$27,главная!$N$26,главная!$N$27))))</f>
        <v>0</v>
      </c>
      <c r="IQ161" s="49">
        <f>IF(-(инвестиции!$R$54-инвестиции!$R$52)+SUM($T159:IQ159)&lt;=0,0,IQ159*IF(IQ159&lt;=главная!$H$25,главная!$N$24,IF(IQ159&lt;=главная!$H$26,главная!$N$25,IF(IQ159&lt;=главная!$H$27,главная!$N$26,главная!$N$27))))</f>
        <v>0</v>
      </c>
      <c r="IR161" s="49">
        <f>IF(-(инвестиции!$R$54-инвестиции!$R$52)+SUM($T159:IR159)&lt;=0,0,IR159*IF(IR159&lt;=главная!$H$25,главная!$N$24,IF(IR159&lt;=главная!$H$26,главная!$N$25,IF(IR159&lt;=главная!$H$27,главная!$N$26,главная!$N$27))))</f>
        <v>0</v>
      </c>
      <c r="IS161" s="49">
        <f>IF(-(инвестиции!$R$54-инвестиции!$R$52)+SUM($T159:IS159)&lt;=0,0,IS159*IF(IS159&lt;=главная!$H$25,главная!$N$24,IF(IS159&lt;=главная!$H$26,главная!$N$25,IF(IS159&lt;=главная!$H$27,главная!$N$26,главная!$N$27))))</f>
        <v>0</v>
      </c>
      <c r="IT161" s="49">
        <f>IF(-(инвестиции!$R$54-инвестиции!$R$52)+SUM($T159:IT159)&lt;=0,0,IT159*IF(IT159&lt;=главная!$H$25,главная!$N$24,IF(IT159&lt;=главная!$H$26,главная!$N$25,IF(IT159&lt;=главная!$H$27,главная!$N$26,главная!$N$27))))</f>
        <v>0</v>
      </c>
      <c r="IU161" s="49">
        <f>IF(-(инвестиции!$R$54-инвестиции!$R$52)+SUM($T159:IU159)&lt;=0,0,IU159*IF(IU159&lt;=главная!$H$25,главная!$N$24,IF(IU159&lt;=главная!$H$26,главная!$N$25,IF(IU159&lt;=главная!$H$27,главная!$N$26,главная!$N$27))))</f>
        <v>0</v>
      </c>
      <c r="IV161" s="49">
        <f>IF(-(инвестиции!$R$54-инвестиции!$R$52)+SUM($T159:IV159)&lt;=0,0,IV159*IF(IV159&lt;=главная!$H$25,главная!$N$24,IF(IV159&lt;=главная!$H$26,главная!$N$25,IF(IV159&lt;=главная!$H$27,главная!$N$26,главная!$N$27))))</f>
        <v>0</v>
      </c>
      <c r="IW161" s="49">
        <f>IF(-(инвестиции!$R$54-инвестиции!$R$52)+SUM($T159:IW159)&lt;=0,0,IW159*IF(IW159&lt;=главная!$H$25,главная!$N$24,IF(IW159&lt;=главная!$H$26,главная!$N$25,IF(IW159&lt;=главная!$H$27,главная!$N$26,главная!$N$27))))</f>
        <v>0</v>
      </c>
      <c r="IX161" s="49">
        <f>IF(-(инвестиции!$R$54-инвестиции!$R$52)+SUM($T159:IX159)&lt;=0,0,IX159*IF(IX159&lt;=главная!$H$25,главная!$N$24,IF(IX159&lt;=главная!$H$26,главная!$N$25,IF(IX159&lt;=главная!$H$27,главная!$N$26,главная!$N$27))))</f>
        <v>0</v>
      </c>
      <c r="IY161" s="49">
        <f>IF(-(инвестиции!$R$54-инвестиции!$R$52)+SUM($T159:IY159)&lt;=0,0,IY159*IF(IY159&lt;=главная!$H$25,главная!$N$24,IF(IY159&lt;=главная!$H$26,главная!$N$25,IF(IY159&lt;=главная!$H$27,главная!$N$26,главная!$N$27))))</f>
        <v>0</v>
      </c>
      <c r="IZ161" s="49">
        <f>IF(-(инвестиции!$R$54-инвестиции!$R$52)+SUM($T159:IZ159)&lt;=0,0,IZ159*IF(IZ159&lt;=главная!$H$25,главная!$N$24,IF(IZ159&lt;=главная!$H$26,главная!$N$25,IF(IZ159&lt;=главная!$H$27,главная!$N$26,главная!$N$27))))</f>
        <v>0</v>
      </c>
      <c r="JA161" s="49">
        <f>IF(-(инвестиции!$R$54-инвестиции!$R$52)+SUM($T159:JA159)&lt;=0,0,JA159*IF(JA159&lt;=главная!$H$25,главная!$N$24,IF(JA159&lt;=главная!$H$26,главная!$N$25,IF(JA159&lt;=главная!$H$27,главная!$N$26,главная!$N$27))))</f>
        <v>0</v>
      </c>
      <c r="JB161" s="49">
        <f>IF(-(инвестиции!$R$54-инвестиции!$R$52)+SUM($T159:JB159)&lt;=0,0,JB159*IF(JB159&lt;=главная!$H$25,главная!$N$24,IF(JB159&lt;=главная!$H$26,главная!$N$25,IF(JB159&lt;=главная!$H$27,главная!$N$26,главная!$N$27))))</f>
        <v>0</v>
      </c>
      <c r="JC161" s="49">
        <f>IF(-(инвестиции!$R$54-инвестиции!$R$52)+SUM($T159:JC159)&lt;=0,0,JC159*IF(JC159&lt;=главная!$H$25,главная!$N$24,IF(JC159&lt;=главная!$H$26,главная!$N$25,IF(JC159&lt;=главная!$H$27,главная!$N$26,главная!$N$27))))</f>
        <v>0</v>
      </c>
      <c r="JD161" s="49">
        <f>IF(-(инвестиции!$R$54-инвестиции!$R$52)+SUM($T159:JD159)&lt;=0,0,JD159*IF(JD159&lt;=главная!$H$25,главная!$N$24,IF(JD159&lt;=главная!$H$26,главная!$N$25,IF(JD159&lt;=главная!$H$27,главная!$N$26,главная!$N$27))))</f>
        <v>0</v>
      </c>
      <c r="JE161" s="49">
        <f>IF(-(инвестиции!$R$54-инвестиции!$R$52)+SUM($T159:JE159)&lt;=0,0,JE159*IF(JE159&lt;=главная!$H$25,главная!$N$24,IF(JE159&lt;=главная!$H$26,главная!$N$25,IF(JE159&lt;=главная!$H$27,главная!$N$26,главная!$N$27))))</f>
        <v>0</v>
      </c>
      <c r="JF161" s="49">
        <f>IF(-(инвестиции!$R$54-инвестиции!$R$52)+SUM($T159:JF159)&lt;=0,0,JF159*IF(JF159&lt;=главная!$H$25,главная!$N$24,IF(JF159&lt;=главная!$H$26,главная!$N$25,IF(JF159&lt;=главная!$H$27,главная!$N$26,главная!$N$27))))</f>
        <v>0</v>
      </c>
      <c r="JG161" s="49">
        <f>IF(-(инвестиции!$R$54-инвестиции!$R$52)+SUM($T159:JG159)&lt;=0,0,JG159*IF(JG159&lt;=главная!$H$25,главная!$N$24,IF(JG159&lt;=главная!$H$26,главная!$N$25,IF(JG159&lt;=главная!$H$27,главная!$N$26,главная!$N$27))))</f>
        <v>0</v>
      </c>
      <c r="JH161" s="49">
        <f>IF(-(инвестиции!$R$54-инвестиции!$R$52)+SUM($T159:JH159)&lt;=0,0,JH159*IF(JH159&lt;=главная!$H$25,главная!$N$24,IF(JH159&lt;=главная!$H$26,главная!$N$25,IF(JH159&lt;=главная!$H$27,главная!$N$26,главная!$N$27))))</f>
        <v>0</v>
      </c>
      <c r="JI161" s="49">
        <f>IF(-(инвестиции!$R$54-инвестиции!$R$52)+SUM($T159:JI159)&lt;=0,0,JI159*IF(JI159&lt;=главная!$H$25,главная!$N$24,IF(JI159&lt;=главная!$H$26,главная!$N$25,IF(JI159&lt;=главная!$H$27,главная!$N$26,главная!$N$27))))</f>
        <v>0</v>
      </c>
      <c r="JJ161" s="49">
        <f>IF(-(инвестиции!$R$54-инвестиции!$R$52)+SUM($T159:JJ159)&lt;=0,0,JJ159*IF(JJ159&lt;=главная!$H$25,главная!$N$24,IF(JJ159&lt;=главная!$H$26,главная!$N$25,IF(JJ159&lt;=главная!$H$27,главная!$N$26,главная!$N$27))))</f>
        <v>0</v>
      </c>
      <c r="JK161" s="49">
        <f>IF(-(инвестиции!$R$54-инвестиции!$R$52)+SUM($T159:JK159)&lt;=0,0,JK159*IF(JK159&lt;=главная!$H$25,главная!$N$24,IF(JK159&lt;=главная!$H$26,главная!$N$25,IF(JK159&lt;=главная!$H$27,главная!$N$26,главная!$N$27))))</f>
        <v>0</v>
      </c>
      <c r="JL161" s="49">
        <f>IF(-(инвестиции!$R$54-инвестиции!$R$52)+SUM($T159:JL159)&lt;=0,0,JL159*IF(JL159&lt;=главная!$H$25,главная!$N$24,IF(JL159&lt;=главная!$H$26,главная!$N$25,IF(JL159&lt;=главная!$H$27,главная!$N$26,главная!$N$27))))</f>
        <v>0</v>
      </c>
      <c r="JM161" s="49">
        <f>IF(-(инвестиции!$R$54-инвестиции!$R$52)+SUM($T159:JM159)&lt;=0,0,JM159*IF(JM159&lt;=главная!$H$25,главная!$N$24,IF(JM159&lt;=главная!$H$26,главная!$N$25,IF(JM159&lt;=главная!$H$27,главная!$N$26,главная!$N$27))))</f>
        <v>0</v>
      </c>
      <c r="JN161" s="49">
        <f>IF(-(инвестиции!$R$54-инвестиции!$R$52)+SUM($T159:JN159)&lt;=0,0,JN159*IF(JN159&lt;=главная!$H$25,главная!$N$24,IF(JN159&lt;=главная!$H$26,главная!$N$25,IF(JN159&lt;=главная!$H$27,главная!$N$26,главная!$N$27))))</f>
        <v>0</v>
      </c>
      <c r="JO161" s="49">
        <f>IF(-(инвестиции!$R$54-инвестиции!$R$52)+SUM($T159:JO159)&lt;=0,0,JO159*IF(JO159&lt;=главная!$H$25,главная!$N$24,IF(JO159&lt;=главная!$H$26,главная!$N$25,IF(JO159&lt;=главная!$H$27,главная!$N$26,главная!$N$27))))</f>
        <v>0</v>
      </c>
      <c r="JP161" s="49">
        <f>IF(-(инвестиции!$R$54-инвестиции!$R$52)+SUM($T159:JP159)&lt;=0,0,JP159*IF(JP159&lt;=главная!$H$25,главная!$N$24,IF(JP159&lt;=главная!$H$26,главная!$N$25,IF(JP159&lt;=главная!$H$27,главная!$N$26,главная!$N$27))))</f>
        <v>0</v>
      </c>
      <c r="JQ161" s="49">
        <f>IF(-(инвестиции!$R$54-инвестиции!$R$52)+SUM($T159:JQ159)&lt;=0,0,JQ159*IF(JQ159&lt;=главная!$H$25,главная!$N$24,IF(JQ159&lt;=главная!$H$26,главная!$N$25,IF(JQ159&lt;=главная!$H$27,главная!$N$26,главная!$N$27))))</f>
        <v>0</v>
      </c>
      <c r="JR161" s="49">
        <f>IF(-(инвестиции!$R$54-инвестиции!$R$52)+SUM($T159:JR159)&lt;=0,0,JR159*IF(JR159&lt;=главная!$H$25,главная!$N$24,IF(JR159&lt;=главная!$H$26,главная!$N$25,IF(JR159&lt;=главная!$H$27,главная!$N$26,главная!$N$27))))</f>
        <v>0</v>
      </c>
      <c r="JS161" s="49">
        <f>IF(-(инвестиции!$R$54-инвестиции!$R$52)+SUM($T159:JS159)&lt;=0,0,JS159*IF(JS159&lt;=главная!$H$25,главная!$N$24,IF(JS159&lt;=главная!$H$26,главная!$N$25,IF(JS159&lt;=главная!$H$27,главная!$N$26,главная!$N$27))))</f>
        <v>0</v>
      </c>
      <c r="JT161" s="49">
        <f>IF(-(инвестиции!$R$54-инвестиции!$R$52)+SUM($T159:JT159)&lt;=0,0,JT159*IF(JT159&lt;=главная!$H$25,главная!$N$24,IF(JT159&lt;=главная!$H$26,главная!$N$25,IF(JT159&lt;=главная!$H$27,главная!$N$26,главная!$N$27))))</f>
        <v>0</v>
      </c>
      <c r="JU161" s="49">
        <f>IF(-(инвестиции!$R$54-инвестиции!$R$52)+SUM($T159:JU159)&lt;=0,0,JU159*IF(JU159&lt;=главная!$H$25,главная!$N$24,IF(JU159&lt;=главная!$H$26,главная!$N$25,IF(JU159&lt;=главная!$H$27,главная!$N$26,главная!$N$27))))</f>
        <v>0</v>
      </c>
      <c r="JV161" s="49">
        <f>IF(-(инвестиции!$R$54-инвестиции!$R$52)+SUM($T159:JV159)&lt;=0,0,JV159*IF(JV159&lt;=главная!$H$25,главная!$N$24,IF(JV159&lt;=главная!$H$26,главная!$N$25,IF(JV159&lt;=главная!$H$27,главная!$N$26,главная!$N$27))))</f>
        <v>0</v>
      </c>
      <c r="JW161" s="49">
        <f>IF(-(инвестиции!$R$54-инвестиции!$R$52)+SUM($T159:JW159)&lt;=0,0,JW159*IF(JW159&lt;=главная!$H$25,главная!$N$24,IF(JW159&lt;=главная!$H$26,главная!$N$25,IF(JW159&lt;=главная!$H$27,главная!$N$26,главная!$N$27))))</f>
        <v>0</v>
      </c>
      <c r="JX161" s="49">
        <f>IF(-(инвестиции!$R$54-инвестиции!$R$52)+SUM($T159:JX159)&lt;=0,0,JX159*IF(JX159&lt;=главная!$H$25,главная!$N$24,IF(JX159&lt;=главная!$H$26,главная!$N$25,IF(JX159&lt;=главная!$H$27,главная!$N$26,главная!$N$27))))</f>
        <v>0</v>
      </c>
      <c r="JY161" s="49">
        <f>IF(-(инвестиции!$R$54-инвестиции!$R$52)+SUM($T159:JY159)&lt;=0,0,JY159*IF(JY159&lt;=главная!$H$25,главная!$N$24,IF(JY159&lt;=главная!$H$26,главная!$N$25,IF(JY159&lt;=главная!$H$27,главная!$N$26,главная!$N$27))))</f>
        <v>0</v>
      </c>
      <c r="JZ161" s="49">
        <f>IF(-(инвестиции!$R$54-инвестиции!$R$52)+SUM($T159:JZ159)&lt;=0,0,JZ159*IF(JZ159&lt;=главная!$H$25,главная!$N$24,IF(JZ159&lt;=главная!$H$26,главная!$N$25,IF(JZ159&lt;=главная!$H$27,главная!$N$26,главная!$N$27))))</f>
        <v>0</v>
      </c>
      <c r="KA161" s="49">
        <f>IF(-(инвестиции!$R$54-инвестиции!$R$52)+SUM($T159:KA159)&lt;=0,0,KA159*IF(KA159&lt;=главная!$H$25,главная!$N$24,IF(KA159&lt;=главная!$H$26,главная!$N$25,IF(KA159&lt;=главная!$H$27,главная!$N$26,главная!$N$27))))</f>
        <v>0</v>
      </c>
      <c r="KB161" s="49">
        <f>IF(-(инвестиции!$R$54-инвестиции!$R$52)+SUM($T159:KB159)&lt;=0,0,KB159*IF(KB159&lt;=главная!$H$25,главная!$N$24,IF(KB159&lt;=главная!$H$26,главная!$N$25,IF(KB159&lt;=главная!$H$27,главная!$N$26,главная!$N$27))))</f>
        <v>0</v>
      </c>
      <c r="KC161" s="49">
        <f>IF(-(инвестиции!$R$54-инвестиции!$R$52)+SUM($T159:KC159)&lt;=0,0,KC159*IF(KC159&lt;=главная!$H$25,главная!$N$24,IF(KC159&lt;=главная!$H$26,главная!$N$25,IF(KC159&lt;=главная!$H$27,главная!$N$26,главная!$N$27))))</f>
        <v>0</v>
      </c>
      <c r="KD161" s="49">
        <f>IF(-(инвестиции!$R$54-инвестиции!$R$52)+SUM($T159:KD159)&lt;=0,0,KD159*IF(KD159&lt;=главная!$H$25,главная!$N$24,IF(KD159&lt;=главная!$H$26,главная!$N$25,IF(KD159&lt;=главная!$H$27,главная!$N$26,главная!$N$27))))</f>
        <v>0</v>
      </c>
      <c r="KE161" s="49">
        <f>IF(-(инвестиции!$R$54-инвестиции!$R$52)+SUM($T159:KE159)&lt;=0,0,KE159*IF(KE159&lt;=главная!$H$25,главная!$N$24,IF(KE159&lt;=главная!$H$26,главная!$N$25,IF(KE159&lt;=главная!$H$27,главная!$N$26,главная!$N$27))))</f>
        <v>0</v>
      </c>
      <c r="KF161" s="49">
        <f>IF(-(инвестиции!$R$54-инвестиции!$R$52)+SUM($T159:KF159)&lt;=0,0,KF159*IF(KF159&lt;=главная!$H$25,главная!$N$24,IF(KF159&lt;=главная!$H$26,главная!$N$25,IF(KF159&lt;=главная!$H$27,главная!$N$26,главная!$N$27))))</f>
        <v>0</v>
      </c>
      <c r="KG161" s="49">
        <f>IF(-(инвестиции!$R$54-инвестиции!$R$52)+SUM($T159:KG159)&lt;=0,0,KG159*IF(KG159&lt;=главная!$H$25,главная!$N$24,IF(KG159&lt;=главная!$H$26,главная!$N$25,IF(KG159&lt;=главная!$H$27,главная!$N$26,главная!$N$27))))</f>
        <v>0</v>
      </c>
      <c r="KH161" s="49">
        <f>IF(-(инвестиции!$R$54-инвестиции!$R$52)+SUM($T159:KH159)&lt;=0,0,KH159*IF(KH159&lt;=главная!$H$25,главная!$N$24,IF(KH159&lt;=главная!$H$26,главная!$N$25,IF(KH159&lt;=главная!$H$27,главная!$N$26,главная!$N$27))))</f>
        <v>0</v>
      </c>
      <c r="KI161" s="49">
        <f>IF(-(инвестиции!$R$54-инвестиции!$R$52)+SUM($T159:KI159)&lt;=0,0,KI159*IF(KI159&lt;=главная!$H$25,главная!$N$24,IF(KI159&lt;=главная!$H$26,главная!$N$25,IF(KI159&lt;=главная!$H$27,главная!$N$26,главная!$N$27))))</f>
        <v>0</v>
      </c>
      <c r="KJ161" s="49">
        <f>IF(-(инвестиции!$R$54-инвестиции!$R$52)+SUM($T159:KJ159)&lt;=0,0,KJ159*IF(KJ159&lt;=главная!$H$25,главная!$N$24,IF(KJ159&lt;=главная!$H$26,главная!$N$25,IF(KJ159&lt;=главная!$H$27,главная!$N$26,главная!$N$27))))</f>
        <v>0</v>
      </c>
      <c r="KK161" s="49">
        <f>IF(-(инвестиции!$R$54-инвестиции!$R$52)+SUM($T159:KK159)&lt;=0,0,KK159*IF(KK159&lt;=главная!$H$25,главная!$N$24,IF(KK159&lt;=главная!$H$26,главная!$N$25,IF(KK159&lt;=главная!$H$27,главная!$N$26,главная!$N$27))))</f>
        <v>0</v>
      </c>
      <c r="KL161" s="49">
        <f>IF(-(инвестиции!$R$54-инвестиции!$R$52)+SUM($T159:KL159)&lt;=0,0,KL159*IF(KL159&lt;=главная!$H$25,главная!$N$24,IF(KL159&lt;=главная!$H$26,главная!$N$25,IF(KL159&lt;=главная!$H$27,главная!$N$26,главная!$N$27))))</f>
        <v>0</v>
      </c>
      <c r="KM161" s="49">
        <f>IF(-(инвестиции!$R$54-инвестиции!$R$52)+SUM($T159:KM159)&lt;=0,0,KM159*IF(KM159&lt;=главная!$H$25,главная!$N$24,IF(KM159&lt;=главная!$H$26,главная!$N$25,IF(KM159&lt;=главная!$H$27,главная!$N$26,главная!$N$27))))</f>
        <v>0</v>
      </c>
      <c r="KN161" s="49">
        <f>IF(-(инвестиции!$R$54-инвестиции!$R$52)+SUM($T159:KN159)&lt;=0,0,KN159*IF(KN159&lt;=главная!$H$25,главная!$N$24,IF(KN159&lt;=главная!$H$26,главная!$N$25,IF(KN159&lt;=главная!$H$27,главная!$N$26,главная!$N$27))))</f>
        <v>0</v>
      </c>
      <c r="KO161" s="49">
        <f>IF(-(инвестиции!$R$54-инвестиции!$R$52)+SUM($T159:KO159)&lt;=0,0,KO159*IF(KO159&lt;=главная!$H$25,главная!$N$24,IF(KO159&lt;=главная!$H$26,главная!$N$25,IF(KO159&lt;=главная!$H$27,главная!$N$26,главная!$N$27))))</f>
        <v>0</v>
      </c>
      <c r="KP161" s="49">
        <f>IF(-(инвестиции!$R$54-инвестиции!$R$52)+SUM($T159:KP159)&lt;=0,0,KP159*IF(KP159&lt;=главная!$H$25,главная!$N$24,IF(KP159&lt;=главная!$H$26,главная!$N$25,IF(KP159&lt;=главная!$H$27,главная!$N$26,главная!$N$27))))</f>
        <v>0</v>
      </c>
      <c r="KQ161" s="49">
        <f>IF(-(инвестиции!$R$54-инвестиции!$R$52)+SUM($T159:KQ159)&lt;=0,0,KQ159*IF(KQ159&lt;=главная!$H$25,главная!$N$24,IF(KQ159&lt;=главная!$H$26,главная!$N$25,IF(KQ159&lt;=главная!$H$27,главная!$N$26,главная!$N$27))))</f>
        <v>0</v>
      </c>
      <c r="KR161" s="49">
        <f>IF(-(инвестиции!$R$54-инвестиции!$R$52)+SUM($T159:KR159)&lt;=0,0,KR159*IF(KR159&lt;=главная!$H$25,главная!$N$24,IF(KR159&lt;=главная!$H$26,главная!$N$25,IF(KR159&lt;=главная!$H$27,главная!$N$26,главная!$N$27))))</f>
        <v>0</v>
      </c>
      <c r="KS161" s="49">
        <f>IF(-(инвестиции!$R$54-инвестиции!$R$52)+SUM($T159:KS159)&lt;=0,0,KS159*IF(KS159&lt;=главная!$H$25,главная!$N$24,IF(KS159&lt;=главная!$H$26,главная!$N$25,IF(KS159&lt;=главная!$H$27,главная!$N$26,главная!$N$27))))</f>
        <v>0</v>
      </c>
      <c r="KT161" s="49">
        <f>IF(-(инвестиции!$R$54-инвестиции!$R$52)+SUM($T159:KT159)&lt;=0,0,KT159*IF(KT159&lt;=главная!$H$25,главная!$N$24,IF(KT159&lt;=главная!$H$26,главная!$N$25,IF(KT159&lt;=главная!$H$27,главная!$N$26,главная!$N$27))))</f>
        <v>0</v>
      </c>
      <c r="KU161" s="49">
        <f>IF(-(инвестиции!$R$54-инвестиции!$R$52)+SUM($T159:KU159)&lt;=0,0,KU159*IF(KU159&lt;=главная!$H$25,главная!$N$24,IF(KU159&lt;=главная!$H$26,главная!$N$25,IF(KU159&lt;=главная!$H$27,главная!$N$26,главная!$N$27))))</f>
        <v>0</v>
      </c>
      <c r="KV161" s="49">
        <f>IF(-(инвестиции!$R$54-инвестиции!$R$52)+SUM($T159:KV159)&lt;=0,0,KV159*IF(KV159&lt;=главная!$H$25,главная!$N$24,IF(KV159&lt;=главная!$H$26,главная!$N$25,IF(KV159&lt;=главная!$H$27,главная!$N$26,главная!$N$27))))</f>
        <v>0</v>
      </c>
      <c r="KW161" s="49">
        <f>IF(-(инвестиции!$R$54-инвестиции!$R$52)+SUM($T159:KW159)&lt;=0,0,KW159*IF(KW159&lt;=главная!$H$25,главная!$N$24,IF(KW159&lt;=главная!$H$26,главная!$N$25,IF(KW159&lt;=главная!$H$27,главная!$N$26,главная!$N$27))))</f>
        <v>0</v>
      </c>
      <c r="KX161" s="49">
        <f>IF(-(инвестиции!$R$54-инвестиции!$R$52)+SUM($T159:KX159)&lt;=0,0,KX159*IF(KX159&lt;=главная!$H$25,главная!$N$24,IF(KX159&lt;=главная!$H$26,главная!$N$25,IF(KX159&lt;=главная!$H$27,главная!$N$26,главная!$N$27))))</f>
        <v>0</v>
      </c>
      <c r="KY161" s="49">
        <f>IF(-(инвестиции!$R$54-инвестиции!$R$52)+SUM($T159:KY159)&lt;=0,0,KY159*IF(KY159&lt;=главная!$H$25,главная!$N$24,IF(KY159&lt;=главная!$H$26,главная!$N$25,IF(KY159&lt;=главная!$H$27,главная!$N$26,главная!$N$27))))</f>
        <v>0</v>
      </c>
      <c r="KZ161" s="49">
        <f>IF(-(инвестиции!$R$54-инвестиции!$R$52)+SUM($T159:KZ159)&lt;=0,0,KZ159*IF(KZ159&lt;=главная!$H$25,главная!$N$24,IF(KZ159&lt;=главная!$H$26,главная!$N$25,IF(KZ159&lt;=главная!$H$27,главная!$N$26,главная!$N$27))))</f>
        <v>0</v>
      </c>
      <c r="LA161" s="49">
        <f>IF(-(инвестиции!$R$54-инвестиции!$R$52)+SUM($T159:LA159)&lt;=0,0,LA159*IF(LA159&lt;=главная!$H$25,главная!$N$24,IF(LA159&lt;=главная!$H$26,главная!$N$25,IF(LA159&lt;=главная!$H$27,главная!$N$26,главная!$N$27))))</f>
        <v>0</v>
      </c>
      <c r="LB161" s="49">
        <f>IF(-(инвестиции!$R$54-инвестиции!$R$52)+SUM($T159:LB159)&lt;=0,0,LB159*IF(LB159&lt;=главная!$H$25,главная!$N$24,IF(LB159&lt;=главная!$H$26,главная!$N$25,IF(LB159&lt;=главная!$H$27,главная!$N$26,главная!$N$27))))</f>
        <v>0</v>
      </c>
      <c r="LC161" s="49">
        <f>IF(-(инвестиции!$R$54-инвестиции!$R$52)+SUM($T159:LC159)&lt;=0,0,LC159*IF(LC159&lt;=главная!$H$25,главная!$N$24,IF(LC159&lt;=главная!$H$26,главная!$N$25,IF(LC159&lt;=главная!$H$27,главная!$N$26,главная!$N$27))))</f>
        <v>0</v>
      </c>
      <c r="LD161" s="49">
        <f>IF(-(инвестиции!$R$54-инвестиции!$R$52)+SUM($T159:LD159)&lt;=0,0,LD159*IF(LD159&lt;=главная!$H$25,главная!$N$24,IF(LD159&lt;=главная!$H$26,главная!$N$25,IF(LD159&lt;=главная!$H$27,главная!$N$26,главная!$N$27))))</f>
        <v>0</v>
      </c>
      <c r="LE161" s="49">
        <f>IF(-(инвестиции!$R$54-инвестиции!$R$52)+SUM($T159:LE159)&lt;=0,0,LE159*IF(LE159&lt;=главная!$H$25,главная!$N$24,IF(LE159&lt;=главная!$H$26,главная!$N$25,IF(LE159&lt;=главная!$H$27,главная!$N$26,главная!$N$27))))</f>
        <v>0</v>
      </c>
      <c r="LF161" s="49">
        <f>IF(-(инвестиции!$R$54-инвестиции!$R$52)+SUM($T159:LF159)&lt;=0,0,LF159*IF(LF159&lt;=главная!$H$25,главная!$N$24,IF(LF159&lt;=главная!$H$26,главная!$N$25,IF(LF159&lt;=главная!$H$27,главная!$N$26,главная!$N$27))))</f>
        <v>0</v>
      </c>
      <c r="LG161" s="49">
        <f>IF(-(инвестиции!$R$54-инвестиции!$R$52)+SUM($T159:LG159)&lt;=0,0,LG159*IF(LG159&lt;=главная!$H$25,главная!$N$24,IF(LG159&lt;=главная!$H$26,главная!$N$25,IF(LG159&lt;=главная!$H$27,главная!$N$26,главная!$N$27))))</f>
        <v>0</v>
      </c>
      <c r="LH161" s="49">
        <f>IF(-(инвестиции!$R$54-инвестиции!$R$52)+SUM($T159:LH159)&lt;=0,0,LH159*IF(LH159&lt;=главная!$H$25,главная!$N$24,IF(LH159&lt;=главная!$H$26,главная!$N$25,IF(LH159&lt;=главная!$H$27,главная!$N$26,главная!$N$27))))</f>
        <v>0</v>
      </c>
      <c r="LI161" s="10"/>
      <c r="LJ161" s="10"/>
    </row>
    <row r="162" spans="1:322" ht="4.0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31"/>
      <c r="L162" s="6"/>
      <c r="M162" s="13"/>
      <c r="N162" s="6"/>
      <c r="O162" s="20"/>
      <c r="P162" s="6"/>
      <c r="Q162" s="6"/>
      <c r="R162" s="65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  <c r="JI162" s="6"/>
      <c r="JJ162" s="6"/>
      <c r="JK162" s="6"/>
      <c r="JL162" s="6"/>
      <c r="JM162" s="6"/>
      <c r="JN162" s="6"/>
      <c r="JO162" s="6"/>
      <c r="JP162" s="6"/>
      <c r="JQ162" s="6"/>
      <c r="JR162" s="6"/>
      <c r="JS162" s="6"/>
      <c r="JT162" s="6"/>
      <c r="JU162" s="6"/>
      <c r="JV162" s="6"/>
      <c r="JW162" s="6"/>
      <c r="JX162" s="6"/>
      <c r="JY162" s="6"/>
      <c r="JZ162" s="6"/>
      <c r="KA162" s="6"/>
      <c r="KB162" s="6"/>
      <c r="KC162" s="6"/>
      <c r="KD162" s="6"/>
      <c r="KE162" s="6"/>
      <c r="KF162" s="6"/>
      <c r="KG162" s="6"/>
      <c r="KH162" s="6"/>
      <c r="KI162" s="6"/>
      <c r="KJ162" s="6"/>
      <c r="KK162" s="6"/>
      <c r="KL162" s="6"/>
      <c r="KM162" s="6"/>
      <c r="KN162" s="6"/>
      <c r="KO162" s="6"/>
      <c r="KP162" s="6"/>
      <c r="KQ162" s="6"/>
      <c r="KR162" s="6"/>
      <c r="KS162" s="6"/>
      <c r="KT162" s="6"/>
      <c r="KU162" s="6"/>
      <c r="KV162" s="6"/>
      <c r="KW162" s="6"/>
      <c r="KX162" s="6"/>
      <c r="KY162" s="6"/>
      <c r="KZ162" s="6"/>
      <c r="LA162" s="6"/>
      <c r="LB162" s="6"/>
      <c r="LC162" s="6"/>
      <c r="LD162" s="6"/>
      <c r="LE162" s="6"/>
      <c r="LF162" s="6"/>
      <c r="LG162" s="6"/>
      <c r="LH162" s="6"/>
      <c r="LI162" s="6"/>
      <c r="LJ162" s="6"/>
    </row>
    <row r="163" spans="1:322" s="11" customFormat="1" x14ac:dyDescent="0.25">
      <c r="A163" s="10"/>
      <c r="B163" s="10"/>
      <c r="C163" s="10"/>
      <c r="D163" s="10"/>
      <c r="E163" s="30" t="str">
        <f>kpi!$E$46</f>
        <v>чистая прибыль</v>
      </c>
      <c r="F163" s="10"/>
      <c r="G163" s="10"/>
      <c r="H163" s="30"/>
      <c r="I163" s="10"/>
      <c r="J163" s="10"/>
      <c r="K163" s="79" t="str">
        <f>IF($E163="","",INDEX(kpi!$H:$H,SUMIFS(kpi!$B:$B,kpi!$E:$E,$E163)))</f>
        <v>долл.</v>
      </c>
      <c r="L163" s="10"/>
      <c r="M163" s="13"/>
      <c r="N163" s="10"/>
      <c r="O163" s="20"/>
      <c r="P163" s="10"/>
      <c r="Q163" s="10"/>
      <c r="R163" s="66">
        <f>SUMIFS($T163:$LI163,$T$1:$LI$1,"&lt;="&amp;MAX($1:$1),$T$1:$LI$1,"&gt;="&amp;1)</f>
        <v>0</v>
      </c>
      <c r="S163" s="10"/>
      <c r="T163" s="10"/>
      <c r="U163" s="49">
        <f>U159-U161</f>
        <v>0</v>
      </c>
      <c r="V163" s="49">
        <f>V159-V161</f>
        <v>0</v>
      </c>
      <c r="W163" s="49">
        <f t="shared" ref="W163:CG163" si="407">W159-W161</f>
        <v>0</v>
      </c>
      <c r="X163" s="49">
        <f t="shared" si="407"/>
        <v>0</v>
      </c>
      <c r="Y163" s="49">
        <f t="shared" si="407"/>
        <v>0</v>
      </c>
      <c r="Z163" s="49">
        <f t="shared" si="407"/>
        <v>0</v>
      </c>
      <c r="AA163" s="49">
        <f t="shared" si="407"/>
        <v>0</v>
      </c>
      <c r="AB163" s="49">
        <f t="shared" si="407"/>
        <v>0</v>
      </c>
      <c r="AC163" s="49">
        <f t="shared" si="407"/>
        <v>0</v>
      </c>
      <c r="AD163" s="49">
        <f t="shared" si="407"/>
        <v>0</v>
      </c>
      <c r="AE163" s="49">
        <f t="shared" si="407"/>
        <v>0</v>
      </c>
      <c r="AF163" s="49">
        <f t="shared" si="407"/>
        <v>0</v>
      </c>
      <c r="AG163" s="49">
        <f t="shared" si="407"/>
        <v>0</v>
      </c>
      <c r="AH163" s="49">
        <f t="shared" si="407"/>
        <v>0</v>
      </c>
      <c r="AI163" s="49">
        <f t="shared" si="407"/>
        <v>0</v>
      </c>
      <c r="AJ163" s="49">
        <f t="shared" si="407"/>
        <v>0</v>
      </c>
      <c r="AK163" s="49">
        <f t="shared" si="407"/>
        <v>0</v>
      </c>
      <c r="AL163" s="49">
        <f t="shared" si="407"/>
        <v>0</v>
      </c>
      <c r="AM163" s="49">
        <f t="shared" si="407"/>
        <v>0</v>
      </c>
      <c r="AN163" s="49">
        <f t="shared" si="407"/>
        <v>0</v>
      </c>
      <c r="AO163" s="49">
        <f t="shared" si="407"/>
        <v>0</v>
      </c>
      <c r="AP163" s="49">
        <f t="shared" si="407"/>
        <v>0</v>
      </c>
      <c r="AQ163" s="49">
        <f t="shared" si="407"/>
        <v>0</v>
      </c>
      <c r="AR163" s="49">
        <f t="shared" si="407"/>
        <v>0</v>
      </c>
      <c r="AS163" s="49">
        <f t="shared" si="407"/>
        <v>0</v>
      </c>
      <c r="AT163" s="49">
        <f t="shared" si="407"/>
        <v>0</v>
      </c>
      <c r="AU163" s="49">
        <f t="shared" si="407"/>
        <v>0</v>
      </c>
      <c r="AV163" s="49">
        <f t="shared" si="407"/>
        <v>0</v>
      </c>
      <c r="AW163" s="49">
        <f t="shared" si="407"/>
        <v>0</v>
      </c>
      <c r="AX163" s="49">
        <f t="shared" si="407"/>
        <v>0</v>
      </c>
      <c r="AY163" s="49">
        <f t="shared" si="407"/>
        <v>0</v>
      </c>
      <c r="AZ163" s="49">
        <f t="shared" si="407"/>
        <v>0</v>
      </c>
      <c r="BA163" s="49">
        <f t="shared" si="407"/>
        <v>0</v>
      </c>
      <c r="BB163" s="49">
        <f t="shared" si="407"/>
        <v>0</v>
      </c>
      <c r="BC163" s="49">
        <f t="shared" si="407"/>
        <v>0</v>
      </c>
      <c r="BD163" s="49">
        <f t="shared" si="407"/>
        <v>0</v>
      </c>
      <c r="BE163" s="49">
        <f t="shared" si="407"/>
        <v>0</v>
      </c>
      <c r="BF163" s="49">
        <f t="shared" si="407"/>
        <v>0</v>
      </c>
      <c r="BG163" s="49">
        <f t="shared" si="407"/>
        <v>0</v>
      </c>
      <c r="BH163" s="49">
        <f t="shared" si="407"/>
        <v>0</v>
      </c>
      <c r="BI163" s="49">
        <f t="shared" si="407"/>
        <v>0</v>
      </c>
      <c r="BJ163" s="49">
        <f t="shared" si="407"/>
        <v>0</v>
      </c>
      <c r="BK163" s="49">
        <f t="shared" si="407"/>
        <v>0</v>
      </c>
      <c r="BL163" s="49">
        <f t="shared" si="407"/>
        <v>0</v>
      </c>
      <c r="BM163" s="49">
        <f t="shared" si="407"/>
        <v>0</v>
      </c>
      <c r="BN163" s="49">
        <f t="shared" si="407"/>
        <v>0</v>
      </c>
      <c r="BO163" s="49">
        <f t="shared" si="407"/>
        <v>0</v>
      </c>
      <c r="BP163" s="49">
        <f t="shared" si="407"/>
        <v>0</v>
      </c>
      <c r="BQ163" s="49">
        <f t="shared" si="407"/>
        <v>0</v>
      </c>
      <c r="BR163" s="49">
        <f t="shared" si="407"/>
        <v>0</v>
      </c>
      <c r="BS163" s="49">
        <f t="shared" si="407"/>
        <v>0</v>
      </c>
      <c r="BT163" s="49">
        <f t="shared" si="407"/>
        <v>0</v>
      </c>
      <c r="BU163" s="49">
        <f t="shared" si="407"/>
        <v>0</v>
      </c>
      <c r="BV163" s="49">
        <f t="shared" si="407"/>
        <v>0</v>
      </c>
      <c r="BW163" s="49">
        <f t="shared" si="407"/>
        <v>0</v>
      </c>
      <c r="BX163" s="49">
        <f t="shared" si="407"/>
        <v>0</v>
      </c>
      <c r="BY163" s="49">
        <f t="shared" si="407"/>
        <v>0</v>
      </c>
      <c r="BZ163" s="49">
        <f t="shared" si="407"/>
        <v>0</v>
      </c>
      <c r="CA163" s="49">
        <f t="shared" si="407"/>
        <v>0</v>
      </c>
      <c r="CB163" s="49">
        <f t="shared" si="407"/>
        <v>0</v>
      </c>
      <c r="CC163" s="49">
        <f t="shared" si="407"/>
        <v>0</v>
      </c>
      <c r="CD163" s="49">
        <f t="shared" si="407"/>
        <v>0</v>
      </c>
      <c r="CE163" s="49">
        <f t="shared" si="407"/>
        <v>0</v>
      </c>
      <c r="CF163" s="49">
        <f t="shared" si="407"/>
        <v>0</v>
      </c>
      <c r="CG163" s="49">
        <f t="shared" si="407"/>
        <v>0</v>
      </c>
      <c r="CH163" s="49">
        <f t="shared" ref="CH163:ES163" si="408">CH159-CH161</f>
        <v>0</v>
      </c>
      <c r="CI163" s="49">
        <f t="shared" si="408"/>
        <v>0</v>
      </c>
      <c r="CJ163" s="49">
        <f t="shared" si="408"/>
        <v>0</v>
      </c>
      <c r="CK163" s="49">
        <f t="shared" si="408"/>
        <v>0</v>
      </c>
      <c r="CL163" s="49">
        <f t="shared" si="408"/>
        <v>0</v>
      </c>
      <c r="CM163" s="49">
        <f t="shared" si="408"/>
        <v>0</v>
      </c>
      <c r="CN163" s="49">
        <f t="shared" si="408"/>
        <v>0</v>
      </c>
      <c r="CO163" s="49">
        <f t="shared" si="408"/>
        <v>0</v>
      </c>
      <c r="CP163" s="49">
        <f t="shared" si="408"/>
        <v>0</v>
      </c>
      <c r="CQ163" s="49">
        <f t="shared" si="408"/>
        <v>0</v>
      </c>
      <c r="CR163" s="49">
        <f t="shared" si="408"/>
        <v>0</v>
      </c>
      <c r="CS163" s="49">
        <f t="shared" si="408"/>
        <v>0</v>
      </c>
      <c r="CT163" s="49">
        <f t="shared" si="408"/>
        <v>0</v>
      </c>
      <c r="CU163" s="49">
        <f t="shared" si="408"/>
        <v>0</v>
      </c>
      <c r="CV163" s="49">
        <f t="shared" si="408"/>
        <v>0</v>
      </c>
      <c r="CW163" s="49">
        <f t="shared" si="408"/>
        <v>0</v>
      </c>
      <c r="CX163" s="49">
        <f t="shared" si="408"/>
        <v>0</v>
      </c>
      <c r="CY163" s="49">
        <f t="shared" si="408"/>
        <v>0</v>
      </c>
      <c r="CZ163" s="49">
        <f t="shared" si="408"/>
        <v>0</v>
      </c>
      <c r="DA163" s="49">
        <f t="shared" si="408"/>
        <v>0</v>
      </c>
      <c r="DB163" s="49">
        <f t="shared" si="408"/>
        <v>0</v>
      </c>
      <c r="DC163" s="49">
        <f t="shared" si="408"/>
        <v>0</v>
      </c>
      <c r="DD163" s="49">
        <f t="shared" si="408"/>
        <v>0</v>
      </c>
      <c r="DE163" s="49">
        <f t="shared" si="408"/>
        <v>0</v>
      </c>
      <c r="DF163" s="49">
        <f t="shared" si="408"/>
        <v>0</v>
      </c>
      <c r="DG163" s="49">
        <f t="shared" si="408"/>
        <v>0</v>
      </c>
      <c r="DH163" s="49">
        <f t="shared" si="408"/>
        <v>0</v>
      </c>
      <c r="DI163" s="49">
        <f t="shared" si="408"/>
        <v>0</v>
      </c>
      <c r="DJ163" s="49">
        <f t="shared" si="408"/>
        <v>0</v>
      </c>
      <c r="DK163" s="49">
        <f t="shared" si="408"/>
        <v>0</v>
      </c>
      <c r="DL163" s="49">
        <f t="shared" si="408"/>
        <v>0</v>
      </c>
      <c r="DM163" s="49">
        <f t="shared" si="408"/>
        <v>0</v>
      </c>
      <c r="DN163" s="49">
        <f t="shared" si="408"/>
        <v>0</v>
      </c>
      <c r="DO163" s="49">
        <f t="shared" si="408"/>
        <v>0</v>
      </c>
      <c r="DP163" s="49">
        <f t="shared" si="408"/>
        <v>0</v>
      </c>
      <c r="DQ163" s="49">
        <f t="shared" si="408"/>
        <v>0</v>
      </c>
      <c r="DR163" s="49">
        <f t="shared" si="408"/>
        <v>0</v>
      </c>
      <c r="DS163" s="49">
        <f t="shared" si="408"/>
        <v>0</v>
      </c>
      <c r="DT163" s="49">
        <f t="shared" si="408"/>
        <v>0</v>
      </c>
      <c r="DU163" s="49">
        <f t="shared" si="408"/>
        <v>0</v>
      </c>
      <c r="DV163" s="49">
        <f t="shared" si="408"/>
        <v>0</v>
      </c>
      <c r="DW163" s="49">
        <f t="shared" si="408"/>
        <v>0</v>
      </c>
      <c r="DX163" s="49">
        <f t="shared" si="408"/>
        <v>0</v>
      </c>
      <c r="DY163" s="49">
        <f t="shared" si="408"/>
        <v>0</v>
      </c>
      <c r="DZ163" s="49">
        <f t="shared" si="408"/>
        <v>0</v>
      </c>
      <c r="EA163" s="49">
        <f t="shared" si="408"/>
        <v>0</v>
      </c>
      <c r="EB163" s="49">
        <f t="shared" si="408"/>
        <v>0</v>
      </c>
      <c r="EC163" s="49">
        <f t="shared" si="408"/>
        <v>0</v>
      </c>
      <c r="ED163" s="49">
        <f t="shared" si="408"/>
        <v>0</v>
      </c>
      <c r="EE163" s="49">
        <f t="shared" si="408"/>
        <v>0</v>
      </c>
      <c r="EF163" s="49">
        <f t="shared" si="408"/>
        <v>0</v>
      </c>
      <c r="EG163" s="49">
        <f t="shared" si="408"/>
        <v>0</v>
      </c>
      <c r="EH163" s="49">
        <f t="shared" si="408"/>
        <v>0</v>
      </c>
      <c r="EI163" s="49">
        <f t="shared" si="408"/>
        <v>0</v>
      </c>
      <c r="EJ163" s="49">
        <f t="shared" si="408"/>
        <v>0</v>
      </c>
      <c r="EK163" s="49">
        <f t="shared" si="408"/>
        <v>0</v>
      </c>
      <c r="EL163" s="49">
        <f t="shared" si="408"/>
        <v>0</v>
      </c>
      <c r="EM163" s="49">
        <f t="shared" si="408"/>
        <v>0</v>
      </c>
      <c r="EN163" s="49">
        <f t="shared" si="408"/>
        <v>0</v>
      </c>
      <c r="EO163" s="49">
        <f t="shared" si="408"/>
        <v>0</v>
      </c>
      <c r="EP163" s="49">
        <f t="shared" si="408"/>
        <v>0</v>
      </c>
      <c r="EQ163" s="49">
        <f t="shared" si="408"/>
        <v>0</v>
      </c>
      <c r="ER163" s="49">
        <f t="shared" si="408"/>
        <v>0</v>
      </c>
      <c r="ES163" s="49">
        <f t="shared" si="408"/>
        <v>0</v>
      </c>
      <c r="ET163" s="49">
        <f t="shared" ref="ET163:HE163" si="409">ET159-ET161</f>
        <v>0</v>
      </c>
      <c r="EU163" s="49">
        <f t="shared" si="409"/>
        <v>0</v>
      </c>
      <c r="EV163" s="49">
        <f t="shared" si="409"/>
        <v>0</v>
      </c>
      <c r="EW163" s="49">
        <f t="shared" si="409"/>
        <v>0</v>
      </c>
      <c r="EX163" s="49">
        <f t="shared" si="409"/>
        <v>0</v>
      </c>
      <c r="EY163" s="49">
        <f t="shared" si="409"/>
        <v>0</v>
      </c>
      <c r="EZ163" s="49">
        <f t="shared" si="409"/>
        <v>0</v>
      </c>
      <c r="FA163" s="49">
        <f t="shared" si="409"/>
        <v>0</v>
      </c>
      <c r="FB163" s="49">
        <f t="shared" si="409"/>
        <v>0</v>
      </c>
      <c r="FC163" s="49">
        <f t="shared" si="409"/>
        <v>0</v>
      </c>
      <c r="FD163" s="49">
        <f t="shared" si="409"/>
        <v>0</v>
      </c>
      <c r="FE163" s="49">
        <f t="shared" si="409"/>
        <v>0</v>
      </c>
      <c r="FF163" s="49">
        <f t="shared" si="409"/>
        <v>0</v>
      </c>
      <c r="FG163" s="49">
        <f t="shared" si="409"/>
        <v>0</v>
      </c>
      <c r="FH163" s="49">
        <f t="shared" si="409"/>
        <v>0</v>
      </c>
      <c r="FI163" s="49">
        <f t="shared" si="409"/>
        <v>0</v>
      </c>
      <c r="FJ163" s="49">
        <f t="shared" si="409"/>
        <v>0</v>
      </c>
      <c r="FK163" s="49">
        <f t="shared" si="409"/>
        <v>0</v>
      </c>
      <c r="FL163" s="49">
        <f t="shared" si="409"/>
        <v>0</v>
      </c>
      <c r="FM163" s="49">
        <f t="shared" si="409"/>
        <v>0</v>
      </c>
      <c r="FN163" s="49">
        <f t="shared" si="409"/>
        <v>0</v>
      </c>
      <c r="FO163" s="49">
        <f t="shared" si="409"/>
        <v>0</v>
      </c>
      <c r="FP163" s="49">
        <f t="shared" si="409"/>
        <v>0</v>
      </c>
      <c r="FQ163" s="49">
        <f t="shared" si="409"/>
        <v>0</v>
      </c>
      <c r="FR163" s="49">
        <f t="shared" si="409"/>
        <v>0</v>
      </c>
      <c r="FS163" s="49">
        <f t="shared" si="409"/>
        <v>0</v>
      </c>
      <c r="FT163" s="49">
        <f t="shared" si="409"/>
        <v>0</v>
      </c>
      <c r="FU163" s="49">
        <f t="shared" si="409"/>
        <v>0</v>
      </c>
      <c r="FV163" s="49">
        <f t="shared" si="409"/>
        <v>0</v>
      </c>
      <c r="FW163" s="49">
        <f t="shared" si="409"/>
        <v>0</v>
      </c>
      <c r="FX163" s="49">
        <f t="shared" si="409"/>
        <v>0</v>
      </c>
      <c r="FY163" s="49">
        <f t="shared" si="409"/>
        <v>0</v>
      </c>
      <c r="FZ163" s="49">
        <f t="shared" si="409"/>
        <v>0</v>
      </c>
      <c r="GA163" s="49">
        <f t="shared" si="409"/>
        <v>0</v>
      </c>
      <c r="GB163" s="49">
        <f t="shared" si="409"/>
        <v>0</v>
      </c>
      <c r="GC163" s="49">
        <f t="shared" si="409"/>
        <v>0</v>
      </c>
      <c r="GD163" s="49">
        <f t="shared" si="409"/>
        <v>0</v>
      </c>
      <c r="GE163" s="49">
        <f t="shared" si="409"/>
        <v>0</v>
      </c>
      <c r="GF163" s="49">
        <f t="shared" si="409"/>
        <v>0</v>
      </c>
      <c r="GG163" s="49">
        <f t="shared" si="409"/>
        <v>0</v>
      </c>
      <c r="GH163" s="49">
        <f t="shared" si="409"/>
        <v>0</v>
      </c>
      <c r="GI163" s="49">
        <f t="shared" si="409"/>
        <v>0</v>
      </c>
      <c r="GJ163" s="49">
        <f t="shared" si="409"/>
        <v>0</v>
      </c>
      <c r="GK163" s="49">
        <f t="shared" si="409"/>
        <v>0</v>
      </c>
      <c r="GL163" s="49">
        <f t="shared" si="409"/>
        <v>0</v>
      </c>
      <c r="GM163" s="49">
        <f t="shared" si="409"/>
        <v>0</v>
      </c>
      <c r="GN163" s="49">
        <f t="shared" si="409"/>
        <v>0</v>
      </c>
      <c r="GO163" s="49">
        <f t="shared" si="409"/>
        <v>0</v>
      </c>
      <c r="GP163" s="49">
        <f t="shared" si="409"/>
        <v>0</v>
      </c>
      <c r="GQ163" s="49">
        <f t="shared" si="409"/>
        <v>0</v>
      </c>
      <c r="GR163" s="49">
        <f t="shared" si="409"/>
        <v>0</v>
      </c>
      <c r="GS163" s="49">
        <f t="shared" si="409"/>
        <v>0</v>
      </c>
      <c r="GT163" s="49">
        <f t="shared" si="409"/>
        <v>0</v>
      </c>
      <c r="GU163" s="49">
        <f t="shared" si="409"/>
        <v>0</v>
      </c>
      <c r="GV163" s="49">
        <f t="shared" si="409"/>
        <v>0</v>
      </c>
      <c r="GW163" s="49">
        <f t="shared" si="409"/>
        <v>0</v>
      </c>
      <c r="GX163" s="49">
        <f t="shared" si="409"/>
        <v>0</v>
      </c>
      <c r="GY163" s="49">
        <f t="shared" si="409"/>
        <v>0</v>
      </c>
      <c r="GZ163" s="49">
        <f t="shared" si="409"/>
        <v>0</v>
      </c>
      <c r="HA163" s="49">
        <f t="shared" si="409"/>
        <v>0</v>
      </c>
      <c r="HB163" s="49">
        <f t="shared" si="409"/>
        <v>0</v>
      </c>
      <c r="HC163" s="49">
        <f t="shared" si="409"/>
        <v>0</v>
      </c>
      <c r="HD163" s="49">
        <f t="shared" si="409"/>
        <v>0</v>
      </c>
      <c r="HE163" s="49">
        <f t="shared" si="409"/>
        <v>0</v>
      </c>
      <c r="HF163" s="49">
        <f t="shared" ref="HF163:JQ163" si="410">HF159-HF161</f>
        <v>0</v>
      </c>
      <c r="HG163" s="49">
        <f t="shared" si="410"/>
        <v>0</v>
      </c>
      <c r="HH163" s="49">
        <f t="shared" si="410"/>
        <v>0</v>
      </c>
      <c r="HI163" s="49">
        <f t="shared" si="410"/>
        <v>0</v>
      </c>
      <c r="HJ163" s="49">
        <f t="shared" si="410"/>
        <v>0</v>
      </c>
      <c r="HK163" s="49">
        <f t="shared" si="410"/>
        <v>0</v>
      </c>
      <c r="HL163" s="49">
        <f t="shared" si="410"/>
        <v>0</v>
      </c>
      <c r="HM163" s="49">
        <f t="shared" si="410"/>
        <v>0</v>
      </c>
      <c r="HN163" s="49">
        <f t="shared" si="410"/>
        <v>0</v>
      </c>
      <c r="HO163" s="49">
        <f t="shared" si="410"/>
        <v>0</v>
      </c>
      <c r="HP163" s="49">
        <f t="shared" si="410"/>
        <v>0</v>
      </c>
      <c r="HQ163" s="49">
        <f t="shared" si="410"/>
        <v>0</v>
      </c>
      <c r="HR163" s="49">
        <f t="shared" si="410"/>
        <v>0</v>
      </c>
      <c r="HS163" s="49">
        <f t="shared" si="410"/>
        <v>0</v>
      </c>
      <c r="HT163" s="49">
        <f t="shared" si="410"/>
        <v>0</v>
      </c>
      <c r="HU163" s="49">
        <f t="shared" si="410"/>
        <v>0</v>
      </c>
      <c r="HV163" s="49">
        <f t="shared" si="410"/>
        <v>0</v>
      </c>
      <c r="HW163" s="49">
        <f t="shared" si="410"/>
        <v>0</v>
      </c>
      <c r="HX163" s="49">
        <f t="shared" si="410"/>
        <v>0</v>
      </c>
      <c r="HY163" s="49">
        <f t="shared" si="410"/>
        <v>0</v>
      </c>
      <c r="HZ163" s="49">
        <f t="shared" si="410"/>
        <v>0</v>
      </c>
      <c r="IA163" s="49">
        <f t="shared" si="410"/>
        <v>0</v>
      </c>
      <c r="IB163" s="49">
        <f t="shared" si="410"/>
        <v>0</v>
      </c>
      <c r="IC163" s="49">
        <f t="shared" si="410"/>
        <v>0</v>
      </c>
      <c r="ID163" s="49">
        <f t="shared" si="410"/>
        <v>0</v>
      </c>
      <c r="IE163" s="49">
        <f t="shared" si="410"/>
        <v>0</v>
      </c>
      <c r="IF163" s="49">
        <f t="shared" si="410"/>
        <v>0</v>
      </c>
      <c r="IG163" s="49">
        <f t="shared" si="410"/>
        <v>0</v>
      </c>
      <c r="IH163" s="49">
        <f t="shared" si="410"/>
        <v>0</v>
      </c>
      <c r="II163" s="49">
        <f t="shared" si="410"/>
        <v>0</v>
      </c>
      <c r="IJ163" s="49">
        <f t="shared" si="410"/>
        <v>0</v>
      </c>
      <c r="IK163" s="49">
        <f t="shared" si="410"/>
        <v>0</v>
      </c>
      <c r="IL163" s="49">
        <f t="shared" si="410"/>
        <v>0</v>
      </c>
      <c r="IM163" s="49">
        <f t="shared" si="410"/>
        <v>0</v>
      </c>
      <c r="IN163" s="49">
        <f t="shared" si="410"/>
        <v>0</v>
      </c>
      <c r="IO163" s="49">
        <f t="shared" si="410"/>
        <v>0</v>
      </c>
      <c r="IP163" s="49">
        <f t="shared" si="410"/>
        <v>0</v>
      </c>
      <c r="IQ163" s="49">
        <f t="shared" si="410"/>
        <v>0</v>
      </c>
      <c r="IR163" s="49">
        <f t="shared" si="410"/>
        <v>0</v>
      </c>
      <c r="IS163" s="49">
        <f t="shared" si="410"/>
        <v>0</v>
      </c>
      <c r="IT163" s="49">
        <f t="shared" si="410"/>
        <v>0</v>
      </c>
      <c r="IU163" s="49">
        <f t="shared" si="410"/>
        <v>0</v>
      </c>
      <c r="IV163" s="49">
        <f t="shared" si="410"/>
        <v>0</v>
      </c>
      <c r="IW163" s="49">
        <f t="shared" si="410"/>
        <v>0</v>
      </c>
      <c r="IX163" s="49">
        <f t="shared" si="410"/>
        <v>0</v>
      </c>
      <c r="IY163" s="49">
        <f t="shared" si="410"/>
        <v>0</v>
      </c>
      <c r="IZ163" s="49">
        <f t="shared" si="410"/>
        <v>0</v>
      </c>
      <c r="JA163" s="49">
        <f t="shared" si="410"/>
        <v>0</v>
      </c>
      <c r="JB163" s="49">
        <f t="shared" si="410"/>
        <v>0</v>
      </c>
      <c r="JC163" s="49">
        <f t="shared" si="410"/>
        <v>0</v>
      </c>
      <c r="JD163" s="49">
        <f t="shared" si="410"/>
        <v>0</v>
      </c>
      <c r="JE163" s="49">
        <f t="shared" si="410"/>
        <v>0</v>
      </c>
      <c r="JF163" s="49">
        <f t="shared" si="410"/>
        <v>0</v>
      </c>
      <c r="JG163" s="49">
        <f t="shared" si="410"/>
        <v>0</v>
      </c>
      <c r="JH163" s="49">
        <f t="shared" si="410"/>
        <v>0</v>
      </c>
      <c r="JI163" s="49">
        <f t="shared" si="410"/>
        <v>0</v>
      </c>
      <c r="JJ163" s="49">
        <f t="shared" si="410"/>
        <v>0</v>
      </c>
      <c r="JK163" s="49">
        <f t="shared" si="410"/>
        <v>0</v>
      </c>
      <c r="JL163" s="49">
        <f t="shared" si="410"/>
        <v>0</v>
      </c>
      <c r="JM163" s="49">
        <f t="shared" si="410"/>
        <v>0</v>
      </c>
      <c r="JN163" s="49">
        <f t="shared" si="410"/>
        <v>0</v>
      </c>
      <c r="JO163" s="49">
        <f t="shared" si="410"/>
        <v>0</v>
      </c>
      <c r="JP163" s="49">
        <f t="shared" si="410"/>
        <v>0</v>
      </c>
      <c r="JQ163" s="49">
        <f t="shared" si="410"/>
        <v>0</v>
      </c>
      <c r="JR163" s="49">
        <f t="shared" ref="JR163:LH163" si="411">JR159-JR161</f>
        <v>0</v>
      </c>
      <c r="JS163" s="49">
        <f t="shared" si="411"/>
        <v>0</v>
      </c>
      <c r="JT163" s="49">
        <f t="shared" si="411"/>
        <v>0</v>
      </c>
      <c r="JU163" s="49">
        <f t="shared" si="411"/>
        <v>0</v>
      </c>
      <c r="JV163" s="49">
        <f t="shared" si="411"/>
        <v>0</v>
      </c>
      <c r="JW163" s="49">
        <f t="shared" si="411"/>
        <v>0</v>
      </c>
      <c r="JX163" s="49">
        <f t="shared" si="411"/>
        <v>0</v>
      </c>
      <c r="JY163" s="49">
        <f t="shared" si="411"/>
        <v>0</v>
      </c>
      <c r="JZ163" s="49">
        <f t="shared" si="411"/>
        <v>0</v>
      </c>
      <c r="KA163" s="49">
        <f t="shared" si="411"/>
        <v>0</v>
      </c>
      <c r="KB163" s="49">
        <f t="shared" si="411"/>
        <v>0</v>
      </c>
      <c r="KC163" s="49">
        <f t="shared" si="411"/>
        <v>0</v>
      </c>
      <c r="KD163" s="49">
        <f t="shared" si="411"/>
        <v>0</v>
      </c>
      <c r="KE163" s="49">
        <f t="shared" si="411"/>
        <v>0</v>
      </c>
      <c r="KF163" s="49">
        <f t="shared" si="411"/>
        <v>0</v>
      </c>
      <c r="KG163" s="49">
        <f t="shared" si="411"/>
        <v>0</v>
      </c>
      <c r="KH163" s="49">
        <f t="shared" si="411"/>
        <v>0</v>
      </c>
      <c r="KI163" s="49">
        <f t="shared" si="411"/>
        <v>0</v>
      </c>
      <c r="KJ163" s="49">
        <f t="shared" si="411"/>
        <v>0</v>
      </c>
      <c r="KK163" s="49">
        <f t="shared" si="411"/>
        <v>0</v>
      </c>
      <c r="KL163" s="49">
        <f t="shared" si="411"/>
        <v>0</v>
      </c>
      <c r="KM163" s="49">
        <f t="shared" si="411"/>
        <v>0</v>
      </c>
      <c r="KN163" s="49">
        <f t="shared" si="411"/>
        <v>0</v>
      </c>
      <c r="KO163" s="49">
        <f t="shared" si="411"/>
        <v>0</v>
      </c>
      <c r="KP163" s="49">
        <f t="shared" si="411"/>
        <v>0</v>
      </c>
      <c r="KQ163" s="49">
        <f t="shared" si="411"/>
        <v>0</v>
      </c>
      <c r="KR163" s="49">
        <f t="shared" si="411"/>
        <v>0</v>
      </c>
      <c r="KS163" s="49">
        <f t="shared" si="411"/>
        <v>0</v>
      </c>
      <c r="KT163" s="49">
        <f t="shared" si="411"/>
        <v>0</v>
      </c>
      <c r="KU163" s="49">
        <f t="shared" si="411"/>
        <v>0</v>
      </c>
      <c r="KV163" s="49">
        <f t="shared" si="411"/>
        <v>0</v>
      </c>
      <c r="KW163" s="49">
        <f t="shared" si="411"/>
        <v>0</v>
      </c>
      <c r="KX163" s="49">
        <f t="shared" si="411"/>
        <v>0</v>
      </c>
      <c r="KY163" s="49">
        <f t="shared" si="411"/>
        <v>0</v>
      </c>
      <c r="KZ163" s="49">
        <f t="shared" si="411"/>
        <v>0</v>
      </c>
      <c r="LA163" s="49">
        <f t="shared" si="411"/>
        <v>0</v>
      </c>
      <c r="LB163" s="49">
        <f t="shared" si="411"/>
        <v>0</v>
      </c>
      <c r="LC163" s="49">
        <f t="shared" si="411"/>
        <v>0</v>
      </c>
      <c r="LD163" s="49">
        <f t="shared" si="411"/>
        <v>0</v>
      </c>
      <c r="LE163" s="49">
        <f t="shared" si="411"/>
        <v>0</v>
      </c>
      <c r="LF163" s="49">
        <f t="shared" si="411"/>
        <v>0</v>
      </c>
      <c r="LG163" s="49">
        <f t="shared" si="411"/>
        <v>0</v>
      </c>
      <c r="LH163" s="49">
        <f t="shared" si="411"/>
        <v>0</v>
      </c>
      <c r="LI163" s="10"/>
      <c r="LJ163" s="10"/>
    </row>
    <row r="164" spans="1:322" ht="4.0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31"/>
      <c r="L164" s="6"/>
      <c r="M164" s="13"/>
      <c r="N164" s="6"/>
      <c r="O164" s="20"/>
      <c r="P164" s="6"/>
      <c r="Q164" s="6"/>
      <c r="R164" s="65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  <c r="JI164" s="6"/>
      <c r="JJ164" s="6"/>
      <c r="JK164" s="6"/>
      <c r="JL164" s="6"/>
      <c r="JM164" s="6"/>
      <c r="JN164" s="6"/>
      <c r="JO164" s="6"/>
      <c r="JP164" s="6"/>
      <c r="JQ164" s="6"/>
      <c r="JR164" s="6"/>
      <c r="JS164" s="6"/>
      <c r="JT164" s="6"/>
      <c r="JU164" s="6"/>
      <c r="JV164" s="6"/>
      <c r="JW164" s="6"/>
      <c r="JX164" s="6"/>
      <c r="JY164" s="6"/>
      <c r="JZ164" s="6"/>
      <c r="KA164" s="6"/>
      <c r="KB164" s="6"/>
      <c r="KC164" s="6"/>
      <c r="KD164" s="6"/>
      <c r="KE164" s="6"/>
      <c r="KF164" s="6"/>
      <c r="KG164" s="6"/>
      <c r="KH164" s="6"/>
      <c r="KI164" s="6"/>
      <c r="KJ164" s="6"/>
      <c r="KK164" s="6"/>
      <c r="KL164" s="6"/>
      <c r="KM164" s="6"/>
      <c r="KN164" s="6"/>
      <c r="KO164" s="6"/>
      <c r="KP164" s="6"/>
      <c r="KQ164" s="6"/>
      <c r="KR164" s="6"/>
      <c r="KS164" s="6"/>
      <c r="KT164" s="6"/>
      <c r="KU164" s="6"/>
      <c r="KV164" s="6"/>
      <c r="KW164" s="6"/>
      <c r="KX164" s="6"/>
      <c r="KY164" s="6"/>
      <c r="KZ164" s="6"/>
      <c r="LA164" s="6"/>
      <c r="LB164" s="6"/>
      <c r="LC164" s="6"/>
      <c r="LD164" s="6"/>
      <c r="LE164" s="6"/>
      <c r="LF164" s="6"/>
      <c r="LG164" s="6"/>
      <c r="LH164" s="6"/>
      <c r="LI164" s="6"/>
      <c r="LJ164" s="6"/>
    </row>
    <row r="165" spans="1:322" ht="7.0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31"/>
      <c r="L165" s="6"/>
      <c r="M165" s="13"/>
      <c r="N165" s="6"/>
      <c r="O165" s="20"/>
      <c r="P165" s="6"/>
      <c r="Q165" s="6"/>
      <c r="R165" s="65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  <c r="JI165" s="6"/>
      <c r="JJ165" s="6"/>
      <c r="JK165" s="6"/>
      <c r="JL165" s="6"/>
      <c r="JM165" s="6"/>
      <c r="JN165" s="6"/>
      <c r="JO165" s="6"/>
      <c r="JP165" s="6"/>
      <c r="JQ165" s="6"/>
      <c r="JR165" s="6"/>
      <c r="JS165" s="6"/>
      <c r="JT165" s="6"/>
      <c r="JU165" s="6"/>
      <c r="JV165" s="6"/>
      <c r="JW165" s="6"/>
      <c r="JX165" s="6"/>
      <c r="JY165" s="6"/>
      <c r="JZ165" s="6"/>
      <c r="KA165" s="6"/>
      <c r="KB165" s="6"/>
      <c r="KC165" s="6"/>
      <c r="KD165" s="6"/>
      <c r="KE165" s="6"/>
      <c r="KF165" s="6"/>
      <c r="KG165" s="6"/>
      <c r="KH165" s="6"/>
      <c r="KI165" s="6"/>
      <c r="KJ165" s="6"/>
      <c r="KK165" s="6"/>
      <c r="KL165" s="6"/>
      <c r="KM165" s="6"/>
      <c r="KN165" s="6"/>
      <c r="KO165" s="6"/>
      <c r="KP165" s="6"/>
      <c r="KQ165" s="6"/>
      <c r="KR165" s="6"/>
      <c r="KS165" s="6"/>
      <c r="KT165" s="6"/>
      <c r="KU165" s="6"/>
      <c r="KV165" s="6"/>
      <c r="KW165" s="6"/>
      <c r="KX165" s="6"/>
      <c r="KY165" s="6"/>
      <c r="KZ165" s="6"/>
      <c r="LA165" s="6"/>
      <c r="LB165" s="6"/>
      <c r="LC165" s="6"/>
      <c r="LD165" s="6"/>
      <c r="LE165" s="6"/>
      <c r="LF165" s="6"/>
      <c r="LG165" s="6"/>
      <c r="LH165" s="6"/>
      <c r="LI165" s="6"/>
      <c r="LJ165" s="6"/>
    </row>
    <row r="166" spans="1:322" s="11" customFormat="1" x14ac:dyDescent="0.25">
      <c r="A166" s="10"/>
      <c r="B166" s="10"/>
      <c r="C166" s="10"/>
      <c r="D166" s="10"/>
      <c r="E166" s="30" t="str">
        <f>kpi!$E$52</f>
        <v>финпоток по основной деятельности</v>
      </c>
      <c r="F166" s="10"/>
      <c r="G166" s="10"/>
      <c r="H166" s="30"/>
      <c r="I166" s="10"/>
      <c r="J166" s="10"/>
      <c r="K166" s="79" t="str">
        <f>IF($E166="","",INDEX(kpi!$H:$H,SUMIFS(kpi!$B:$B,kpi!$E:$E,$E166)))</f>
        <v>долл.</v>
      </c>
      <c r="L166" s="10"/>
      <c r="M166" s="13"/>
      <c r="N166" s="10"/>
      <c r="O166" s="20"/>
      <c r="P166" s="10"/>
      <c r="Q166" s="10"/>
      <c r="R166" s="66">
        <f>SUMIFS($T166:$LI166,$T$1:$LI$1,"&lt;="&amp;MAX($1:$1),$T$1:$LI$1,"&gt;="&amp;1)</f>
        <v>0</v>
      </c>
      <c r="S166" s="10"/>
      <c r="T166" s="10"/>
      <c r="U166" s="49">
        <f>IF(U$10="",0,U58-U153+U149-T147+T149-T161)</f>
        <v>0</v>
      </c>
      <c r="V166" s="49">
        <f t="shared" ref="V166:CG166" si="412">IF(V$10="",0,V58-V153+V149-U147+U149-U161)</f>
        <v>0</v>
      </c>
      <c r="W166" s="49">
        <f t="shared" si="412"/>
        <v>0</v>
      </c>
      <c r="X166" s="49">
        <f t="shared" si="412"/>
        <v>0</v>
      </c>
      <c r="Y166" s="49">
        <f t="shared" si="412"/>
        <v>0</v>
      </c>
      <c r="Z166" s="49">
        <f t="shared" si="412"/>
        <v>0</v>
      </c>
      <c r="AA166" s="49">
        <f t="shared" si="412"/>
        <v>0</v>
      </c>
      <c r="AB166" s="49">
        <f t="shared" si="412"/>
        <v>0</v>
      </c>
      <c r="AC166" s="49">
        <f t="shared" si="412"/>
        <v>0</v>
      </c>
      <c r="AD166" s="49">
        <f t="shared" si="412"/>
        <v>0</v>
      </c>
      <c r="AE166" s="49">
        <f t="shared" si="412"/>
        <v>0</v>
      </c>
      <c r="AF166" s="49">
        <f t="shared" si="412"/>
        <v>0</v>
      </c>
      <c r="AG166" s="49">
        <f t="shared" si="412"/>
        <v>0</v>
      </c>
      <c r="AH166" s="49">
        <f t="shared" si="412"/>
        <v>0</v>
      </c>
      <c r="AI166" s="49">
        <f t="shared" si="412"/>
        <v>0</v>
      </c>
      <c r="AJ166" s="49">
        <f t="shared" si="412"/>
        <v>0</v>
      </c>
      <c r="AK166" s="49">
        <f t="shared" si="412"/>
        <v>0</v>
      </c>
      <c r="AL166" s="49">
        <f t="shared" si="412"/>
        <v>0</v>
      </c>
      <c r="AM166" s="49">
        <f t="shared" si="412"/>
        <v>0</v>
      </c>
      <c r="AN166" s="49">
        <f t="shared" si="412"/>
        <v>0</v>
      </c>
      <c r="AO166" s="49">
        <f t="shared" si="412"/>
        <v>0</v>
      </c>
      <c r="AP166" s="49">
        <f t="shared" si="412"/>
        <v>0</v>
      </c>
      <c r="AQ166" s="49">
        <f t="shared" si="412"/>
        <v>0</v>
      </c>
      <c r="AR166" s="49">
        <f t="shared" si="412"/>
        <v>0</v>
      </c>
      <c r="AS166" s="49">
        <f t="shared" si="412"/>
        <v>0</v>
      </c>
      <c r="AT166" s="49">
        <f t="shared" si="412"/>
        <v>0</v>
      </c>
      <c r="AU166" s="49">
        <f t="shared" si="412"/>
        <v>0</v>
      </c>
      <c r="AV166" s="49">
        <f t="shared" si="412"/>
        <v>0</v>
      </c>
      <c r="AW166" s="49">
        <f t="shared" si="412"/>
        <v>0</v>
      </c>
      <c r="AX166" s="49">
        <f t="shared" si="412"/>
        <v>0</v>
      </c>
      <c r="AY166" s="49">
        <f t="shared" si="412"/>
        <v>0</v>
      </c>
      <c r="AZ166" s="49">
        <f t="shared" si="412"/>
        <v>0</v>
      </c>
      <c r="BA166" s="49">
        <f t="shared" si="412"/>
        <v>0</v>
      </c>
      <c r="BB166" s="49">
        <f t="shared" si="412"/>
        <v>0</v>
      </c>
      <c r="BC166" s="49">
        <f t="shared" si="412"/>
        <v>0</v>
      </c>
      <c r="BD166" s="49">
        <f t="shared" si="412"/>
        <v>0</v>
      </c>
      <c r="BE166" s="49">
        <f t="shared" si="412"/>
        <v>0</v>
      </c>
      <c r="BF166" s="49">
        <f t="shared" si="412"/>
        <v>0</v>
      </c>
      <c r="BG166" s="49">
        <f t="shared" si="412"/>
        <v>0</v>
      </c>
      <c r="BH166" s="49">
        <f t="shared" si="412"/>
        <v>0</v>
      </c>
      <c r="BI166" s="49">
        <f t="shared" si="412"/>
        <v>0</v>
      </c>
      <c r="BJ166" s="49">
        <f t="shared" si="412"/>
        <v>0</v>
      </c>
      <c r="BK166" s="49">
        <f t="shared" si="412"/>
        <v>0</v>
      </c>
      <c r="BL166" s="49">
        <f t="shared" si="412"/>
        <v>0</v>
      </c>
      <c r="BM166" s="49">
        <f t="shared" si="412"/>
        <v>0</v>
      </c>
      <c r="BN166" s="49">
        <f t="shared" si="412"/>
        <v>0</v>
      </c>
      <c r="BO166" s="49">
        <f t="shared" si="412"/>
        <v>0</v>
      </c>
      <c r="BP166" s="49">
        <f t="shared" si="412"/>
        <v>0</v>
      </c>
      <c r="BQ166" s="49">
        <f t="shared" si="412"/>
        <v>0</v>
      </c>
      <c r="BR166" s="49">
        <f t="shared" si="412"/>
        <v>0</v>
      </c>
      <c r="BS166" s="49">
        <f t="shared" si="412"/>
        <v>0</v>
      </c>
      <c r="BT166" s="49">
        <f t="shared" si="412"/>
        <v>0</v>
      </c>
      <c r="BU166" s="49">
        <f t="shared" si="412"/>
        <v>0</v>
      </c>
      <c r="BV166" s="49">
        <f t="shared" si="412"/>
        <v>0</v>
      </c>
      <c r="BW166" s="49">
        <f t="shared" si="412"/>
        <v>0</v>
      </c>
      <c r="BX166" s="49">
        <f t="shared" si="412"/>
        <v>0</v>
      </c>
      <c r="BY166" s="49">
        <f t="shared" si="412"/>
        <v>0</v>
      </c>
      <c r="BZ166" s="49">
        <f t="shared" si="412"/>
        <v>0</v>
      </c>
      <c r="CA166" s="49">
        <f t="shared" si="412"/>
        <v>0</v>
      </c>
      <c r="CB166" s="49">
        <f t="shared" si="412"/>
        <v>0</v>
      </c>
      <c r="CC166" s="49">
        <f t="shared" si="412"/>
        <v>0</v>
      </c>
      <c r="CD166" s="49">
        <f t="shared" si="412"/>
        <v>0</v>
      </c>
      <c r="CE166" s="49">
        <f t="shared" si="412"/>
        <v>0</v>
      </c>
      <c r="CF166" s="49">
        <f t="shared" si="412"/>
        <v>0</v>
      </c>
      <c r="CG166" s="49">
        <f t="shared" si="412"/>
        <v>0</v>
      </c>
      <c r="CH166" s="49">
        <f t="shared" ref="CH166:ES166" si="413">IF(CH$10="",0,CH58-CH153+CH149-CG147+CG149-CG161)</f>
        <v>0</v>
      </c>
      <c r="CI166" s="49">
        <f t="shared" si="413"/>
        <v>0</v>
      </c>
      <c r="CJ166" s="49">
        <f t="shared" si="413"/>
        <v>0</v>
      </c>
      <c r="CK166" s="49">
        <f t="shared" si="413"/>
        <v>0</v>
      </c>
      <c r="CL166" s="49">
        <f t="shared" si="413"/>
        <v>0</v>
      </c>
      <c r="CM166" s="49">
        <f t="shared" si="413"/>
        <v>0</v>
      </c>
      <c r="CN166" s="49">
        <f t="shared" si="413"/>
        <v>0</v>
      </c>
      <c r="CO166" s="49">
        <f t="shared" si="413"/>
        <v>0</v>
      </c>
      <c r="CP166" s="49">
        <f t="shared" si="413"/>
        <v>0</v>
      </c>
      <c r="CQ166" s="49">
        <f t="shared" si="413"/>
        <v>0</v>
      </c>
      <c r="CR166" s="49">
        <f t="shared" si="413"/>
        <v>0</v>
      </c>
      <c r="CS166" s="49">
        <f t="shared" si="413"/>
        <v>0</v>
      </c>
      <c r="CT166" s="49">
        <f t="shared" si="413"/>
        <v>0</v>
      </c>
      <c r="CU166" s="49">
        <f t="shared" si="413"/>
        <v>0</v>
      </c>
      <c r="CV166" s="49">
        <f t="shared" si="413"/>
        <v>0</v>
      </c>
      <c r="CW166" s="49">
        <f t="shared" si="413"/>
        <v>0</v>
      </c>
      <c r="CX166" s="49">
        <f t="shared" si="413"/>
        <v>0</v>
      </c>
      <c r="CY166" s="49">
        <f t="shared" si="413"/>
        <v>0</v>
      </c>
      <c r="CZ166" s="49">
        <f t="shared" si="413"/>
        <v>0</v>
      </c>
      <c r="DA166" s="49">
        <f t="shared" si="413"/>
        <v>0</v>
      </c>
      <c r="DB166" s="49">
        <f t="shared" si="413"/>
        <v>0</v>
      </c>
      <c r="DC166" s="49">
        <f t="shared" si="413"/>
        <v>0</v>
      </c>
      <c r="DD166" s="49">
        <f t="shared" si="413"/>
        <v>0</v>
      </c>
      <c r="DE166" s="49">
        <f t="shared" si="413"/>
        <v>0</v>
      </c>
      <c r="DF166" s="49">
        <f t="shared" si="413"/>
        <v>0</v>
      </c>
      <c r="DG166" s="49">
        <f t="shared" si="413"/>
        <v>0</v>
      </c>
      <c r="DH166" s="49">
        <f t="shared" si="413"/>
        <v>0</v>
      </c>
      <c r="DI166" s="49">
        <f t="shared" si="413"/>
        <v>0</v>
      </c>
      <c r="DJ166" s="49">
        <f t="shared" si="413"/>
        <v>0</v>
      </c>
      <c r="DK166" s="49">
        <f t="shared" si="413"/>
        <v>0</v>
      </c>
      <c r="DL166" s="49">
        <f t="shared" si="413"/>
        <v>0</v>
      </c>
      <c r="DM166" s="49">
        <f t="shared" si="413"/>
        <v>0</v>
      </c>
      <c r="DN166" s="49">
        <f t="shared" si="413"/>
        <v>0</v>
      </c>
      <c r="DO166" s="49">
        <f t="shared" si="413"/>
        <v>0</v>
      </c>
      <c r="DP166" s="49">
        <f t="shared" si="413"/>
        <v>0</v>
      </c>
      <c r="DQ166" s="49">
        <f t="shared" si="413"/>
        <v>0</v>
      </c>
      <c r="DR166" s="49">
        <f t="shared" si="413"/>
        <v>0</v>
      </c>
      <c r="DS166" s="49">
        <f t="shared" si="413"/>
        <v>0</v>
      </c>
      <c r="DT166" s="49">
        <f t="shared" si="413"/>
        <v>0</v>
      </c>
      <c r="DU166" s="49">
        <f t="shared" si="413"/>
        <v>0</v>
      </c>
      <c r="DV166" s="49">
        <f t="shared" si="413"/>
        <v>0</v>
      </c>
      <c r="DW166" s="49">
        <f t="shared" si="413"/>
        <v>0</v>
      </c>
      <c r="DX166" s="49">
        <f t="shared" si="413"/>
        <v>0</v>
      </c>
      <c r="DY166" s="49">
        <f t="shared" si="413"/>
        <v>0</v>
      </c>
      <c r="DZ166" s="49">
        <f t="shared" si="413"/>
        <v>0</v>
      </c>
      <c r="EA166" s="49">
        <f t="shared" si="413"/>
        <v>0</v>
      </c>
      <c r="EB166" s="49">
        <f t="shared" si="413"/>
        <v>0</v>
      </c>
      <c r="EC166" s="49">
        <f t="shared" si="413"/>
        <v>0</v>
      </c>
      <c r="ED166" s="49">
        <f t="shared" si="413"/>
        <v>0</v>
      </c>
      <c r="EE166" s="49">
        <f t="shared" si="413"/>
        <v>0</v>
      </c>
      <c r="EF166" s="49">
        <f t="shared" si="413"/>
        <v>0</v>
      </c>
      <c r="EG166" s="49">
        <f t="shared" si="413"/>
        <v>0</v>
      </c>
      <c r="EH166" s="49">
        <f t="shared" si="413"/>
        <v>0</v>
      </c>
      <c r="EI166" s="49">
        <f t="shared" si="413"/>
        <v>0</v>
      </c>
      <c r="EJ166" s="49">
        <f t="shared" si="413"/>
        <v>0</v>
      </c>
      <c r="EK166" s="49">
        <f t="shared" si="413"/>
        <v>0</v>
      </c>
      <c r="EL166" s="49">
        <f t="shared" si="413"/>
        <v>0</v>
      </c>
      <c r="EM166" s="49">
        <f t="shared" si="413"/>
        <v>0</v>
      </c>
      <c r="EN166" s="49">
        <f t="shared" si="413"/>
        <v>0</v>
      </c>
      <c r="EO166" s="49">
        <f t="shared" si="413"/>
        <v>0</v>
      </c>
      <c r="EP166" s="49">
        <f t="shared" si="413"/>
        <v>0</v>
      </c>
      <c r="EQ166" s="49">
        <f t="shared" si="413"/>
        <v>0</v>
      </c>
      <c r="ER166" s="49">
        <f t="shared" si="413"/>
        <v>0</v>
      </c>
      <c r="ES166" s="49">
        <f t="shared" si="413"/>
        <v>0</v>
      </c>
      <c r="ET166" s="49">
        <f t="shared" ref="ET166:HE166" si="414">IF(ET$10="",0,ET58-ET153+ET149-ES147+ES149-ES161)</f>
        <v>0</v>
      </c>
      <c r="EU166" s="49">
        <f t="shared" si="414"/>
        <v>0</v>
      </c>
      <c r="EV166" s="49">
        <f t="shared" si="414"/>
        <v>0</v>
      </c>
      <c r="EW166" s="49">
        <f t="shared" si="414"/>
        <v>0</v>
      </c>
      <c r="EX166" s="49">
        <f t="shared" si="414"/>
        <v>0</v>
      </c>
      <c r="EY166" s="49">
        <f t="shared" si="414"/>
        <v>0</v>
      </c>
      <c r="EZ166" s="49">
        <f t="shared" si="414"/>
        <v>0</v>
      </c>
      <c r="FA166" s="49">
        <f t="shared" si="414"/>
        <v>0</v>
      </c>
      <c r="FB166" s="49">
        <f t="shared" si="414"/>
        <v>0</v>
      </c>
      <c r="FC166" s="49">
        <f t="shared" si="414"/>
        <v>0</v>
      </c>
      <c r="FD166" s="49">
        <f t="shared" si="414"/>
        <v>0</v>
      </c>
      <c r="FE166" s="49">
        <f t="shared" si="414"/>
        <v>0</v>
      </c>
      <c r="FF166" s="49">
        <f t="shared" si="414"/>
        <v>0</v>
      </c>
      <c r="FG166" s="49">
        <f t="shared" si="414"/>
        <v>0</v>
      </c>
      <c r="FH166" s="49">
        <f t="shared" si="414"/>
        <v>0</v>
      </c>
      <c r="FI166" s="49">
        <f t="shared" si="414"/>
        <v>0</v>
      </c>
      <c r="FJ166" s="49">
        <f t="shared" si="414"/>
        <v>0</v>
      </c>
      <c r="FK166" s="49">
        <f t="shared" si="414"/>
        <v>0</v>
      </c>
      <c r="FL166" s="49">
        <f t="shared" si="414"/>
        <v>0</v>
      </c>
      <c r="FM166" s="49">
        <f t="shared" si="414"/>
        <v>0</v>
      </c>
      <c r="FN166" s="49">
        <f t="shared" si="414"/>
        <v>0</v>
      </c>
      <c r="FO166" s="49">
        <f t="shared" si="414"/>
        <v>0</v>
      </c>
      <c r="FP166" s="49">
        <f t="shared" si="414"/>
        <v>0</v>
      </c>
      <c r="FQ166" s="49">
        <f t="shared" si="414"/>
        <v>0</v>
      </c>
      <c r="FR166" s="49">
        <f t="shared" si="414"/>
        <v>0</v>
      </c>
      <c r="FS166" s="49">
        <f t="shared" si="414"/>
        <v>0</v>
      </c>
      <c r="FT166" s="49">
        <f t="shared" si="414"/>
        <v>0</v>
      </c>
      <c r="FU166" s="49">
        <f t="shared" si="414"/>
        <v>0</v>
      </c>
      <c r="FV166" s="49">
        <f t="shared" si="414"/>
        <v>0</v>
      </c>
      <c r="FW166" s="49">
        <f t="shared" si="414"/>
        <v>0</v>
      </c>
      <c r="FX166" s="49">
        <f t="shared" si="414"/>
        <v>0</v>
      </c>
      <c r="FY166" s="49">
        <f t="shared" si="414"/>
        <v>0</v>
      </c>
      <c r="FZ166" s="49">
        <f t="shared" si="414"/>
        <v>0</v>
      </c>
      <c r="GA166" s="49">
        <f t="shared" si="414"/>
        <v>0</v>
      </c>
      <c r="GB166" s="49">
        <f t="shared" si="414"/>
        <v>0</v>
      </c>
      <c r="GC166" s="49">
        <f t="shared" si="414"/>
        <v>0</v>
      </c>
      <c r="GD166" s="49">
        <f t="shared" si="414"/>
        <v>0</v>
      </c>
      <c r="GE166" s="49">
        <f t="shared" si="414"/>
        <v>0</v>
      </c>
      <c r="GF166" s="49">
        <f t="shared" si="414"/>
        <v>0</v>
      </c>
      <c r="GG166" s="49">
        <f t="shared" si="414"/>
        <v>0</v>
      </c>
      <c r="GH166" s="49">
        <f t="shared" si="414"/>
        <v>0</v>
      </c>
      <c r="GI166" s="49">
        <f t="shared" si="414"/>
        <v>0</v>
      </c>
      <c r="GJ166" s="49">
        <f t="shared" si="414"/>
        <v>0</v>
      </c>
      <c r="GK166" s="49">
        <f t="shared" si="414"/>
        <v>0</v>
      </c>
      <c r="GL166" s="49">
        <f t="shared" si="414"/>
        <v>0</v>
      </c>
      <c r="GM166" s="49">
        <f t="shared" si="414"/>
        <v>0</v>
      </c>
      <c r="GN166" s="49">
        <f t="shared" si="414"/>
        <v>0</v>
      </c>
      <c r="GO166" s="49">
        <f t="shared" si="414"/>
        <v>0</v>
      </c>
      <c r="GP166" s="49">
        <f t="shared" si="414"/>
        <v>0</v>
      </c>
      <c r="GQ166" s="49">
        <f t="shared" si="414"/>
        <v>0</v>
      </c>
      <c r="GR166" s="49">
        <f t="shared" si="414"/>
        <v>0</v>
      </c>
      <c r="GS166" s="49">
        <f t="shared" si="414"/>
        <v>0</v>
      </c>
      <c r="GT166" s="49">
        <f t="shared" si="414"/>
        <v>0</v>
      </c>
      <c r="GU166" s="49">
        <f t="shared" si="414"/>
        <v>0</v>
      </c>
      <c r="GV166" s="49">
        <f t="shared" si="414"/>
        <v>0</v>
      </c>
      <c r="GW166" s="49">
        <f t="shared" si="414"/>
        <v>0</v>
      </c>
      <c r="GX166" s="49">
        <f t="shared" si="414"/>
        <v>0</v>
      </c>
      <c r="GY166" s="49">
        <f t="shared" si="414"/>
        <v>0</v>
      </c>
      <c r="GZ166" s="49">
        <f t="shared" si="414"/>
        <v>0</v>
      </c>
      <c r="HA166" s="49">
        <f t="shared" si="414"/>
        <v>0</v>
      </c>
      <c r="HB166" s="49">
        <f t="shared" si="414"/>
        <v>0</v>
      </c>
      <c r="HC166" s="49">
        <f t="shared" si="414"/>
        <v>0</v>
      </c>
      <c r="HD166" s="49">
        <f t="shared" si="414"/>
        <v>0</v>
      </c>
      <c r="HE166" s="49">
        <f t="shared" si="414"/>
        <v>0</v>
      </c>
      <c r="HF166" s="49">
        <f t="shared" ref="HF166:JQ166" si="415">IF(HF$10="",0,HF58-HF153+HF149-HE147+HE149-HE161)</f>
        <v>0</v>
      </c>
      <c r="HG166" s="49">
        <f t="shared" si="415"/>
        <v>0</v>
      </c>
      <c r="HH166" s="49">
        <f t="shared" si="415"/>
        <v>0</v>
      </c>
      <c r="HI166" s="49">
        <f t="shared" si="415"/>
        <v>0</v>
      </c>
      <c r="HJ166" s="49">
        <f t="shared" si="415"/>
        <v>0</v>
      </c>
      <c r="HK166" s="49">
        <f t="shared" si="415"/>
        <v>0</v>
      </c>
      <c r="HL166" s="49">
        <f t="shared" si="415"/>
        <v>0</v>
      </c>
      <c r="HM166" s="49">
        <f t="shared" si="415"/>
        <v>0</v>
      </c>
      <c r="HN166" s="49">
        <f t="shared" si="415"/>
        <v>0</v>
      </c>
      <c r="HO166" s="49">
        <f t="shared" si="415"/>
        <v>0</v>
      </c>
      <c r="HP166" s="49">
        <f t="shared" si="415"/>
        <v>0</v>
      </c>
      <c r="HQ166" s="49">
        <f t="shared" si="415"/>
        <v>0</v>
      </c>
      <c r="HR166" s="49">
        <f t="shared" si="415"/>
        <v>0</v>
      </c>
      <c r="HS166" s="49">
        <f t="shared" si="415"/>
        <v>0</v>
      </c>
      <c r="HT166" s="49">
        <f t="shared" si="415"/>
        <v>0</v>
      </c>
      <c r="HU166" s="49">
        <f t="shared" si="415"/>
        <v>0</v>
      </c>
      <c r="HV166" s="49">
        <f t="shared" si="415"/>
        <v>0</v>
      </c>
      <c r="HW166" s="49">
        <f t="shared" si="415"/>
        <v>0</v>
      </c>
      <c r="HX166" s="49">
        <f t="shared" si="415"/>
        <v>0</v>
      </c>
      <c r="HY166" s="49">
        <f t="shared" si="415"/>
        <v>0</v>
      </c>
      <c r="HZ166" s="49">
        <f t="shared" si="415"/>
        <v>0</v>
      </c>
      <c r="IA166" s="49">
        <f t="shared" si="415"/>
        <v>0</v>
      </c>
      <c r="IB166" s="49">
        <f t="shared" si="415"/>
        <v>0</v>
      </c>
      <c r="IC166" s="49">
        <f t="shared" si="415"/>
        <v>0</v>
      </c>
      <c r="ID166" s="49">
        <f t="shared" si="415"/>
        <v>0</v>
      </c>
      <c r="IE166" s="49">
        <f t="shared" si="415"/>
        <v>0</v>
      </c>
      <c r="IF166" s="49">
        <f t="shared" si="415"/>
        <v>0</v>
      </c>
      <c r="IG166" s="49">
        <f t="shared" si="415"/>
        <v>0</v>
      </c>
      <c r="IH166" s="49">
        <f t="shared" si="415"/>
        <v>0</v>
      </c>
      <c r="II166" s="49">
        <f t="shared" si="415"/>
        <v>0</v>
      </c>
      <c r="IJ166" s="49">
        <f t="shared" si="415"/>
        <v>0</v>
      </c>
      <c r="IK166" s="49">
        <f t="shared" si="415"/>
        <v>0</v>
      </c>
      <c r="IL166" s="49">
        <f t="shared" si="415"/>
        <v>0</v>
      </c>
      <c r="IM166" s="49">
        <f t="shared" si="415"/>
        <v>0</v>
      </c>
      <c r="IN166" s="49">
        <f t="shared" si="415"/>
        <v>0</v>
      </c>
      <c r="IO166" s="49">
        <f t="shared" si="415"/>
        <v>0</v>
      </c>
      <c r="IP166" s="49">
        <f t="shared" si="415"/>
        <v>0</v>
      </c>
      <c r="IQ166" s="49">
        <f t="shared" si="415"/>
        <v>0</v>
      </c>
      <c r="IR166" s="49">
        <f t="shared" si="415"/>
        <v>0</v>
      </c>
      <c r="IS166" s="49">
        <f t="shared" si="415"/>
        <v>0</v>
      </c>
      <c r="IT166" s="49">
        <f t="shared" si="415"/>
        <v>0</v>
      </c>
      <c r="IU166" s="49">
        <f t="shared" si="415"/>
        <v>0</v>
      </c>
      <c r="IV166" s="49">
        <f t="shared" si="415"/>
        <v>0</v>
      </c>
      <c r="IW166" s="49">
        <f t="shared" si="415"/>
        <v>0</v>
      </c>
      <c r="IX166" s="49">
        <f t="shared" si="415"/>
        <v>0</v>
      </c>
      <c r="IY166" s="49">
        <f t="shared" si="415"/>
        <v>0</v>
      </c>
      <c r="IZ166" s="49">
        <f t="shared" si="415"/>
        <v>0</v>
      </c>
      <c r="JA166" s="49">
        <f t="shared" si="415"/>
        <v>0</v>
      </c>
      <c r="JB166" s="49">
        <f t="shared" si="415"/>
        <v>0</v>
      </c>
      <c r="JC166" s="49">
        <f t="shared" si="415"/>
        <v>0</v>
      </c>
      <c r="JD166" s="49">
        <f t="shared" si="415"/>
        <v>0</v>
      </c>
      <c r="JE166" s="49">
        <f t="shared" si="415"/>
        <v>0</v>
      </c>
      <c r="JF166" s="49">
        <f t="shared" si="415"/>
        <v>0</v>
      </c>
      <c r="JG166" s="49">
        <f t="shared" si="415"/>
        <v>0</v>
      </c>
      <c r="JH166" s="49">
        <f t="shared" si="415"/>
        <v>0</v>
      </c>
      <c r="JI166" s="49">
        <f t="shared" si="415"/>
        <v>0</v>
      </c>
      <c r="JJ166" s="49">
        <f t="shared" si="415"/>
        <v>0</v>
      </c>
      <c r="JK166" s="49">
        <f t="shared" si="415"/>
        <v>0</v>
      </c>
      <c r="JL166" s="49">
        <f t="shared" si="415"/>
        <v>0</v>
      </c>
      <c r="JM166" s="49">
        <f t="shared" si="415"/>
        <v>0</v>
      </c>
      <c r="JN166" s="49">
        <f t="shared" si="415"/>
        <v>0</v>
      </c>
      <c r="JO166" s="49">
        <f t="shared" si="415"/>
        <v>0</v>
      </c>
      <c r="JP166" s="49">
        <f t="shared" si="415"/>
        <v>0</v>
      </c>
      <c r="JQ166" s="49">
        <f t="shared" si="415"/>
        <v>0</v>
      </c>
      <c r="JR166" s="49">
        <f t="shared" ref="JR166:LH166" si="416">IF(JR$10="",0,JR58-JR153+JR149-JQ147+JQ149-JQ161)</f>
        <v>0</v>
      </c>
      <c r="JS166" s="49">
        <f t="shared" si="416"/>
        <v>0</v>
      </c>
      <c r="JT166" s="49">
        <f t="shared" si="416"/>
        <v>0</v>
      </c>
      <c r="JU166" s="49">
        <f t="shared" si="416"/>
        <v>0</v>
      </c>
      <c r="JV166" s="49">
        <f t="shared" si="416"/>
        <v>0</v>
      </c>
      <c r="JW166" s="49">
        <f t="shared" si="416"/>
        <v>0</v>
      </c>
      <c r="JX166" s="49">
        <f t="shared" si="416"/>
        <v>0</v>
      </c>
      <c r="JY166" s="49">
        <f t="shared" si="416"/>
        <v>0</v>
      </c>
      <c r="JZ166" s="49">
        <f t="shared" si="416"/>
        <v>0</v>
      </c>
      <c r="KA166" s="49">
        <f t="shared" si="416"/>
        <v>0</v>
      </c>
      <c r="KB166" s="49">
        <f t="shared" si="416"/>
        <v>0</v>
      </c>
      <c r="KC166" s="49">
        <f t="shared" si="416"/>
        <v>0</v>
      </c>
      <c r="KD166" s="49">
        <f t="shared" si="416"/>
        <v>0</v>
      </c>
      <c r="KE166" s="49">
        <f t="shared" si="416"/>
        <v>0</v>
      </c>
      <c r="KF166" s="49">
        <f t="shared" si="416"/>
        <v>0</v>
      </c>
      <c r="KG166" s="49">
        <f t="shared" si="416"/>
        <v>0</v>
      </c>
      <c r="KH166" s="49">
        <f t="shared" si="416"/>
        <v>0</v>
      </c>
      <c r="KI166" s="49">
        <f t="shared" si="416"/>
        <v>0</v>
      </c>
      <c r="KJ166" s="49">
        <f t="shared" si="416"/>
        <v>0</v>
      </c>
      <c r="KK166" s="49">
        <f t="shared" si="416"/>
        <v>0</v>
      </c>
      <c r="KL166" s="49">
        <f t="shared" si="416"/>
        <v>0</v>
      </c>
      <c r="KM166" s="49">
        <f t="shared" si="416"/>
        <v>0</v>
      </c>
      <c r="KN166" s="49">
        <f t="shared" si="416"/>
        <v>0</v>
      </c>
      <c r="KO166" s="49">
        <f t="shared" si="416"/>
        <v>0</v>
      </c>
      <c r="KP166" s="49">
        <f t="shared" si="416"/>
        <v>0</v>
      </c>
      <c r="KQ166" s="49">
        <f t="shared" si="416"/>
        <v>0</v>
      </c>
      <c r="KR166" s="49">
        <f t="shared" si="416"/>
        <v>0</v>
      </c>
      <c r="KS166" s="49">
        <f t="shared" si="416"/>
        <v>0</v>
      </c>
      <c r="KT166" s="49">
        <f t="shared" si="416"/>
        <v>0</v>
      </c>
      <c r="KU166" s="49">
        <f t="shared" si="416"/>
        <v>0</v>
      </c>
      <c r="KV166" s="49">
        <f t="shared" si="416"/>
        <v>0</v>
      </c>
      <c r="KW166" s="49">
        <f t="shared" si="416"/>
        <v>0</v>
      </c>
      <c r="KX166" s="49">
        <f t="shared" si="416"/>
        <v>0</v>
      </c>
      <c r="KY166" s="49">
        <f t="shared" si="416"/>
        <v>0</v>
      </c>
      <c r="KZ166" s="49">
        <f t="shared" si="416"/>
        <v>0</v>
      </c>
      <c r="LA166" s="49">
        <f t="shared" si="416"/>
        <v>0</v>
      </c>
      <c r="LB166" s="49">
        <f t="shared" si="416"/>
        <v>0</v>
      </c>
      <c r="LC166" s="49">
        <f t="shared" si="416"/>
        <v>0</v>
      </c>
      <c r="LD166" s="49">
        <f t="shared" si="416"/>
        <v>0</v>
      </c>
      <c r="LE166" s="49">
        <f t="shared" si="416"/>
        <v>0</v>
      </c>
      <c r="LF166" s="49">
        <f t="shared" si="416"/>
        <v>0</v>
      </c>
      <c r="LG166" s="49">
        <f t="shared" si="416"/>
        <v>0</v>
      </c>
      <c r="LH166" s="49">
        <f t="shared" si="416"/>
        <v>0</v>
      </c>
      <c r="LI166" s="10"/>
      <c r="LJ166" s="10"/>
    </row>
    <row r="167" spans="1:322" ht="4.0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31"/>
      <c r="L167" s="6"/>
      <c r="M167" s="13"/>
      <c r="N167" s="6"/>
      <c r="O167" s="20"/>
      <c r="P167" s="6"/>
      <c r="Q167" s="6"/>
      <c r="R167" s="65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  <c r="IW167" s="6"/>
      <c r="IX167" s="6"/>
      <c r="IY167" s="6"/>
      <c r="IZ167" s="6"/>
      <c r="JA167" s="6"/>
      <c r="JB167" s="6"/>
      <c r="JC167" s="6"/>
      <c r="JD167" s="6"/>
      <c r="JE167" s="6"/>
      <c r="JF167" s="6"/>
      <c r="JG167" s="6"/>
      <c r="JH167" s="6"/>
      <c r="JI167" s="6"/>
      <c r="JJ167" s="6"/>
      <c r="JK167" s="6"/>
      <c r="JL167" s="6"/>
      <c r="JM167" s="6"/>
      <c r="JN167" s="6"/>
      <c r="JO167" s="6"/>
      <c r="JP167" s="6"/>
      <c r="JQ167" s="6"/>
      <c r="JR167" s="6"/>
      <c r="JS167" s="6"/>
      <c r="JT167" s="6"/>
      <c r="JU167" s="6"/>
      <c r="JV167" s="6"/>
      <c r="JW167" s="6"/>
      <c r="JX167" s="6"/>
      <c r="JY167" s="6"/>
      <c r="JZ167" s="6"/>
      <c r="KA167" s="6"/>
      <c r="KB167" s="6"/>
      <c r="KC167" s="6"/>
      <c r="KD167" s="6"/>
      <c r="KE167" s="6"/>
      <c r="KF167" s="6"/>
      <c r="KG167" s="6"/>
      <c r="KH167" s="6"/>
      <c r="KI167" s="6"/>
      <c r="KJ167" s="6"/>
      <c r="KK167" s="6"/>
      <c r="KL167" s="6"/>
      <c r="KM167" s="6"/>
      <c r="KN167" s="6"/>
      <c r="KO167" s="6"/>
      <c r="KP167" s="6"/>
      <c r="KQ167" s="6"/>
      <c r="KR167" s="6"/>
      <c r="KS167" s="6"/>
      <c r="KT167" s="6"/>
      <c r="KU167" s="6"/>
      <c r="KV167" s="6"/>
      <c r="KW167" s="6"/>
      <c r="KX167" s="6"/>
      <c r="KY167" s="6"/>
      <c r="KZ167" s="6"/>
      <c r="LA167" s="6"/>
      <c r="LB167" s="6"/>
      <c r="LC167" s="6"/>
      <c r="LD167" s="6"/>
      <c r="LE167" s="6"/>
      <c r="LF167" s="6"/>
      <c r="LG167" s="6"/>
      <c r="LH167" s="6"/>
      <c r="LI167" s="6"/>
      <c r="LJ167" s="6"/>
    </row>
    <row r="168" spans="1:322" s="11" customFormat="1" x14ac:dyDescent="0.25">
      <c r="A168" s="10"/>
      <c r="B168" s="10"/>
      <c r="C168" s="10"/>
      <c r="D168" s="10"/>
      <c r="E168" s="30" t="str">
        <f>kpi!$E$104</f>
        <v>возврат инвестиций</v>
      </c>
      <c r="F168" s="10"/>
      <c r="G168" s="10"/>
      <c r="H168" s="30"/>
      <c r="I168" s="10"/>
      <c r="J168" s="10"/>
      <c r="K168" s="79" t="str">
        <f>IF($E168="","",INDEX(kpi!$H:$H,SUMIFS(kpi!$B:$B,kpi!$E:$E,$E168)))</f>
        <v>долл.</v>
      </c>
      <c r="L168" s="10"/>
      <c r="M168" s="13"/>
      <c r="N168" s="10"/>
      <c r="O168" s="20"/>
      <c r="P168" s="10"/>
      <c r="Q168" s="10"/>
      <c r="R168" s="66">
        <f>SUMIFS($T168:$LI168,$T$1:$LI$1,"&lt;="&amp;MAX($1:$1),$T$1:$LI$1,"&gt;="&amp;1)</f>
        <v>0</v>
      </c>
      <c r="S168" s="10"/>
      <c r="T168" s="10"/>
      <c r="U168" s="49">
        <f>IF(OR(U166&lt;0,инвестиции!$N$13-инвестиции!$R$54+инвестиции!$R$52+SUM($T166:U166)&lt;0),0,IF(SUM($T168:T168)=инвестиции!$N$13,0,IF(SUM($T168:T168)+U166&gt;инвестиции!$N$13,инвестиции!$N$13-SUM($T168:T168),U166)))</f>
        <v>0</v>
      </c>
      <c r="V168" s="49">
        <f>IF(OR(V166&lt;0,инвестиции!$N$13-инвестиции!$R$54+инвестиции!$R$52+SUM($T166:V166)&lt;0),0,IF(SUM($T168:U168)=инвестиции!$N$13,0,IF(SUM($T168:U168)+V166&gt;инвестиции!$N$13,инвестиции!$N$13-SUM($T168:U168),V166)))</f>
        <v>0</v>
      </c>
      <c r="W168" s="49">
        <f>IF(OR(W166&lt;0,инвестиции!$N$13-инвестиции!$R$54+инвестиции!$R$52+SUM($T166:W166)&lt;0),0,IF(SUM($T168:V168)=инвестиции!$N$13,0,IF(SUM($T168:V168)+W166&gt;инвестиции!$N$13,инвестиции!$N$13-SUM($T168:V168),W166)))</f>
        <v>0</v>
      </c>
      <c r="X168" s="49">
        <f>IF(OR(X166&lt;0,инвестиции!$N$13-инвестиции!$R$54+инвестиции!$R$52+SUM($T166:X166)&lt;0),0,IF(SUM($T168:W168)=инвестиции!$N$13,0,IF(SUM($T168:W168)+X166&gt;инвестиции!$N$13,инвестиции!$N$13-SUM($T168:W168),X166)))</f>
        <v>0</v>
      </c>
      <c r="Y168" s="49">
        <f>IF(OR(Y166&lt;0,инвестиции!$N$13-инвестиции!$R$54+инвестиции!$R$52+SUM($T166:Y166)&lt;0),0,IF(SUM($T168:X168)=инвестиции!$N$13,0,IF(SUM($T168:X168)+Y166&gt;инвестиции!$N$13,инвестиции!$N$13-SUM($T168:X168),Y166)))</f>
        <v>0</v>
      </c>
      <c r="Z168" s="49">
        <f>IF(OR(Z166&lt;0,инвестиции!$N$13-инвестиции!$R$54+инвестиции!$R$52+SUM($T166:Z166)&lt;0),0,IF(SUM($T168:Y168)=инвестиции!$N$13,0,IF(SUM($T168:Y168)+Z166&gt;инвестиции!$N$13,инвестиции!$N$13-SUM($T168:Y168),Z166)))</f>
        <v>0</v>
      </c>
      <c r="AA168" s="49">
        <f>IF(OR(AA166&lt;0,инвестиции!$N$13-инвестиции!$R$54+инвестиции!$R$52+SUM($T166:AA166)&lt;0),0,IF(SUM($T168:Z168)=инвестиции!$N$13,0,IF(SUM($T168:Z168)+AA166&gt;инвестиции!$N$13,инвестиции!$N$13-SUM($T168:Z168),AA166)))</f>
        <v>0</v>
      </c>
      <c r="AB168" s="49">
        <f>IF(OR(AB166&lt;0,инвестиции!$N$13-инвестиции!$R$54+инвестиции!$R$52+SUM($T166:AB166)&lt;0),0,IF(SUM($T168:AA168)=инвестиции!$N$13,0,IF(SUM($T168:AA168)+AB166&gt;инвестиции!$N$13,инвестиции!$N$13-SUM($T168:AA168),AB166)))</f>
        <v>0</v>
      </c>
      <c r="AC168" s="49">
        <f>IF(OR(AC166&lt;0,инвестиции!$N$13-инвестиции!$R$54+инвестиции!$R$52+SUM($T166:AC166)&lt;0),0,IF(SUM($T168:AB168)=инвестиции!$N$13,0,IF(SUM($T168:AB168)+AC166&gt;инвестиции!$N$13,инвестиции!$N$13-SUM($T168:AB168),AC166)))</f>
        <v>0</v>
      </c>
      <c r="AD168" s="49">
        <f>IF(OR(AD166&lt;0,инвестиции!$N$13-инвестиции!$R$54+инвестиции!$R$52+SUM($T166:AD166)&lt;0),0,IF(SUM($T168:AC168)=инвестиции!$N$13,0,IF(SUM($T168:AC168)+AD166&gt;инвестиции!$N$13,инвестиции!$N$13-SUM($T168:AC168),AD166)))</f>
        <v>0</v>
      </c>
      <c r="AE168" s="49">
        <f>IF(OR(AE166&lt;0,инвестиции!$N$13-инвестиции!$R$54+инвестиции!$R$52+SUM($T166:AE166)&lt;0),0,IF(SUM($T168:AD168)=инвестиции!$N$13,0,IF(SUM($T168:AD168)+AE166&gt;инвестиции!$N$13,инвестиции!$N$13-SUM($T168:AD168),AE166)))</f>
        <v>0</v>
      </c>
      <c r="AF168" s="49">
        <f>IF(OR(AF166&lt;0,инвестиции!$N$13-инвестиции!$R$54+инвестиции!$R$52+SUM($T166:AF166)&lt;0),0,IF(SUM($T168:AE168)=инвестиции!$N$13,0,IF(SUM($T168:AE168)+AF166&gt;инвестиции!$N$13,инвестиции!$N$13-SUM($T168:AE168),AF166)))</f>
        <v>0</v>
      </c>
      <c r="AG168" s="49">
        <f>IF(OR(AG166&lt;0,инвестиции!$N$13-инвестиции!$R$54+инвестиции!$R$52+SUM($T166:AG166)&lt;0),0,IF(SUM($T168:AF168)=инвестиции!$N$13,0,IF(SUM($T168:AF168)+AG166&gt;инвестиции!$N$13,инвестиции!$N$13-SUM($T168:AF168),AG166)))</f>
        <v>0</v>
      </c>
      <c r="AH168" s="49">
        <f>IF(OR(AH166&lt;0,инвестиции!$N$13-инвестиции!$R$54+инвестиции!$R$52+SUM($T166:AH166)&lt;0),0,IF(SUM($T168:AG168)=инвестиции!$N$13,0,IF(SUM($T168:AG168)+AH166&gt;инвестиции!$N$13,инвестиции!$N$13-SUM($T168:AG168),AH166)))</f>
        <v>0</v>
      </c>
      <c r="AI168" s="49">
        <f>IF(OR(AI166&lt;0,инвестиции!$N$13-инвестиции!$R$54+инвестиции!$R$52+SUM($T166:AI166)&lt;0),0,IF(SUM($T168:AH168)=инвестиции!$N$13,0,IF(SUM($T168:AH168)+AI166&gt;инвестиции!$N$13,инвестиции!$N$13-SUM($T168:AH168),AI166)))</f>
        <v>0</v>
      </c>
      <c r="AJ168" s="49">
        <f>IF(OR(AJ166&lt;0,инвестиции!$N$13-инвестиции!$R$54+инвестиции!$R$52+SUM($T166:AJ166)&lt;0),0,IF(SUM($T168:AI168)=инвестиции!$N$13,0,IF(SUM($T168:AI168)+AJ166&gt;инвестиции!$N$13,инвестиции!$N$13-SUM($T168:AI168),AJ166)))</f>
        <v>0</v>
      </c>
      <c r="AK168" s="49">
        <f>IF(OR(AK166&lt;0,инвестиции!$N$13-инвестиции!$R$54+инвестиции!$R$52+SUM($T166:AK166)&lt;0),0,IF(SUM($T168:AJ168)=инвестиции!$N$13,0,IF(SUM($T168:AJ168)+AK166&gt;инвестиции!$N$13,инвестиции!$N$13-SUM($T168:AJ168),AK166)))</f>
        <v>0</v>
      </c>
      <c r="AL168" s="49">
        <f>IF(OR(AL166&lt;0,инвестиции!$N$13-инвестиции!$R$54+инвестиции!$R$52+SUM($T166:AL166)&lt;0),0,IF(SUM($T168:AK168)=инвестиции!$N$13,0,IF(SUM($T168:AK168)+AL166&gt;инвестиции!$N$13,инвестиции!$N$13-SUM($T168:AK168),AL166)))</f>
        <v>0</v>
      </c>
      <c r="AM168" s="49">
        <f>IF(OR(AM166&lt;0,инвестиции!$N$13-инвестиции!$R$54+инвестиции!$R$52+SUM($T166:AM166)&lt;0),0,IF(SUM($T168:AL168)=инвестиции!$N$13,0,IF(SUM($T168:AL168)+AM166&gt;инвестиции!$N$13,инвестиции!$N$13-SUM($T168:AL168),AM166)))</f>
        <v>0</v>
      </c>
      <c r="AN168" s="49">
        <f>IF(OR(AN166&lt;0,инвестиции!$N$13-инвестиции!$R$54+инвестиции!$R$52+SUM($T166:AN166)&lt;0),0,IF(SUM($T168:AM168)=инвестиции!$N$13,0,IF(SUM($T168:AM168)+AN166&gt;инвестиции!$N$13,инвестиции!$N$13-SUM($T168:AM168),AN166)))</f>
        <v>0</v>
      </c>
      <c r="AO168" s="49">
        <f>IF(OR(AO166&lt;0,инвестиции!$N$13-инвестиции!$R$54+инвестиции!$R$52+SUM($T166:AO166)&lt;0),0,IF(SUM($T168:AN168)=инвестиции!$N$13,0,IF(SUM($T168:AN168)+AO166&gt;инвестиции!$N$13,инвестиции!$N$13-SUM($T168:AN168),AO166)))</f>
        <v>0</v>
      </c>
      <c r="AP168" s="49">
        <f>IF(OR(AP166&lt;0,инвестиции!$N$13-инвестиции!$R$54+инвестиции!$R$52+SUM($T166:AP166)&lt;0),0,IF(SUM($T168:AO168)=инвестиции!$N$13,0,IF(SUM($T168:AO168)+AP166&gt;инвестиции!$N$13,инвестиции!$N$13-SUM($T168:AO168),AP166)))</f>
        <v>0</v>
      </c>
      <c r="AQ168" s="49">
        <f>IF(OR(AQ166&lt;0,инвестиции!$N$13-инвестиции!$R$54+инвестиции!$R$52+SUM($T166:AQ166)&lt;0),0,IF(SUM($T168:AP168)=инвестиции!$N$13,0,IF(SUM($T168:AP168)+AQ166&gt;инвестиции!$N$13,инвестиции!$N$13-SUM($T168:AP168),AQ166)))</f>
        <v>0</v>
      </c>
      <c r="AR168" s="49">
        <f>IF(OR(AR166&lt;0,инвестиции!$N$13-инвестиции!$R$54+инвестиции!$R$52+SUM($T166:AR166)&lt;0),0,IF(SUM($T168:AQ168)=инвестиции!$N$13,0,IF(SUM($T168:AQ168)+AR166&gt;инвестиции!$N$13,инвестиции!$N$13-SUM($T168:AQ168),AR166)))</f>
        <v>0</v>
      </c>
      <c r="AS168" s="49">
        <f>IF(OR(AS166&lt;0,инвестиции!$N$13-инвестиции!$R$54+инвестиции!$R$52+SUM($T166:AS166)&lt;0),0,IF(SUM($T168:AR168)=инвестиции!$N$13,0,IF(SUM($T168:AR168)+AS166&gt;инвестиции!$N$13,инвестиции!$N$13-SUM($T168:AR168),AS166)))</f>
        <v>0</v>
      </c>
      <c r="AT168" s="49">
        <f>IF(OR(AT166&lt;0,инвестиции!$N$13-инвестиции!$R$54+инвестиции!$R$52+SUM($T166:AT166)&lt;0),0,IF(SUM($T168:AS168)=инвестиции!$N$13,0,IF(SUM($T168:AS168)+AT166&gt;инвестиции!$N$13,инвестиции!$N$13-SUM($T168:AS168),AT166)))</f>
        <v>0</v>
      </c>
      <c r="AU168" s="49">
        <f>IF(OR(AU166&lt;0,инвестиции!$N$13-инвестиции!$R$54+инвестиции!$R$52+SUM($T166:AU166)&lt;0),0,IF(SUM($T168:AT168)=инвестиции!$N$13,0,IF(SUM($T168:AT168)+AU166&gt;инвестиции!$N$13,инвестиции!$N$13-SUM($T168:AT168),AU166)))</f>
        <v>0</v>
      </c>
      <c r="AV168" s="49">
        <f>IF(OR(AV166&lt;0,инвестиции!$N$13-инвестиции!$R$54+инвестиции!$R$52+SUM($T166:AV166)&lt;0),0,IF(SUM($T168:AU168)=инвестиции!$N$13,0,IF(SUM($T168:AU168)+AV166&gt;инвестиции!$N$13,инвестиции!$N$13-SUM($T168:AU168),AV166)))</f>
        <v>0</v>
      </c>
      <c r="AW168" s="49">
        <f>IF(OR(AW166&lt;0,инвестиции!$N$13-инвестиции!$R$54+инвестиции!$R$52+SUM($T166:AW166)&lt;0),0,IF(SUM($T168:AV168)=инвестиции!$N$13,0,IF(SUM($T168:AV168)+AW166&gt;инвестиции!$N$13,инвестиции!$N$13-SUM($T168:AV168),AW166)))</f>
        <v>0</v>
      </c>
      <c r="AX168" s="49">
        <f>IF(OR(AX166&lt;0,инвестиции!$N$13-инвестиции!$R$54+инвестиции!$R$52+SUM($T166:AX166)&lt;0),0,IF(SUM($T168:AW168)=инвестиции!$N$13,0,IF(SUM($T168:AW168)+AX166&gt;инвестиции!$N$13,инвестиции!$N$13-SUM($T168:AW168),AX166)))</f>
        <v>0</v>
      </c>
      <c r="AY168" s="49">
        <f>IF(OR(AY166&lt;0,инвестиции!$N$13-инвестиции!$R$54+инвестиции!$R$52+SUM($T166:AY166)&lt;0),0,IF(SUM($T168:AX168)=инвестиции!$N$13,0,IF(SUM($T168:AX168)+AY166&gt;инвестиции!$N$13,инвестиции!$N$13-SUM($T168:AX168),AY166)))</f>
        <v>0</v>
      </c>
      <c r="AZ168" s="49">
        <f>IF(OR(AZ166&lt;0,инвестиции!$N$13-инвестиции!$R$54+инвестиции!$R$52+SUM($T166:AZ166)&lt;0),0,IF(SUM($T168:AY168)=инвестиции!$N$13,0,IF(SUM($T168:AY168)+AZ166&gt;инвестиции!$N$13,инвестиции!$N$13-SUM($T168:AY168),AZ166)))</f>
        <v>0</v>
      </c>
      <c r="BA168" s="49">
        <f>IF(OR(BA166&lt;0,инвестиции!$N$13-инвестиции!$R$54+инвестиции!$R$52+SUM($T166:BA166)&lt;0),0,IF(SUM($T168:AZ168)=инвестиции!$N$13,0,IF(SUM($T168:AZ168)+BA166&gt;инвестиции!$N$13,инвестиции!$N$13-SUM($T168:AZ168),BA166)))</f>
        <v>0</v>
      </c>
      <c r="BB168" s="49">
        <f>IF(OR(BB166&lt;0,инвестиции!$N$13-инвестиции!$R$54+инвестиции!$R$52+SUM($T166:BB166)&lt;0),0,IF(SUM($T168:BA168)=инвестиции!$N$13,0,IF(SUM($T168:BA168)+BB166&gt;инвестиции!$N$13,инвестиции!$N$13-SUM($T168:BA168),BB166)))</f>
        <v>0</v>
      </c>
      <c r="BC168" s="49">
        <f>IF(OR(BC166&lt;0,инвестиции!$N$13-инвестиции!$R$54+инвестиции!$R$52+SUM($T166:BC166)&lt;0),0,IF(SUM($T168:BB168)=инвестиции!$N$13,0,IF(SUM($T168:BB168)+BC166&gt;инвестиции!$N$13,инвестиции!$N$13-SUM($T168:BB168),BC166)))</f>
        <v>0</v>
      </c>
      <c r="BD168" s="49">
        <f>IF(OR(BD166&lt;0,инвестиции!$N$13-инвестиции!$R$54+инвестиции!$R$52+SUM($T166:BD166)&lt;0),0,IF(SUM($T168:BC168)=инвестиции!$N$13,0,IF(SUM($T168:BC168)+BD166&gt;инвестиции!$N$13,инвестиции!$N$13-SUM($T168:BC168),BD166)))</f>
        <v>0</v>
      </c>
      <c r="BE168" s="49">
        <f>IF(OR(BE166&lt;0,инвестиции!$N$13-инвестиции!$R$54+инвестиции!$R$52+SUM($T166:BE166)&lt;0),0,IF(SUM($T168:BD168)=инвестиции!$N$13,0,IF(SUM($T168:BD168)+BE166&gt;инвестиции!$N$13,инвестиции!$N$13-SUM($T168:BD168),BE166)))</f>
        <v>0</v>
      </c>
      <c r="BF168" s="49">
        <f>IF(OR(BF166&lt;0,инвестиции!$N$13-инвестиции!$R$54+инвестиции!$R$52+SUM($T166:BF166)&lt;0),0,IF(SUM($T168:BE168)=инвестиции!$N$13,0,IF(SUM($T168:BE168)+BF166&gt;инвестиции!$N$13,инвестиции!$N$13-SUM($T168:BE168),BF166)))</f>
        <v>0</v>
      </c>
      <c r="BG168" s="49">
        <f>IF(OR(BG166&lt;0,инвестиции!$N$13-инвестиции!$R$54+инвестиции!$R$52+SUM($T166:BG166)&lt;0),0,IF(SUM($T168:BF168)=инвестиции!$N$13,0,IF(SUM($T168:BF168)+BG166&gt;инвестиции!$N$13,инвестиции!$N$13-SUM($T168:BF168),BG166)))</f>
        <v>0</v>
      </c>
      <c r="BH168" s="49">
        <f>IF(OR(BH166&lt;0,инвестиции!$N$13-инвестиции!$R$54+инвестиции!$R$52+SUM($T166:BH166)&lt;0),0,IF(SUM($T168:BG168)=инвестиции!$N$13,0,IF(SUM($T168:BG168)+BH166&gt;инвестиции!$N$13,инвестиции!$N$13-SUM($T168:BG168),BH166)))</f>
        <v>0</v>
      </c>
      <c r="BI168" s="49">
        <f>IF(OR(BI166&lt;0,инвестиции!$N$13-инвестиции!$R$54+инвестиции!$R$52+SUM($T166:BI166)&lt;0),0,IF(SUM($T168:BH168)=инвестиции!$N$13,0,IF(SUM($T168:BH168)+BI166&gt;инвестиции!$N$13,инвестиции!$N$13-SUM($T168:BH168),BI166)))</f>
        <v>0</v>
      </c>
      <c r="BJ168" s="49">
        <f>IF(OR(BJ166&lt;0,инвестиции!$N$13-инвестиции!$R$54+инвестиции!$R$52+SUM($T166:BJ166)&lt;0),0,IF(SUM($T168:BI168)=инвестиции!$N$13,0,IF(SUM($T168:BI168)+BJ166&gt;инвестиции!$N$13,инвестиции!$N$13-SUM($T168:BI168),BJ166)))</f>
        <v>0</v>
      </c>
      <c r="BK168" s="49">
        <f>IF(OR(BK166&lt;0,инвестиции!$N$13-инвестиции!$R$54+инвестиции!$R$52+SUM($T166:BK166)&lt;0),0,IF(SUM($T168:BJ168)=инвестиции!$N$13,0,IF(SUM($T168:BJ168)+BK166&gt;инвестиции!$N$13,инвестиции!$N$13-SUM($T168:BJ168),BK166)))</f>
        <v>0</v>
      </c>
      <c r="BL168" s="49">
        <f>IF(OR(BL166&lt;0,инвестиции!$N$13-инвестиции!$R$54+инвестиции!$R$52+SUM($T166:BL166)&lt;0),0,IF(SUM($T168:BK168)=инвестиции!$N$13,0,IF(SUM($T168:BK168)+BL166&gt;инвестиции!$N$13,инвестиции!$N$13-SUM($T168:BK168),BL166)))</f>
        <v>0</v>
      </c>
      <c r="BM168" s="49">
        <f>IF(OR(BM166&lt;0,инвестиции!$N$13-инвестиции!$R$54+инвестиции!$R$52+SUM($T166:BM166)&lt;0),0,IF(SUM($T168:BL168)=инвестиции!$N$13,0,IF(SUM($T168:BL168)+BM166&gt;инвестиции!$N$13,инвестиции!$N$13-SUM($T168:BL168),BM166)))</f>
        <v>0</v>
      </c>
      <c r="BN168" s="49">
        <f>IF(OR(BN166&lt;0,инвестиции!$N$13-инвестиции!$R$54+инвестиции!$R$52+SUM($T166:BN166)&lt;0),0,IF(SUM($T168:BM168)=инвестиции!$N$13,0,IF(SUM($T168:BM168)+BN166&gt;инвестиции!$N$13,инвестиции!$N$13-SUM($T168:BM168),BN166)))</f>
        <v>0</v>
      </c>
      <c r="BO168" s="49">
        <f>IF(OR(BO166&lt;0,инвестиции!$N$13-инвестиции!$R$54+инвестиции!$R$52+SUM($T166:BO166)&lt;0),0,IF(SUM($T168:BN168)=инвестиции!$N$13,0,IF(SUM($T168:BN168)+BO166&gt;инвестиции!$N$13,инвестиции!$N$13-SUM($T168:BN168),BO166)))</f>
        <v>0</v>
      </c>
      <c r="BP168" s="49">
        <f>IF(OR(BP166&lt;0,инвестиции!$N$13-инвестиции!$R$54+инвестиции!$R$52+SUM($T166:BP166)&lt;0),0,IF(SUM($T168:BO168)=инвестиции!$N$13,0,IF(SUM($T168:BO168)+BP166&gt;инвестиции!$N$13,инвестиции!$N$13-SUM($T168:BO168),BP166)))</f>
        <v>0</v>
      </c>
      <c r="BQ168" s="49">
        <f>IF(OR(BQ166&lt;0,инвестиции!$N$13-инвестиции!$R$54+инвестиции!$R$52+SUM($T166:BQ166)&lt;0),0,IF(SUM($T168:BP168)=инвестиции!$N$13,0,IF(SUM($T168:BP168)+BQ166&gt;инвестиции!$N$13,инвестиции!$N$13-SUM($T168:BP168),BQ166)))</f>
        <v>0</v>
      </c>
      <c r="BR168" s="49">
        <f>IF(OR(BR166&lt;0,инвестиции!$N$13-инвестиции!$R$54+инвестиции!$R$52+SUM($T166:BR166)&lt;0),0,IF(SUM($T168:BQ168)=инвестиции!$N$13,0,IF(SUM($T168:BQ168)+BR166&gt;инвестиции!$N$13,инвестиции!$N$13-SUM($T168:BQ168),BR166)))</f>
        <v>0</v>
      </c>
      <c r="BS168" s="49">
        <f>IF(OR(BS166&lt;0,инвестиции!$N$13-инвестиции!$R$54+инвестиции!$R$52+SUM($T166:BS166)&lt;0),0,IF(SUM($T168:BR168)=инвестиции!$N$13,0,IF(SUM($T168:BR168)+BS166&gt;инвестиции!$N$13,инвестиции!$N$13-SUM($T168:BR168),BS166)))</f>
        <v>0</v>
      </c>
      <c r="BT168" s="49">
        <f>IF(OR(BT166&lt;0,инвестиции!$N$13-инвестиции!$R$54+инвестиции!$R$52+SUM($T166:BT166)&lt;0),0,IF(SUM($T168:BS168)=инвестиции!$N$13,0,IF(SUM($T168:BS168)+BT166&gt;инвестиции!$N$13,инвестиции!$N$13-SUM($T168:BS168),BT166)))</f>
        <v>0</v>
      </c>
      <c r="BU168" s="49">
        <f>IF(OR(BU166&lt;0,инвестиции!$N$13-инвестиции!$R$54+инвестиции!$R$52+SUM($T166:BU166)&lt;0),0,IF(SUM($T168:BT168)=инвестиции!$N$13,0,IF(SUM($T168:BT168)+BU166&gt;инвестиции!$N$13,инвестиции!$N$13-SUM($T168:BT168),BU166)))</f>
        <v>0</v>
      </c>
      <c r="BV168" s="49">
        <f>IF(OR(BV166&lt;0,инвестиции!$N$13-инвестиции!$R$54+инвестиции!$R$52+SUM($T166:BV166)&lt;0),0,IF(SUM($T168:BU168)=инвестиции!$N$13,0,IF(SUM($T168:BU168)+BV166&gt;инвестиции!$N$13,инвестиции!$N$13-SUM($T168:BU168),BV166)))</f>
        <v>0</v>
      </c>
      <c r="BW168" s="49">
        <f>IF(OR(BW166&lt;0,инвестиции!$N$13-инвестиции!$R$54+инвестиции!$R$52+SUM($T166:BW166)&lt;0),0,IF(SUM($T168:BV168)=инвестиции!$N$13,0,IF(SUM($T168:BV168)+BW166&gt;инвестиции!$N$13,инвестиции!$N$13-SUM($T168:BV168),BW166)))</f>
        <v>0</v>
      </c>
      <c r="BX168" s="49">
        <f>IF(OR(BX166&lt;0,инвестиции!$N$13-инвестиции!$R$54+инвестиции!$R$52+SUM($T166:BX166)&lt;0),0,IF(SUM($T168:BW168)=инвестиции!$N$13,0,IF(SUM($T168:BW168)+BX166&gt;инвестиции!$N$13,инвестиции!$N$13-SUM($T168:BW168),BX166)))</f>
        <v>0</v>
      </c>
      <c r="BY168" s="49">
        <f>IF(OR(BY166&lt;0,инвестиции!$N$13-инвестиции!$R$54+инвестиции!$R$52+SUM($T166:BY166)&lt;0),0,IF(SUM($T168:BX168)=инвестиции!$N$13,0,IF(SUM($T168:BX168)+BY166&gt;инвестиции!$N$13,инвестиции!$N$13-SUM($T168:BX168),BY166)))</f>
        <v>0</v>
      </c>
      <c r="BZ168" s="49">
        <f>IF(OR(BZ166&lt;0,инвестиции!$N$13-инвестиции!$R$54+инвестиции!$R$52+SUM($T166:BZ166)&lt;0),0,IF(SUM($T168:BY168)=инвестиции!$N$13,0,IF(SUM($T168:BY168)+BZ166&gt;инвестиции!$N$13,инвестиции!$N$13-SUM($T168:BY168),BZ166)))</f>
        <v>0</v>
      </c>
      <c r="CA168" s="49">
        <f>IF(OR(CA166&lt;0,инвестиции!$N$13-инвестиции!$R$54+инвестиции!$R$52+SUM($T166:CA166)&lt;0),0,IF(SUM($T168:BZ168)=инвестиции!$N$13,0,IF(SUM($T168:BZ168)+CA166&gt;инвестиции!$N$13,инвестиции!$N$13-SUM($T168:BZ168),CA166)))</f>
        <v>0</v>
      </c>
      <c r="CB168" s="49">
        <f>IF(OR(CB166&lt;0,инвестиции!$N$13-инвестиции!$R$54+инвестиции!$R$52+SUM($T166:CB166)&lt;0),0,IF(SUM($T168:CA168)=инвестиции!$N$13,0,IF(SUM($T168:CA168)+CB166&gt;инвестиции!$N$13,инвестиции!$N$13-SUM($T168:CA168),CB166)))</f>
        <v>0</v>
      </c>
      <c r="CC168" s="49">
        <f>IF(OR(CC166&lt;0,инвестиции!$N$13-инвестиции!$R$54+инвестиции!$R$52+SUM($T166:CC166)&lt;0),0,IF(SUM($T168:CB168)=инвестиции!$N$13,0,IF(SUM($T168:CB168)+CC166&gt;инвестиции!$N$13,инвестиции!$N$13-SUM($T168:CB168),CC166)))</f>
        <v>0</v>
      </c>
      <c r="CD168" s="49">
        <f>IF(OR(CD166&lt;0,инвестиции!$N$13-инвестиции!$R$54+инвестиции!$R$52+SUM($T166:CD166)&lt;0),0,IF(SUM($T168:CC168)=инвестиции!$N$13,0,IF(SUM($T168:CC168)+CD166&gt;инвестиции!$N$13,инвестиции!$N$13-SUM($T168:CC168),CD166)))</f>
        <v>0</v>
      </c>
      <c r="CE168" s="49">
        <f>IF(OR(CE166&lt;0,инвестиции!$N$13-инвестиции!$R$54+инвестиции!$R$52+SUM($T166:CE166)&lt;0),0,IF(SUM($T168:CD168)=инвестиции!$N$13,0,IF(SUM($T168:CD168)+CE166&gt;инвестиции!$N$13,инвестиции!$N$13-SUM($T168:CD168),CE166)))</f>
        <v>0</v>
      </c>
      <c r="CF168" s="49">
        <f>IF(OR(CF166&lt;0,инвестиции!$N$13-инвестиции!$R$54+инвестиции!$R$52+SUM($T166:CF166)&lt;0),0,IF(SUM($T168:CE168)=инвестиции!$N$13,0,IF(SUM($T168:CE168)+CF166&gt;инвестиции!$N$13,инвестиции!$N$13-SUM($T168:CE168),CF166)))</f>
        <v>0</v>
      </c>
      <c r="CG168" s="49">
        <f>IF(OR(CG166&lt;0,инвестиции!$N$13-инвестиции!$R$54+инвестиции!$R$52+SUM($T166:CG166)&lt;0),0,IF(SUM($T168:CF168)=инвестиции!$N$13,0,IF(SUM($T168:CF168)+CG166&gt;инвестиции!$N$13,инвестиции!$N$13-SUM($T168:CF168),CG166)))</f>
        <v>0</v>
      </c>
      <c r="CH168" s="49">
        <f>IF(OR(CH166&lt;0,инвестиции!$N$13-инвестиции!$R$54+инвестиции!$R$52+SUM($T166:CH166)&lt;0),0,IF(SUM($T168:CG168)=инвестиции!$N$13,0,IF(SUM($T168:CG168)+CH166&gt;инвестиции!$N$13,инвестиции!$N$13-SUM($T168:CG168),CH166)))</f>
        <v>0</v>
      </c>
      <c r="CI168" s="49">
        <f>IF(OR(CI166&lt;0,инвестиции!$N$13-инвестиции!$R$54+инвестиции!$R$52+SUM($T166:CI166)&lt;0),0,IF(SUM($T168:CH168)=инвестиции!$N$13,0,IF(SUM($T168:CH168)+CI166&gt;инвестиции!$N$13,инвестиции!$N$13-SUM($T168:CH168),CI166)))</f>
        <v>0</v>
      </c>
      <c r="CJ168" s="49">
        <f>IF(OR(CJ166&lt;0,инвестиции!$N$13-инвестиции!$R$54+инвестиции!$R$52+SUM($T166:CJ166)&lt;0),0,IF(SUM($T168:CI168)=инвестиции!$N$13,0,IF(SUM($T168:CI168)+CJ166&gt;инвестиции!$N$13,инвестиции!$N$13-SUM($T168:CI168),CJ166)))</f>
        <v>0</v>
      </c>
      <c r="CK168" s="49">
        <f>IF(OR(CK166&lt;0,инвестиции!$N$13-инвестиции!$R$54+инвестиции!$R$52+SUM($T166:CK166)&lt;0),0,IF(SUM($T168:CJ168)=инвестиции!$N$13,0,IF(SUM($T168:CJ168)+CK166&gt;инвестиции!$N$13,инвестиции!$N$13-SUM($T168:CJ168),CK166)))</f>
        <v>0</v>
      </c>
      <c r="CL168" s="49">
        <f>IF(OR(CL166&lt;0,инвестиции!$N$13-инвестиции!$R$54+инвестиции!$R$52+SUM($T166:CL166)&lt;0),0,IF(SUM($T168:CK168)=инвестиции!$N$13,0,IF(SUM($T168:CK168)+CL166&gt;инвестиции!$N$13,инвестиции!$N$13-SUM($T168:CK168),CL166)))</f>
        <v>0</v>
      </c>
      <c r="CM168" s="49">
        <f>IF(OR(CM166&lt;0,инвестиции!$N$13-инвестиции!$R$54+инвестиции!$R$52+SUM($T166:CM166)&lt;0),0,IF(SUM($T168:CL168)=инвестиции!$N$13,0,IF(SUM($T168:CL168)+CM166&gt;инвестиции!$N$13,инвестиции!$N$13-SUM($T168:CL168),CM166)))</f>
        <v>0</v>
      </c>
      <c r="CN168" s="49">
        <f>IF(OR(CN166&lt;0,инвестиции!$N$13-инвестиции!$R$54+инвестиции!$R$52+SUM($T166:CN166)&lt;0),0,IF(SUM($T168:CM168)=инвестиции!$N$13,0,IF(SUM($T168:CM168)+CN166&gt;инвестиции!$N$13,инвестиции!$N$13-SUM($T168:CM168),CN166)))</f>
        <v>0</v>
      </c>
      <c r="CO168" s="49">
        <f>IF(OR(CO166&lt;0,инвестиции!$N$13-инвестиции!$R$54+инвестиции!$R$52+SUM($T166:CO166)&lt;0),0,IF(SUM($T168:CN168)=инвестиции!$N$13,0,IF(SUM($T168:CN168)+CO166&gt;инвестиции!$N$13,инвестиции!$N$13-SUM($T168:CN168),CO166)))</f>
        <v>0</v>
      </c>
      <c r="CP168" s="49">
        <f>IF(OR(CP166&lt;0,инвестиции!$N$13-инвестиции!$R$54+инвестиции!$R$52+SUM($T166:CP166)&lt;0),0,IF(SUM($T168:CO168)=инвестиции!$N$13,0,IF(SUM($T168:CO168)+CP166&gt;инвестиции!$N$13,инвестиции!$N$13-SUM($T168:CO168),CP166)))</f>
        <v>0</v>
      </c>
      <c r="CQ168" s="49">
        <f>IF(OR(CQ166&lt;0,инвестиции!$N$13-инвестиции!$R$54+инвестиции!$R$52+SUM($T166:CQ166)&lt;0),0,IF(SUM($T168:CP168)=инвестиции!$N$13,0,IF(SUM($T168:CP168)+CQ166&gt;инвестиции!$N$13,инвестиции!$N$13-SUM($T168:CP168),CQ166)))</f>
        <v>0</v>
      </c>
      <c r="CR168" s="49">
        <f>IF(OR(CR166&lt;0,инвестиции!$N$13-инвестиции!$R$54+инвестиции!$R$52+SUM($T166:CR166)&lt;0),0,IF(SUM($T168:CQ168)=инвестиции!$N$13,0,IF(SUM($T168:CQ168)+CR166&gt;инвестиции!$N$13,инвестиции!$N$13-SUM($T168:CQ168),CR166)))</f>
        <v>0</v>
      </c>
      <c r="CS168" s="49">
        <f>IF(OR(CS166&lt;0,инвестиции!$N$13-инвестиции!$R$54+инвестиции!$R$52+SUM($T166:CS166)&lt;0),0,IF(SUM($T168:CR168)=инвестиции!$N$13,0,IF(SUM($T168:CR168)+CS166&gt;инвестиции!$N$13,инвестиции!$N$13-SUM($T168:CR168),CS166)))</f>
        <v>0</v>
      </c>
      <c r="CT168" s="49">
        <f>IF(OR(CT166&lt;0,инвестиции!$N$13-инвестиции!$R$54+инвестиции!$R$52+SUM($T166:CT166)&lt;0),0,IF(SUM($T168:CS168)=инвестиции!$N$13,0,IF(SUM($T168:CS168)+CT166&gt;инвестиции!$N$13,инвестиции!$N$13-SUM($T168:CS168),CT166)))</f>
        <v>0</v>
      </c>
      <c r="CU168" s="49">
        <f>IF(OR(CU166&lt;0,инвестиции!$N$13-инвестиции!$R$54+инвестиции!$R$52+SUM($T166:CU166)&lt;0),0,IF(SUM($T168:CT168)=инвестиции!$N$13,0,IF(SUM($T168:CT168)+CU166&gt;инвестиции!$N$13,инвестиции!$N$13-SUM($T168:CT168),CU166)))</f>
        <v>0</v>
      </c>
      <c r="CV168" s="49">
        <f>IF(OR(CV166&lt;0,инвестиции!$N$13-инвестиции!$R$54+инвестиции!$R$52+SUM($T166:CV166)&lt;0),0,IF(SUM($T168:CU168)=инвестиции!$N$13,0,IF(SUM($T168:CU168)+CV166&gt;инвестиции!$N$13,инвестиции!$N$13-SUM($T168:CU168),CV166)))</f>
        <v>0</v>
      </c>
      <c r="CW168" s="49">
        <f>IF(OR(CW166&lt;0,инвестиции!$N$13-инвестиции!$R$54+инвестиции!$R$52+SUM($T166:CW166)&lt;0),0,IF(SUM($T168:CV168)=инвестиции!$N$13,0,IF(SUM($T168:CV168)+CW166&gt;инвестиции!$N$13,инвестиции!$N$13-SUM($T168:CV168),CW166)))</f>
        <v>0</v>
      </c>
      <c r="CX168" s="49">
        <f>IF(OR(CX166&lt;0,инвестиции!$N$13-инвестиции!$R$54+инвестиции!$R$52+SUM($T166:CX166)&lt;0),0,IF(SUM($T168:CW168)=инвестиции!$N$13,0,IF(SUM($T168:CW168)+CX166&gt;инвестиции!$N$13,инвестиции!$N$13-SUM($T168:CW168),CX166)))</f>
        <v>0</v>
      </c>
      <c r="CY168" s="49">
        <f>IF(OR(CY166&lt;0,инвестиции!$N$13-инвестиции!$R$54+инвестиции!$R$52+SUM($T166:CY166)&lt;0),0,IF(SUM($T168:CX168)=инвестиции!$N$13,0,IF(SUM($T168:CX168)+CY166&gt;инвестиции!$N$13,инвестиции!$N$13-SUM($T168:CX168),CY166)))</f>
        <v>0</v>
      </c>
      <c r="CZ168" s="49">
        <f>IF(OR(CZ166&lt;0,инвестиции!$N$13-инвестиции!$R$54+инвестиции!$R$52+SUM($T166:CZ166)&lt;0),0,IF(SUM($T168:CY168)=инвестиции!$N$13,0,IF(SUM($T168:CY168)+CZ166&gt;инвестиции!$N$13,инвестиции!$N$13-SUM($T168:CY168),CZ166)))</f>
        <v>0</v>
      </c>
      <c r="DA168" s="49">
        <f>IF(OR(DA166&lt;0,инвестиции!$N$13-инвестиции!$R$54+инвестиции!$R$52+SUM($T166:DA166)&lt;0),0,IF(SUM($T168:CZ168)=инвестиции!$N$13,0,IF(SUM($T168:CZ168)+DA166&gt;инвестиции!$N$13,инвестиции!$N$13-SUM($T168:CZ168),DA166)))</f>
        <v>0</v>
      </c>
      <c r="DB168" s="49">
        <f>IF(OR(DB166&lt;0,инвестиции!$N$13-инвестиции!$R$54+инвестиции!$R$52+SUM($T166:DB166)&lt;0),0,IF(SUM($T168:DA168)=инвестиции!$N$13,0,IF(SUM($T168:DA168)+DB166&gt;инвестиции!$N$13,инвестиции!$N$13-SUM($T168:DA168),DB166)))</f>
        <v>0</v>
      </c>
      <c r="DC168" s="49">
        <f>IF(OR(DC166&lt;0,инвестиции!$N$13-инвестиции!$R$54+инвестиции!$R$52+SUM($T166:DC166)&lt;0),0,IF(SUM($T168:DB168)=инвестиции!$N$13,0,IF(SUM($T168:DB168)+DC166&gt;инвестиции!$N$13,инвестиции!$N$13-SUM($T168:DB168),DC166)))</f>
        <v>0</v>
      </c>
      <c r="DD168" s="49">
        <f>IF(OR(DD166&lt;0,инвестиции!$N$13-инвестиции!$R$54+инвестиции!$R$52+SUM($T166:DD166)&lt;0),0,IF(SUM($T168:DC168)=инвестиции!$N$13,0,IF(SUM($T168:DC168)+DD166&gt;инвестиции!$N$13,инвестиции!$N$13-SUM($T168:DC168),DD166)))</f>
        <v>0</v>
      </c>
      <c r="DE168" s="49">
        <f>IF(OR(DE166&lt;0,инвестиции!$N$13-инвестиции!$R$54+инвестиции!$R$52+SUM($T166:DE166)&lt;0),0,IF(SUM($T168:DD168)=инвестиции!$N$13,0,IF(SUM($T168:DD168)+DE166&gt;инвестиции!$N$13,инвестиции!$N$13-SUM($T168:DD168),DE166)))</f>
        <v>0</v>
      </c>
      <c r="DF168" s="49">
        <f>IF(OR(DF166&lt;0,инвестиции!$N$13-инвестиции!$R$54+инвестиции!$R$52+SUM($T166:DF166)&lt;0),0,IF(SUM($T168:DE168)=инвестиции!$N$13,0,IF(SUM($T168:DE168)+DF166&gt;инвестиции!$N$13,инвестиции!$N$13-SUM($T168:DE168),DF166)))</f>
        <v>0</v>
      </c>
      <c r="DG168" s="49">
        <f>IF(OR(DG166&lt;0,инвестиции!$N$13-инвестиции!$R$54+инвестиции!$R$52+SUM($T166:DG166)&lt;0),0,IF(SUM($T168:DF168)=инвестиции!$N$13,0,IF(SUM($T168:DF168)+DG166&gt;инвестиции!$N$13,инвестиции!$N$13-SUM($T168:DF168),DG166)))</f>
        <v>0</v>
      </c>
      <c r="DH168" s="49">
        <f>IF(OR(DH166&lt;0,инвестиции!$N$13-инвестиции!$R$54+инвестиции!$R$52+SUM($T166:DH166)&lt;0),0,IF(SUM($T168:DG168)=инвестиции!$N$13,0,IF(SUM($T168:DG168)+DH166&gt;инвестиции!$N$13,инвестиции!$N$13-SUM($T168:DG168),DH166)))</f>
        <v>0</v>
      </c>
      <c r="DI168" s="49">
        <f>IF(OR(DI166&lt;0,инвестиции!$N$13-инвестиции!$R$54+инвестиции!$R$52+SUM($T166:DI166)&lt;0),0,IF(SUM($T168:DH168)=инвестиции!$N$13,0,IF(SUM($T168:DH168)+DI166&gt;инвестиции!$N$13,инвестиции!$N$13-SUM($T168:DH168),DI166)))</f>
        <v>0</v>
      </c>
      <c r="DJ168" s="49">
        <f>IF(OR(DJ166&lt;0,инвестиции!$N$13-инвестиции!$R$54+инвестиции!$R$52+SUM($T166:DJ166)&lt;0),0,IF(SUM($T168:DI168)=инвестиции!$N$13,0,IF(SUM($T168:DI168)+DJ166&gt;инвестиции!$N$13,инвестиции!$N$13-SUM($T168:DI168),DJ166)))</f>
        <v>0</v>
      </c>
      <c r="DK168" s="49">
        <f>IF(OR(DK166&lt;0,инвестиции!$N$13-инвестиции!$R$54+инвестиции!$R$52+SUM($T166:DK166)&lt;0),0,IF(SUM($T168:DJ168)=инвестиции!$N$13,0,IF(SUM($T168:DJ168)+DK166&gt;инвестиции!$N$13,инвестиции!$N$13-SUM($T168:DJ168),DK166)))</f>
        <v>0</v>
      </c>
      <c r="DL168" s="49">
        <f>IF(OR(DL166&lt;0,инвестиции!$N$13-инвестиции!$R$54+инвестиции!$R$52+SUM($T166:DL166)&lt;0),0,IF(SUM($T168:DK168)=инвестиции!$N$13,0,IF(SUM($T168:DK168)+DL166&gt;инвестиции!$N$13,инвестиции!$N$13-SUM($T168:DK168),DL166)))</f>
        <v>0</v>
      </c>
      <c r="DM168" s="49">
        <f>IF(OR(DM166&lt;0,инвестиции!$N$13-инвестиции!$R$54+инвестиции!$R$52+SUM($T166:DM166)&lt;0),0,IF(SUM($T168:DL168)=инвестиции!$N$13,0,IF(SUM($T168:DL168)+DM166&gt;инвестиции!$N$13,инвестиции!$N$13-SUM($T168:DL168),DM166)))</f>
        <v>0</v>
      </c>
      <c r="DN168" s="49">
        <f>IF(OR(DN166&lt;0,инвестиции!$N$13-инвестиции!$R$54+инвестиции!$R$52+SUM($T166:DN166)&lt;0),0,IF(SUM($T168:DM168)=инвестиции!$N$13,0,IF(SUM($T168:DM168)+DN166&gt;инвестиции!$N$13,инвестиции!$N$13-SUM($T168:DM168),DN166)))</f>
        <v>0</v>
      </c>
      <c r="DO168" s="49">
        <f>IF(OR(DO166&lt;0,инвестиции!$N$13-инвестиции!$R$54+инвестиции!$R$52+SUM($T166:DO166)&lt;0),0,IF(SUM($T168:DN168)=инвестиции!$N$13,0,IF(SUM($T168:DN168)+DO166&gt;инвестиции!$N$13,инвестиции!$N$13-SUM($T168:DN168),DO166)))</f>
        <v>0</v>
      </c>
      <c r="DP168" s="49">
        <f>IF(OR(DP166&lt;0,инвестиции!$N$13-инвестиции!$R$54+инвестиции!$R$52+SUM($T166:DP166)&lt;0),0,IF(SUM($T168:DO168)=инвестиции!$N$13,0,IF(SUM($T168:DO168)+DP166&gt;инвестиции!$N$13,инвестиции!$N$13-SUM($T168:DO168),DP166)))</f>
        <v>0</v>
      </c>
      <c r="DQ168" s="49">
        <f>IF(OR(DQ166&lt;0,инвестиции!$N$13-инвестиции!$R$54+инвестиции!$R$52+SUM($T166:DQ166)&lt;0),0,IF(SUM($T168:DP168)=инвестиции!$N$13,0,IF(SUM($T168:DP168)+DQ166&gt;инвестиции!$N$13,инвестиции!$N$13-SUM($T168:DP168),DQ166)))</f>
        <v>0</v>
      </c>
      <c r="DR168" s="49">
        <f>IF(OR(DR166&lt;0,инвестиции!$N$13-инвестиции!$R$54+инвестиции!$R$52+SUM($T166:DR166)&lt;0),0,IF(SUM($T168:DQ168)=инвестиции!$N$13,0,IF(SUM($T168:DQ168)+DR166&gt;инвестиции!$N$13,инвестиции!$N$13-SUM($T168:DQ168),DR166)))</f>
        <v>0</v>
      </c>
      <c r="DS168" s="49">
        <f>IF(OR(DS166&lt;0,инвестиции!$N$13-инвестиции!$R$54+инвестиции!$R$52+SUM($T166:DS166)&lt;0),0,IF(SUM($T168:DR168)=инвестиции!$N$13,0,IF(SUM($T168:DR168)+DS166&gt;инвестиции!$N$13,инвестиции!$N$13-SUM($T168:DR168),DS166)))</f>
        <v>0</v>
      </c>
      <c r="DT168" s="49">
        <f>IF(OR(DT166&lt;0,инвестиции!$N$13-инвестиции!$R$54+инвестиции!$R$52+SUM($T166:DT166)&lt;0),0,IF(SUM($T168:DS168)=инвестиции!$N$13,0,IF(SUM($T168:DS168)+DT166&gt;инвестиции!$N$13,инвестиции!$N$13-SUM($T168:DS168),DT166)))</f>
        <v>0</v>
      </c>
      <c r="DU168" s="49">
        <f>IF(OR(DU166&lt;0,инвестиции!$N$13-инвестиции!$R$54+инвестиции!$R$52+SUM($T166:DU166)&lt;0),0,IF(SUM($T168:DT168)=инвестиции!$N$13,0,IF(SUM($T168:DT168)+DU166&gt;инвестиции!$N$13,инвестиции!$N$13-SUM($T168:DT168),DU166)))</f>
        <v>0</v>
      </c>
      <c r="DV168" s="49">
        <f>IF(OR(DV166&lt;0,инвестиции!$N$13-инвестиции!$R$54+инвестиции!$R$52+SUM($T166:DV166)&lt;0),0,IF(SUM($T168:DU168)=инвестиции!$N$13,0,IF(SUM($T168:DU168)+DV166&gt;инвестиции!$N$13,инвестиции!$N$13-SUM($T168:DU168),DV166)))</f>
        <v>0</v>
      </c>
      <c r="DW168" s="49">
        <f>IF(OR(DW166&lt;0,инвестиции!$N$13-инвестиции!$R$54+инвестиции!$R$52+SUM($T166:DW166)&lt;0),0,IF(SUM($T168:DV168)=инвестиции!$N$13,0,IF(SUM($T168:DV168)+DW166&gt;инвестиции!$N$13,инвестиции!$N$13-SUM($T168:DV168),DW166)))</f>
        <v>0</v>
      </c>
      <c r="DX168" s="49">
        <f>IF(OR(DX166&lt;0,инвестиции!$N$13-инвестиции!$R$54+инвестиции!$R$52+SUM($T166:DX166)&lt;0),0,IF(SUM($T168:DW168)=инвестиции!$N$13,0,IF(SUM($T168:DW168)+DX166&gt;инвестиции!$N$13,инвестиции!$N$13-SUM($T168:DW168),DX166)))</f>
        <v>0</v>
      </c>
      <c r="DY168" s="49">
        <f>IF(OR(DY166&lt;0,инвестиции!$N$13-инвестиции!$R$54+инвестиции!$R$52+SUM($T166:DY166)&lt;0),0,IF(SUM($T168:DX168)=инвестиции!$N$13,0,IF(SUM($T168:DX168)+DY166&gt;инвестиции!$N$13,инвестиции!$N$13-SUM($T168:DX168),DY166)))</f>
        <v>0</v>
      </c>
      <c r="DZ168" s="49">
        <f>IF(OR(DZ166&lt;0,инвестиции!$N$13-инвестиции!$R$54+инвестиции!$R$52+SUM($T166:DZ166)&lt;0),0,IF(SUM($T168:DY168)=инвестиции!$N$13,0,IF(SUM($T168:DY168)+DZ166&gt;инвестиции!$N$13,инвестиции!$N$13-SUM($T168:DY168),DZ166)))</f>
        <v>0</v>
      </c>
      <c r="EA168" s="49">
        <f>IF(OR(EA166&lt;0,инвестиции!$N$13-инвестиции!$R$54+инвестиции!$R$52+SUM($T166:EA166)&lt;0),0,IF(SUM($T168:DZ168)=инвестиции!$N$13,0,IF(SUM($T168:DZ168)+EA166&gt;инвестиции!$N$13,инвестиции!$N$13-SUM($T168:DZ168),EA166)))</f>
        <v>0</v>
      </c>
      <c r="EB168" s="49">
        <f>IF(OR(EB166&lt;0,инвестиции!$N$13-инвестиции!$R$54+инвестиции!$R$52+SUM($T166:EB166)&lt;0),0,IF(SUM($T168:EA168)=инвестиции!$N$13,0,IF(SUM($T168:EA168)+EB166&gt;инвестиции!$N$13,инвестиции!$N$13-SUM($T168:EA168),EB166)))</f>
        <v>0</v>
      </c>
      <c r="EC168" s="49">
        <f>IF(OR(EC166&lt;0,инвестиции!$N$13-инвестиции!$R$54+инвестиции!$R$52+SUM($T166:EC166)&lt;0),0,IF(SUM($T168:EB168)=инвестиции!$N$13,0,IF(SUM($T168:EB168)+EC166&gt;инвестиции!$N$13,инвестиции!$N$13-SUM($T168:EB168),EC166)))</f>
        <v>0</v>
      </c>
      <c r="ED168" s="49">
        <f>IF(OR(ED166&lt;0,инвестиции!$N$13-инвестиции!$R$54+инвестиции!$R$52+SUM($T166:ED166)&lt;0),0,IF(SUM($T168:EC168)=инвестиции!$N$13,0,IF(SUM($T168:EC168)+ED166&gt;инвестиции!$N$13,инвестиции!$N$13-SUM($T168:EC168),ED166)))</f>
        <v>0</v>
      </c>
      <c r="EE168" s="49">
        <f>IF(OR(EE166&lt;0,инвестиции!$N$13-инвестиции!$R$54+инвестиции!$R$52+SUM($T166:EE166)&lt;0),0,IF(SUM($T168:ED168)=инвестиции!$N$13,0,IF(SUM($T168:ED168)+EE166&gt;инвестиции!$N$13,инвестиции!$N$13-SUM($T168:ED168),EE166)))</f>
        <v>0</v>
      </c>
      <c r="EF168" s="49">
        <f>IF(OR(EF166&lt;0,инвестиции!$N$13-инвестиции!$R$54+инвестиции!$R$52+SUM($T166:EF166)&lt;0),0,IF(SUM($T168:EE168)=инвестиции!$N$13,0,IF(SUM($T168:EE168)+EF166&gt;инвестиции!$N$13,инвестиции!$N$13-SUM($T168:EE168),EF166)))</f>
        <v>0</v>
      </c>
      <c r="EG168" s="49">
        <f>IF(OR(EG166&lt;0,инвестиции!$N$13-инвестиции!$R$54+инвестиции!$R$52+SUM($T166:EG166)&lt;0),0,IF(SUM($T168:EF168)=инвестиции!$N$13,0,IF(SUM($T168:EF168)+EG166&gt;инвестиции!$N$13,инвестиции!$N$13-SUM($T168:EF168),EG166)))</f>
        <v>0</v>
      </c>
      <c r="EH168" s="49">
        <f>IF(OR(EH166&lt;0,инвестиции!$N$13-инвестиции!$R$54+инвестиции!$R$52+SUM($T166:EH166)&lt;0),0,IF(SUM($T168:EG168)=инвестиции!$N$13,0,IF(SUM($T168:EG168)+EH166&gt;инвестиции!$N$13,инвестиции!$N$13-SUM($T168:EG168),EH166)))</f>
        <v>0</v>
      </c>
      <c r="EI168" s="49">
        <f>IF(OR(EI166&lt;0,инвестиции!$N$13-инвестиции!$R$54+инвестиции!$R$52+SUM($T166:EI166)&lt;0),0,IF(SUM($T168:EH168)=инвестиции!$N$13,0,IF(SUM($T168:EH168)+EI166&gt;инвестиции!$N$13,инвестиции!$N$13-SUM($T168:EH168),EI166)))</f>
        <v>0</v>
      </c>
      <c r="EJ168" s="49">
        <f>IF(OR(EJ166&lt;0,инвестиции!$N$13-инвестиции!$R$54+инвестиции!$R$52+SUM($T166:EJ166)&lt;0),0,IF(SUM($T168:EI168)=инвестиции!$N$13,0,IF(SUM($T168:EI168)+EJ166&gt;инвестиции!$N$13,инвестиции!$N$13-SUM($T168:EI168),EJ166)))</f>
        <v>0</v>
      </c>
      <c r="EK168" s="49">
        <f>IF(OR(EK166&lt;0,инвестиции!$N$13-инвестиции!$R$54+инвестиции!$R$52+SUM($T166:EK166)&lt;0),0,IF(SUM($T168:EJ168)=инвестиции!$N$13,0,IF(SUM($T168:EJ168)+EK166&gt;инвестиции!$N$13,инвестиции!$N$13-SUM($T168:EJ168),EK166)))</f>
        <v>0</v>
      </c>
      <c r="EL168" s="49">
        <f>IF(OR(EL166&lt;0,инвестиции!$N$13-инвестиции!$R$54+инвестиции!$R$52+SUM($T166:EL166)&lt;0),0,IF(SUM($T168:EK168)=инвестиции!$N$13,0,IF(SUM($T168:EK168)+EL166&gt;инвестиции!$N$13,инвестиции!$N$13-SUM($T168:EK168),EL166)))</f>
        <v>0</v>
      </c>
      <c r="EM168" s="49">
        <f>IF(OR(EM166&lt;0,инвестиции!$N$13-инвестиции!$R$54+инвестиции!$R$52+SUM($T166:EM166)&lt;0),0,IF(SUM($T168:EL168)=инвестиции!$N$13,0,IF(SUM($T168:EL168)+EM166&gt;инвестиции!$N$13,инвестиции!$N$13-SUM($T168:EL168),EM166)))</f>
        <v>0</v>
      </c>
      <c r="EN168" s="49">
        <f>IF(OR(EN166&lt;0,инвестиции!$N$13-инвестиции!$R$54+инвестиции!$R$52+SUM($T166:EN166)&lt;0),0,IF(SUM($T168:EM168)=инвестиции!$N$13,0,IF(SUM($T168:EM168)+EN166&gt;инвестиции!$N$13,инвестиции!$N$13-SUM($T168:EM168),EN166)))</f>
        <v>0</v>
      </c>
      <c r="EO168" s="49">
        <f>IF(OR(EO166&lt;0,инвестиции!$N$13-инвестиции!$R$54+инвестиции!$R$52+SUM($T166:EO166)&lt;0),0,IF(SUM($T168:EN168)=инвестиции!$N$13,0,IF(SUM($T168:EN168)+EO166&gt;инвестиции!$N$13,инвестиции!$N$13-SUM($T168:EN168),EO166)))</f>
        <v>0</v>
      </c>
      <c r="EP168" s="49">
        <f>IF(OR(EP166&lt;0,инвестиции!$N$13-инвестиции!$R$54+инвестиции!$R$52+SUM($T166:EP166)&lt;0),0,IF(SUM($T168:EO168)=инвестиции!$N$13,0,IF(SUM($T168:EO168)+EP166&gt;инвестиции!$N$13,инвестиции!$N$13-SUM($T168:EO168),EP166)))</f>
        <v>0</v>
      </c>
      <c r="EQ168" s="49">
        <f>IF(OR(EQ166&lt;0,инвестиции!$N$13-инвестиции!$R$54+инвестиции!$R$52+SUM($T166:EQ166)&lt;0),0,IF(SUM($T168:EP168)=инвестиции!$N$13,0,IF(SUM($T168:EP168)+EQ166&gt;инвестиции!$N$13,инвестиции!$N$13-SUM($T168:EP168),EQ166)))</f>
        <v>0</v>
      </c>
      <c r="ER168" s="49">
        <f>IF(OR(ER166&lt;0,инвестиции!$N$13-инвестиции!$R$54+инвестиции!$R$52+SUM($T166:ER166)&lt;0),0,IF(SUM($T168:EQ168)=инвестиции!$N$13,0,IF(SUM($T168:EQ168)+ER166&gt;инвестиции!$N$13,инвестиции!$N$13-SUM($T168:EQ168),ER166)))</f>
        <v>0</v>
      </c>
      <c r="ES168" s="49">
        <f>IF(OR(ES166&lt;0,инвестиции!$N$13-инвестиции!$R$54+инвестиции!$R$52+SUM($T166:ES166)&lt;0),0,IF(SUM($T168:ER168)=инвестиции!$N$13,0,IF(SUM($T168:ER168)+ES166&gt;инвестиции!$N$13,инвестиции!$N$13-SUM($T168:ER168),ES166)))</f>
        <v>0</v>
      </c>
      <c r="ET168" s="49">
        <f>IF(OR(ET166&lt;0,инвестиции!$N$13-инвестиции!$R$54+инвестиции!$R$52+SUM($T166:ET166)&lt;0),0,IF(SUM($T168:ES168)=инвестиции!$N$13,0,IF(SUM($T168:ES168)+ET166&gt;инвестиции!$N$13,инвестиции!$N$13-SUM($T168:ES168),ET166)))</f>
        <v>0</v>
      </c>
      <c r="EU168" s="49">
        <f>IF(OR(EU166&lt;0,инвестиции!$N$13-инвестиции!$R$54+инвестиции!$R$52+SUM($T166:EU166)&lt;0),0,IF(SUM($T168:ET168)=инвестиции!$N$13,0,IF(SUM($T168:ET168)+EU166&gt;инвестиции!$N$13,инвестиции!$N$13-SUM($T168:ET168),EU166)))</f>
        <v>0</v>
      </c>
      <c r="EV168" s="49">
        <f>IF(OR(EV166&lt;0,инвестиции!$N$13-инвестиции!$R$54+инвестиции!$R$52+SUM($T166:EV166)&lt;0),0,IF(SUM($T168:EU168)=инвестиции!$N$13,0,IF(SUM($T168:EU168)+EV166&gt;инвестиции!$N$13,инвестиции!$N$13-SUM($T168:EU168),EV166)))</f>
        <v>0</v>
      </c>
      <c r="EW168" s="49">
        <f>IF(OR(EW166&lt;0,инвестиции!$N$13-инвестиции!$R$54+инвестиции!$R$52+SUM($T166:EW166)&lt;0),0,IF(SUM($T168:EV168)=инвестиции!$N$13,0,IF(SUM($T168:EV168)+EW166&gt;инвестиции!$N$13,инвестиции!$N$13-SUM($T168:EV168),EW166)))</f>
        <v>0</v>
      </c>
      <c r="EX168" s="49">
        <f>IF(OR(EX166&lt;0,инвестиции!$N$13-инвестиции!$R$54+инвестиции!$R$52+SUM($T166:EX166)&lt;0),0,IF(SUM($T168:EW168)=инвестиции!$N$13,0,IF(SUM($T168:EW168)+EX166&gt;инвестиции!$N$13,инвестиции!$N$13-SUM($T168:EW168),EX166)))</f>
        <v>0</v>
      </c>
      <c r="EY168" s="49">
        <f>IF(OR(EY166&lt;0,инвестиции!$N$13-инвестиции!$R$54+инвестиции!$R$52+SUM($T166:EY166)&lt;0),0,IF(SUM($T168:EX168)=инвестиции!$N$13,0,IF(SUM($T168:EX168)+EY166&gt;инвестиции!$N$13,инвестиции!$N$13-SUM($T168:EX168),EY166)))</f>
        <v>0</v>
      </c>
      <c r="EZ168" s="49">
        <f>IF(OR(EZ166&lt;0,инвестиции!$N$13-инвестиции!$R$54+инвестиции!$R$52+SUM($T166:EZ166)&lt;0),0,IF(SUM($T168:EY168)=инвестиции!$N$13,0,IF(SUM($T168:EY168)+EZ166&gt;инвестиции!$N$13,инвестиции!$N$13-SUM($T168:EY168),EZ166)))</f>
        <v>0</v>
      </c>
      <c r="FA168" s="49">
        <f>IF(OR(FA166&lt;0,инвестиции!$N$13-инвестиции!$R$54+инвестиции!$R$52+SUM($T166:FA166)&lt;0),0,IF(SUM($T168:EZ168)=инвестиции!$N$13,0,IF(SUM($T168:EZ168)+FA166&gt;инвестиции!$N$13,инвестиции!$N$13-SUM($T168:EZ168),FA166)))</f>
        <v>0</v>
      </c>
      <c r="FB168" s="49">
        <f>IF(OR(FB166&lt;0,инвестиции!$N$13-инвестиции!$R$54+инвестиции!$R$52+SUM($T166:FB166)&lt;0),0,IF(SUM($T168:FA168)=инвестиции!$N$13,0,IF(SUM($T168:FA168)+FB166&gt;инвестиции!$N$13,инвестиции!$N$13-SUM($T168:FA168),FB166)))</f>
        <v>0</v>
      </c>
      <c r="FC168" s="49">
        <f>IF(OR(FC166&lt;0,инвестиции!$N$13-инвестиции!$R$54+инвестиции!$R$52+SUM($T166:FC166)&lt;0),0,IF(SUM($T168:FB168)=инвестиции!$N$13,0,IF(SUM($T168:FB168)+FC166&gt;инвестиции!$N$13,инвестиции!$N$13-SUM($T168:FB168),FC166)))</f>
        <v>0</v>
      </c>
      <c r="FD168" s="49">
        <f>IF(OR(FD166&lt;0,инвестиции!$N$13-инвестиции!$R$54+инвестиции!$R$52+SUM($T166:FD166)&lt;0),0,IF(SUM($T168:FC168)=инвестиции!$N$13,0,IF(SUM($T168:FC168)+FD166&gt;инвестиции!$N$13,инвестиции!$N$13-SUM($T168:FC168),FD166)))</f>
        <v>0</v>
      </c>
      <c r="FE168" s="49">
        <f>IF(OR(FE166&lt;0,инвестиции!$N$13-инвестиции!$R$54+инвестиции!$R$52+SUM($T166:FE166)&lt;0),0,IF(SUM($T168:FD168)=инвестиции!$N$13,0,IF(SUM($T168:FD168)+FE166&gt;инвестиции!$N$13,инвестиции!$N$13-SUM($T168:FD168),FE166)))</f>
        <v>0</v>
      </c>
      <c r="FF168" s="49">
        <f>IF(OR(FF166&lt;0,инвестиции!$N$13-инвестиции!$R$54+инвестиции!$R$52+SUM($T166:FF166)&lt;0),0,IF(SUM($T168:FE168)=инвестиции!$N$13,0,IF(SUM($T168:FE168)+FF166&gt;инвестиции!$N$13,инвестиции!$N$13-SUM($T168:FE168),FF166)))</f>
        <v>0</v>
      </c>
      <c r="FG168" s="49">
        <f>IF(OR(FG166&lt;0,инвестиции!$N$13-инвестиции!$R$54+инвестиции!$R$52+SUM($T166:FG166)&lt;0),0,IF(SUM($T168:FF168)=инвестиции!$N$13,0,IF(SUM($T168:FF168)+FG166&gt;инвестиции!$N$13,инвестиции!$N$13-SUM($T168:FF168),FG166)))</f>
        <v>0</v>
      </c>
      <c r="FH168" s="49">
        <f>IF(OR(FH166&lt;0,инвестиции!$N$13-инвестиции!$R$54+инвестиции!$R$52+SUM($T166:FH166)&lt;0),0,IF(SUM($T168:FG168)=инвестиции!$N$13,0,IF(SUM($T168:FG168)+FH166&gt;инвестиции!$N$13,инвестиции!$N$13-SUM($T168:FG168),FH166)))</f>
        <v>0</v>
      </c>
      <c r="FI168" s="49">
        <f>IF(OR(FI166&lt;0,инвестиции!$N$13-инвестиции!$R$54+инвестиции!$R$52+SUM($T166:FI166)&lt;0),0,IF(SUM($T168:FH168)=инвестиции!$N$13,0,IF(SUM($T168:FH168)+FI166&gt;инвестиции!$N$13,инвестиции!$N$13-SUM($T168:FH168),FI166)))</f>
        <v>0</v>
      </c>
      <c r="FJ168" s="49">
        <f>IF(OR(FJ166&lt;0,инвестиции!$N$13-инвестиции!$R$54+инвестиции!$R$52+SUM($T166:FJ166)&lt;0),0,IF(SUM($T168:FI168)=инвестиции!$N$13,0,IF(SUM($T168:FI168)+FJ166&gt;инвестиции!$N$13,инвестиции!$N$13-SUM($T168:FI168),FJ166)))</f>
        <v>0</v>
      </c>
      <c r="FK168" s="49">
        <f>IF(OR(FK166&lt;0,инвестиции!$N$13-инвестиции!$R$54+инвестиции!$R$52+SUM($T166:FK166)&lt;0),0,IF(SUM($T168:FJ168)=инвестиции!$N$13,0,IF(SUM($T168:FJ168)+FK166&gt;инвестиции!$N$13,инвестиции!$N$13-SUM($T168:FJ168),FK166)))</f>
        <v>0</v>
      </c>
      <c r="FL168" s="49">
        <f>IF(OR(FL166&lt;0,инвестиции!$N$13-инвестиции!$R$54+инвестиции!$R$52+SUM($T166:FL166)&lt;0),0,IF(SUM($T168:FK168)=инвестиции!$N$13,0,IF(SUM($T168:FK168)+FL166&gt;инвестиции!$N$13,инвестиции!$N$13-SUM($T168:FK168),FL166)))</f>
        <v>0</v>
      </c>
      <c r="FM168" s="49">
        <f>IF(OR(FM166&lt;0,инвестиции!$N$13-инвестиции!$R$54+инвестиции!$R$52+SUM($T166:FM166)&lt;0),0,IF(SUM($T168:FL168)=инвестиции!$N$13,0,IF(SUM($T168:FL168)+FM166&gt;инвестиции!$N$13,инвестиции!$N$13-SUM($T168:FL168),FM166)))</f>
        <v>0</v>
      </c>
      <c r="FN168" s="49">
        <f>IF(OR(FN166&lt;0,инвестиции!$N$13-инвестиции!$R$54+инвестиции!$R$52+SUM($T166:FN166)&lt;0),0,IF(SUM($T168:FM168)=инвестиции!$N$13,0,IF(SUM($T168:FM168)+FN166&gt;инвестиции!$N$13,инвестиции!$N$13-SUM($T168:FM168),FN166)))</f>
        <v>0</v>
      </c>
      <c r="FO168" s="49">
        <f>IF(OR(FO166&lt;0,инвестиции!$N$13-инвестиции!$R$54+инвестиции!$R$52+SUM($T166:FO166)&lt;0),0,IF(SUM($T168:FN168)=инвестиции!$N$13,0,IF(SUM($T168:FN168)+FO166&gt;инвестиции!$N$13,инвестиции!$N$13-SUM($T168:FN168),FO166)))</f>
        <v>0</v>
      </c>
      <c r="FP168" s="49">
        <f>IF(OR(FP166&lt;0,инвестиции!$N$13-инвестиции!$R$54+инвестиции!$R$52+SUM($T166:FP166)&lt;0),0,IF(SUM($T168:FO168)=инвестиции!$N$13,0,IF(SUM($T168:FO168)+FP166&gt;инвестиции!$N$13,инвестиции!$N$13-SUM($T168:FO168),FP166)))</f>
        <v>0</v>
      </c>
      <c r="FQ168" s="49">
        <f>IF(OR(FQ166&lt;0,инвестиции!$N$13-инвестиции!$R$54+инвестиции!$R$52+SUM($T166:FQ166)&lt;0),0,IF(SUM($T168:FP168)=инвестиции!$N$13,0,IF(SUM($T168:FP168)+FQ166&gt;инвестиции!$N$13,инвестиции!$N$13-SUM($T168:FP168),FQ166)))</f>
        <v>0</v>
      </c>
      <c r="FR168" s="49">
        <f>IF(OR(FR166&lt;0,инвестиции!$N$13-инвестиции!$R$54+инвестиции!$R$52+SUM($T166:FR166)&lt;0),0,IF(SUM($T168:FQ168)=инвестиции!$N$13,0,IF(SUM($T168:FQ168)+FR166&gt;инвестиции!$N$13,инвестиции!$N$13-SUM($T168:FQ168),FR166)))</f>
        <v>0</v>
      </c>
      <c r="FS168" s="49">
        <f>IF(OR(FS166&lt;0,инвестиции!$N$13-инвестиции!$R$54+инвестиции!$R$52+SUM($T166:FS166)&lt;0),0,IF(SUM($T168:FR168)=инвестиции!$N$13,0,IF(SUM($T168:FR168)+FS166&gt;инвестиции!$N$13,инвестиции!$N$13-SUM($T168:FR168),FS166)))</f>
        <v>0</v>
      </c>
      <c r="FT168" s="49">
        <f>IF(OR(FT166&lt;0,инвестиции!$N$13-инвестиции!$R$54+инвестиции!$R$52+SUM($T166:FT166)&lt;0),0,IF(SUM($T168:FS168)=инвестиции!$N$13,0,IF(SUM($T168:FS168)+FT166&gt;инвестиции!$N$13,инвестиции!$N$13-SUM($T168:FS168),FT166)))</f>
        <v>0</v>
      </c>
      <c r="FU168" s="49">
        <f>IF(OR(FU166&lt;0,инвестиции!$N$13-инвестиции!$R$54+инвестиции!$R$52+SUM($T166:FU166)&lt;0),0,IF(SUM($T168:FT168)=инвестиции!$N$13,0,IF(SUM($T168:FT168)+FU166&gt;инвестиции!$N$13,инвестиции!$N$13-SUM($T168:FT168),FU166)))</f>
        <v>0</v>
      </c>
      <c r="FV168" s="49">
        <f>IF(OR(FV166&lt;0,инвестиции!$N$13-инвестиции!$R$54+инвестиции!$R$52+SUM($T166:FV166)&lt;0),0,IF(SUM($T168:FU168)=инвестиции!$N$13,0,IF(SUM($T168:FU168)+FV166&gt;инвестиции!$N$13,инвестиции!$N$13-SUM($T168:FU168),FV166)))</f>
        <v>0</v>
      </c>
      <c r="FW168" s="49">
        <f>IF(OR(FW166&lt;0,инвестиции!$N$13-инвестиции!$R$54+инвестиции!$R$52+SUM($T166:FW166)&lt;0),0,IF(SUM($T168:FV168)=инвестиции!$N$13,0,IF(SUM($T168:FV168)+FW166&gt;инвестиции!$N$13,инвестиции!$N$13-SUM($T168:FV168),FW166)))</f>
        <v>0</v>
      </c>
      <c r="FX168" s="49">
        <f>IF(OR(FX166&lt;0,инвестиции!$N$13-инвестиции!$R$54+инвестиции!$R$52+SUM($T166:FX166)&lt;0),0,IF(SUM($T168:FW168)=инвестиции!$N$13,0,IF(SUM($T168:FW168)+FX166&gt;инвестиции!$N$13,инвестиции!$N$13-SUM($T168:FW168),FX166)))</f>
        <v>0</v>
      </c>
      <c r="FY168" s="49">
        <f>IF(OR(FY166&lt;0,инвестиции!$N$13-инвестиции!$R$54+инвестиции!$R$52+SUM($T166:FY166)&lt;0),0,IF(SUM($T168:FX168)=инвестиции!$N$13,0,IF(SUM($T168:FX168)+FY166&gt;инвестиции!$N$13,инвестиции!$N$13-SUM($T168:FX168),FY166)))</f>
        <v>0</v>
      </c>
      <c r="FZ168" s="49">
        <f>IF(OR(FZ166&lt;0,инвестиции!$N$13-инвестиции!$R$54+инвестиции!$R$52+SUM($T166:FZ166)&lt;0),0,IF(SUM($T168:FY168)=инвестиции!$N$13,0,IF(SUM($T168:FY168)+FZ166&gt;инвестиции!$N$13,инвестиции!$N$13-SUM($T168:FY168),FZ166)))</f>
        <v>0</v>
      </c>
      <c r="GA168" s="49">
        <f>IF(OR(GA166&lt;0,инвестиции!$N$13-инвестиции!$R$54+инвестиции!$R$52+SUM($T166:GA166)&lt;0),0,IF(SUM($T168:FZ168)=инвестиции!$N$13,0,IF(SUM($T168:FZ168)+GA166&gt;инвестиции!$N$13,инвестиции!$N$13-SUM($T168:FZ168),GA166)))</f>
        <v>0</v>
      </c>
      <c r="GB168" s="49">
        <f>IF(OR(GB166&lt;0,инвестиции!$N$13-инвестиции!$R$54+инвестиции!$R$52+SUM($T166:GB166)&lt;0),0,IF(SUM($T168:GA168)=инвестиции!$N$13,0,IF(SUM($T168:GA168)+GB166&gt;инвестиции!$N$13,инвестиции!$N$13-SUM($T168:GA168),GB166)))</f>
        <v>0</v>
      </c>
      <c r="GC168" s="49">
        <f>IF(OR(GC166&lt;0,инвестиции!$N$13-инвестиции!$R$54+инвестиции!$R$52+SUM($T166:GC166)&lt;0),0,IF(SUM($T168:GB168)=инвестиции!$N$13,0,IF(SUM($T168:GB168)+GC166&gt;инвестиции!$N$13,инвестиции!$N$13-SUM($T168:GB168),GC166)))</f>
        <v>0</v>
      </c>
      <c r="GD168" s="49">
        <f>IF(OR(GD166&lt;0,инвестиции!$N$13-инвестиции!$R$54+инвестиции!$R$52+SUM($T166:GD166)&lt;0),0,IF(SUM($T168:GC168)=инвестиции!$N$13,0,IF(SUM($T168:GC168)+GD166&gt;инвестиции!$N$13,инвестиции!$N$13-SUM($T168:GC168),GD166)))</f>
        <v>0</v>
      </c>
      <c r="GE168" s="49">
        <f>IF(OR(GE166&lt;0,инвестиции!$N$13-инвестиции!$R$54+инвестиции!$R$52+SUM($T166:GE166)&lt;0),0,IF(SUM($T168:GD168)=инвестиции!$N$13,0,IF(SUM($T168:GD168)+GE166&gt;инвестиции!$N$13,инвестиции!$N$13-SUM($T168:GD168),GE166)))</f>
        <v>0</v>
      </c>
      <c r="GF168" s="49">
        <f>IF(OR(GF166&lt;0,инвестиции!$N$13-инвестиции!$R$54+инвестиции!$R$52+SUM($T166:GF166)&lt;0),0,IF(SUM($T168:GE168)=инвестиции!$N$13,0,IF(SUM($T168:GE168)+GF166&gt;инвестиции!$N$13,инвестиции!$N$13-SUM($T168:GE168),GF166)))</f>
        <v>0</v>
      </c>
      <c r="GG168" s="49">
        <f>IF(OR(GG166&lt;0,инвестиции!$N$13-инвестиции!$R$54+инвестиции!$R$52+SUM($T166:GG166)&lt;0),0,IF(SUM($T168:GF168)=инвестиции!$N$13,0,IF(SUM($T168:GF168)+GG166&gt;инвестиции!$N$13,инвестиции!$N$13-SUM($T168:GF168),GG166)))</f>
        <v>0</v>
      </c>
      <c r="GH168" s="49">
        <f>IF(OR(GH166&lt;0,инвестиции!$N$13-инвестиции!$R$54+инвестиции!$R$52+SUM($T166:GH166)&lt;0),0,IF(SUM($T168:GG168)=инвестиции!$N$13,0,IF(SUM($T168:GG168)+GH166&gt;инвестиции!$N$13,инвестиции!$N$13-SUM($T168:GG168),GH166)))</f>
        <v>0</v>
      </c>
      <c r="GI168" s="49">
        <f>IF(OR(GI166&lt;0,инвестиции!$N$13-инвестиции!$R$54+инвестиции!$R$52+SUM($T166:GI166)&lt;0),0,IF(SUM($T168:GH168)=инвестиции!$N$13,0,IF(SUM($T168:GH168)+GI166&gt;инвестиции!$N$13,инвестиции!$N$13-SUM($T168:GH168),GI166)))</f>
        <v>0</v>
      </c>
      <c r="GJ168" s="49">
        <f>IF(OR(GJ166&lt;0,инвестиции!$N$13-инвестиции!$R$54+инвестиции!$R$52+SUM($T166:GJ166)&lt;0),0,IF(SUM($T168:GI168)=инвестиции!$N$13,0,IF(SUM($T168:GI168)+GJ166&gt;инвестиции!$N$13,инвестиции!$N$13-SUM($T168:GI168),GJ166)))</f>
        <v>0</v>
      </c>
      <c r="GK168" s="49">
        <f>IF(OR(GK166&lt;0,инвестиции!$N$13-инвестиции!$R$54+инвестиции!$R$52+SUM($T166:GK166)&lt;0),0,IF(SUM($T168:GJ168)=инвестиции!$N$13,0,IF(SUM($T168:GJ168)+GK166&gt;инвестиции!$N$13,инвестиции!$N$13-SUM($T168:GJ168),GK166)))</f>
        <v>0</v>
      </c>
      <c r="GL168" s="49">
        <f>IF(OR(GL166&lt;0,инвестиции!$N$13-инвестиции!$R$54+инвестиции!$R$52+SUM($T166:GL166)&lt;0),0,IF(SUM($T168:GK168)=инвестиции!$N$13,0,IF(SUM($T168:GK168)+GL166&gt;инвестиции!$N$13,инвестиции!$N$13-SUM($T168:GK168),GL166)))</f>
        <v>0</v>
      </c>
      <c r="GM168" s="49">
        <f>IF(OR(GM166&lt;0,инвестиции!$N$13-инвестиции!$R$54+инвестиции!$R$52+SUM($T166:GM166)&lt;0),0,IF(SUM($T168:GL168)=инвестиции!$N$13,0,IF(SUM($T168:GL168)+GM166&gt;инвестиции!$N$13,инвестиции!$N$13-SUM($T168:GL168),GM166)))</f>
        <v>0</v>
      </c>
      <c r="GN168" s="49">
        <f>IF(OR(GN166&lt;0,инвестиции!$N$13-инвестиции!$R$54+инвестиции!$R$52+SUM($T166:GN166)&lt;0),0,IF(SUM($T168:GM168)=инвестиции!$N$13,0,IF(SUM($T168:GM168)+GN166&gt;инвестиции!$N$13,инвестиции!$N$13-SUM($T168:GM168),GN166)))</f>
        <v>0</v>
      </c>
      <c r="GO168" s="49">
        <f>IF(OR(GO166&lt;0,инвестиции!$N$13-инвестиции!$R$54+инвестиции!$R$52+SUM($T166:GO166)&lt;0),0,IF(SUM($T168:GN168)=инвестиции!$N$13,0,IF(SUM($T168:GN168)+GO166&gt;инвестиции!$N$13,инвестиции!$N$13-SUM($T168:GN168),GO166)))</f>
        <v>0</v>
      </c>
      <c r="GP168" s="49">
        <f>IF(OR(GP166&lt;0,инвестиции!$N$13-инвестиции!$R$54+инвестиции!$R$52+SUM($T166:GP166)&lt;0),0,IF(SUM($T168:GO168)=инвестиции!$N$13,0,IF(SUM($T168:GO168)+GP166&gt;инвестиции!$N$13,инвестиции!$N$13-SUM($T168:GO168),GP166)))</f>
        <v>0</v>
      </c>
      <c r="GQ168" s="49">
        <f>IF(OR(GQ166&lt;0,инвестиции!$N$13-инвестиции!$R$54+инвестиции!$R$52+SUM($T166:GQ166)&lt;0),0,IF(SUM($T168:GP168)=инвестиции!$N$13,0,IF(SUM($T168:GP168)+GQ166&gt;инвестиции!$N$13,инвестиции!$N$13-SUM($T168:GP168),GQ166)))</f>
        <v>0</v>
      </c>
      <c r="GR168" s="49">
        <f>IF(OR(GR166&lt;0,инвестиции!$N$13-инвестиции!$R$54+инвестиции!$R$52+SUM($T166:GR166)&lt;0),0,IF(SUM($T168:GQ168)=инвестиции!$N$13,0,IF(SUM($T168:GQ168)+GR166&gt;инвестиции!$N$13,инвестиции!$N$13-SUM($T168:GQ168),GR166)))</f>
        <v>0</v>
      </c>
      <c r="GS168" s="49">
        <f>IF(OR(GS166&lt;0,инвестиции!$N$13-инвестиции!$R$54+инвестиции!$R$52+SUM($T166:GS166)&lt;0),0,IF(SUM($T168:GR168)=инвестиции!$N$13,0,IF(SUM($T168:GR168)+GS166&gt;инвестиции!$N$13,инвестиции!$N$13-SUM($T168:GR168),GS166)))</f>
        <v>0</v>
      </c>
      <c r="GT168" s="49">
        <f>IF(OR(GT166&lt;0,инвестиции!$N$13-инвестиции!$R$54+инвестиции!$R$52+SUM($T166:GT166)&lt;0),0,IF(SUM($T168:GS168)=инвестиции!$N$13,0,IF(SUM($T168:GS168)+GT166&gt;инвестиции!$N$13,инвестиции!$N$13-SUM($T168:GS168),GT166)))</f>
        <v>0</v>
      </c>
      <c r="GU168" s="49">
        <f>IF(OR(GU166&lt;0,инвестиции!$N$13-инвестиции!$R$54+инвестиции!$R$52+SUM($T166:GU166)&lt;0),0,IF(SUM($T168:GT168)=инвестиции!$N$13,0,IF(SUM($T168:GT168)+GU166&gt;инвестиции!$N$13,инвестиции!$N$13-SUM($T168:GT168),GU166)))</f>
        <v>0</v>
      </c>
      <c r="GV168" s="49">
        <f>IF(OR(GV166&lt;0,инвестиции!$N$13-инвестиции!$R$54+инвестиции!$R$52+SUM($T166:GV166)&lt;0),0,IF(SUM($T168:GU168)=инвестиции!$N$13,0,IF(SUM($T168:GU168)+GV166&gt;инвестиции!$N$13,инвестиции!$N$13-SUM($T168:GU168),GV166)))</f>
        <v>0</v>
      </c>
      <c r="GW168" s="49">
        <f>IF(OR(GW166&lt;0,инвестиции!$N$13-инвестиции!$R$54+инвестиции!$R$52+SUM($T166:GW166)&lt;0),0,IF(SUM($T168:GV168)=инвестиции!$N$13,0,IF(SUM($T168:GV168)+GW166&gt;инвестиции!$N$13,инвестиции!$N$13-SUM($T168:GV168),GW166)))</f>
        <v>0</v>
      </c>
      <c r="GX168" s="49">
        <f>IF(OR(GX166&lt;0,инвестиции!$N$13-инвестиции!$R$54+инвестиции!$R$52+SUM($T166:GX166)&lt;0),0,IF(SUM($T168:GW168)=инвестиции!$N$13,0,IF(SUM($T168:GW168)+GX166&gt;инвестиции!$N$13,инвестиции!$N$13-SUM($T168:GW168),GX166)))</f>
        <v>0</v>
      </c>
      <c r="GY168" s="49">
        <f>IF(OR(GY166&lt;0,инвестиции!$N$13-инвестиции!$R$54+инвестиции!$R$52+SUM($T166:GY166)&lt;0),0,IF(SUM($T168:GX168)=инвестиции!$N$13,0,IF(SUM($T168:GX168)+GY166&gt;инвестиции!$N$13,инвестиции!$N$13-SUM($T168:GX168),GY166)))</f>
        <v>0</v>
      </c>
      <c r="GZ168" s="49">
        <f>IF(OR(GZ166&lt;0,инвестиции!$N$13-инвестиции!$R$54+инвестиции!$R$52+SUM($T166:GZ166)&lt;0),0,IF(SUM($T168:GY168)=инвестиции!$N$13,0,IF(SUM($T168:GY168)+GZ166&gt;инвестиции!$N$13,инвестиции!$N$13-SUM($T168:GY168),GZ166)))</f>
        <v>0</v>
      </c>
      <c r="HA168" s="49">
        <f>IF(OR(HA166&lt;0,инвестиции!$N$13-инвестиции!$R$54+инвестиции!$R$52+SUM($T166:HA166)&lt;0),0,IF(SUM($T168:GZ168)=инвестиции!$N$13,0,IF(SUM($T168:GZ168)+HA166&gt;инвестиции!$N$13,инвестиции!$N$13-SUM($T168:GZ168),HA166)))</f>
        <v>0</v>
      </c>
      <c r="HB168" s="49">
        <f>IF(OR(HB166&lt;0,инвестиции!$N$13-инвестиции!$R$54+инвестиции!$R$52+SUM($T166:HB166)&lt;0),0,IF(SUM($T168:HA168)=инвестиции!$N$13,0,IF(SUM($T168:HA168)+HB166&gt;инвестиции!$N$13,инвестиции!$N$13-SUM($T168:HA168),HB166)))</f>
        <v>0</v>
      </c>
      <c r="HC168" s="49">
        <f>IF(OR(HC166&lt;0,инвестиции!$N$13-инвестиции!$R$54+инвестиции!$R$52+SUM($T166:HC166)&lt;0),0,IF(SUM($T168:HB168)=инвестиции!$N$13,0,IF(SUM($T168:HB168)+HC166&gt;инвестиции!$N$13,инвестиции!$N$13-SUM($T168:HB168),HC166)))</f>
        <v>0</v>
      </c>
      <c r="HD168" s="49">
        <f>IF(OR(HD166&lt;0,инвестиции!$N$13-инвестиции!$R$54+инвестиции!$R$52+SUM($T166:HD166)&lt;0),0,IF(SUM($T168:HC168)=инвестиции!$N$13,0,IF(SUM($T168:HC168)+HD166&gt;инвестиции!$N$13,инвестиции!$N$13-SUM($T168:HC168),HD166)))</f>
        <v>0</v>
      </c>
      <c r="HE168" s="49">
        <f>IF(OR(HE166&lt;0,инвестиции!$N$13-инвестиции!$R$54+инвестиции!$R$52+SUM($T166:HE166)&lt;0),0,IF(SUM($T168:HD168)=инвестиции!$N$13,0,IF(SUM($T168:HD168)+HE166&gt;инвестиции!$N$13,инвестиции!$N$13-SUM($T168:HD168),HE166)))</f>
        <v>0</v>
      </c>
      <c r="HF168" s="49">
        <f>IF(OR(HF166&lt;0,инвестиции!$N$13-инвестиции!$R$54+инвестиции!$R$52+SUM($T166:HF166)&lt;0),0,IF(SUM($T168:HE168)=инвестиции!$N$13,0,IF(SUM($T168:HE168)+HF166&gt;инвестиции!$N$13,инвестиции!$N$13-SUM($T168:HE168),HF166)))</f>
        <v>0</v>
      </c>
      <c r="HG168" s="49">
        <f>IF(OR(HG166&lt;0,инвестиции!$N$13-инвестиции!$R$54+инвестиции!$R$52+SUM($T166:HG166)&lt;0),0,IF(SUM($T168:HF168)=инвестиции!$N$13,0,IF(SUM($T168:HF168)+HG166&gt;инвестиции!$N$13,инвестиции!$N$13-SUM($T168:HF168),HG166)))</f>
        <v>0</v>
      </c>
      <c r="HH168" s="49">
        <f>IF(OR(HH166&lt;0,инвестиции!$N$13-инвестиции!$R$54+инвестиции!$R$52+SUM($T166:HH166)&lt;0),0,IF(SUM($T168:HG168)=инвестиции!$N$13,0,IF(SUM($T168:HG168)+HH166&gt;инвестиции!$N$13,инвестиции!$N$13-SUM($T168:HG168),HH166)))</f>
        <v>0</v>
      </c>
      <c r="HI168" s="49">
        <f>IF(OR(HI166&lt;0,инвестиции!$N$13-инвестиции!$R$54+инвестиции!$R$52+SUM($T166:HI166)&lt;0),0,IF(SUM($T168:HH168)=инвестиции!$N$13,0,IF(SUM($T168:HH168)+HI166&gt;инвестиции!$N$13,инвестиции!$N$13-SUM($T168:HH168),HI166)))</f>
        <v>0</v>
      </c>
      <c r="HJ168" s="49">
        <f>IF(OR(HJ166&lt;0,инвестиции!$N$13-инвестиции!$R$54+инвестиции!$R$52+SUM($T166:HJ166)&lt;0),0,IF(SUM($T168:HI168)=инвестиции!$N$13,0,IF(SUM($T168:HI168)+HJ166&gt;инвестиции!$N$13,инвестиции!$N$13-SUM($T168:HI168),HJ166)))</f>
        <v>0</v>
      </c>
      <c r="HK168" s="49">
        <f>IF(OR(HK166&lt;0,инвестиции!$N$13-инвестиции!$R$54+инвестиции!$R$52+SUM($T166:HK166)&lt;0),0,IF(SUM($T168:HJ168)=инвестиции!$N$13,0,IF(SUM($T168:HJ168)+HK166&gt;инвестиции!$N$13,инвестиции!$N$13-SUM($T168:HJ168),HK166)))</f>
        <v>0</v>
      </c>
      <c r="HL168" s="49">
        <f>IF(OR(HL166&lt;0,инвестиции!$N$13-инвестиции!$R$54+инвестиции!$R$52+SUM($T166:HL166)&lt;0),0,IF(SUM($T168:HK168)=инвестиции!$N$13,0,IF(SUM($T168:HK168)+HL166&gt;инвестиции!$N$13,инвестиции!$N$13-SUM($T168:HK168),HL166)))</f>
        <v>0</v>
      </c>
      <c r="HM168" s="49">
        <f>IF(OR(HM166&lt;0,инвестиции!$N$13-инвестиции!$R$54+инвестиции!$R$52+SUM($T166:HM166)&lt;0),0,IF(SUM($T168:HL168)=инвестиции!$N$13,0,IF(SUM($T168:HL168)+HM166&gt;инвестиции!$N$13,инвестиции!$N$13-SUM($T168:HL168),HM166)))</f>
        <v>0</v>
      </c>
      <c r="HN168" s="49">
        <f>IF(OR(HN166&lt;0,инвестиции!$N$13-инвестиции!$R$54+инвестиции!$R$52+SUM($T166:HN166)&lt;0),0,IF(SUM($T168:HM168)=инвестиции!$N$13,0,IF(SUM($T168:HM168)+HN166&gt;инвестиции!$N$13,инвестиции!$N$13-SUM($T168:HM168),HN166)))</f>
        <v>0</v>
      </c>
      <c r="HO168" s="49">
        <f>IF(OR(HO166&lt;0,инвестиции!$N$13-инвестиции!$R$54+инвестиции!$R$52+SUM($T166:HO166)&lt;0),0,IF(SUM($T168:HN168)=инвестиции!$N$13,0,IF(SUM($T168:HN168)+HO166&gt;инвестиции!$N$13,инвестиции!$N$13-SUM($T168:HN168),HO166)))</f>
        <v>0</v>
      </c>
      <c r="HP168" s="49">
        <f>IF(OR(HP166&lt;0,инвестиции!$N$13-инвестиции!$R$54+инвестиции!$R$52+SUM($T166:HP166)&lt;0),0,IF(SUM($T168:HO168)=инвестиции!$N$13,0,IF(SUM($T168:HO168)+HP166&gt;инвестиции!$N$13,инвестиции!$N$13-SUM($T168:HO168),HP166)))</f>
        <v>0</v>
      </c>
      <c r="HQ168" s="49">
        <f>IF(OR(HQ166&lt;0,инвестиции!$N$13-инвестиции!$R$54+инвестиции!$R$52+SUM($T166:HQ166)&lt;0),0,IF(SUM($T168:HP168)=инвестиции!$N$13,0,IF(SUM($T168:HP168)+HQ166&gt;инвестиции!$N$13,инвестиции!$N$13-SUM($T168:HP168),HQ166)))</f>
        <v>0</v>
      </c>
      <c r="HR168" s="49">
        <f>IF(OR(HR166&lt;0,инвестиции!$N$13-инвестиции!$R$54+инвестиции!$R$52+SUM($T166:HR166)&lt;0),0,IF(SUM($T168:HQ168)=инвестиции!$N$13,0,IF(SUM($T168:HQ168)+HR166&gt;инвестиции!$N$13,инвестиции!$N$13-SUM($T168:HQ168),HR166)))</f>
        <v>0</v>
      </c>
      <c r="HS168" s="49">
        <f>IF(OR(HS166&lt;0,инвестиции!$N$13-инвестиции!$R$54+инвестиции!$R$52+SUM($T166:HS166)&lt;0),0,IF(SUM($T168:HR168)=инвестиции!$N$13,0,IF(SUM($T168:HR168)+HS166&gt;инвестиции!$N$13,инвестиции!$N$13-SUM($T168:HR168),HS166)))</f>
        <v>0</v>
      </c>
      <c r="HT168" s="49">
        <f>IF(OR(HT166&lt;0,инвестиции!$N$13-инвестиции!$R$54+инвестиции!$R$52+SUM($T166:HT166)&lt;0),0,IF(SUM($T168:HS168)=инвестиции!$N$13,0,IF(SUM($T168:HS168)+HT166&gt;инвестиции!$N$13,инвестиции!$N$13-SUM($T168:HS168),HT166)))</f>
        <v>0</v>
      </c>
      <c r="HU168" s="49">
        <f>IF(OR(HU166&lt;0,инвестиции!$N$13-инвестиции!$R$54+инвестиции!$R$52+SUM($T166:HU166)&lt;0),0,IF(SUM($T168:HT168)=инвестиции!$N$13,0,IF(SUM($T168:HT168)+HU166&gt;инвестиции!$N$13,инвестиции!$N$13-SUM($T168:HT168),HU166)))</f>
        <v>0</v>
      </c>
      <c r="HV168" s="49">
        <f>IF(OR(HV166&lt;0,инвестиции!$N$13-инвестиции!$R$54+инвестиции!$R$52+SUM($T166:HV166)&lt;0),0,IF(SUM($T168:HU168)=инвестиции!$N$13,0,IF(SUM($T168:HU168)+HV166&gt;инвестиции!$N$13,инвестиции!$N$13-SUM($T168:HU168),HV166)))</f>
        <v>0</v>
      </c>
      <c r="HW168" s="49">
        <f>IF(OR(HW166&lt;0,инвестиции!$N$13-инвестиции!$R$54+инвестиции!$R$52+SUM($T166:HW166)&lt;0),0,IF(SUM($T168:HV168)=инвестиции!$N$13,0,IF(SUM($T168:HV168)+HW166&gt;инвестиции!$N$13,инвестиции!$N$13-SUM($T168:HV168),HW166)))</f>
        <v>0</v>
      </c>
      <c r="HX168" s="49">
        <f>IF(OR(HX166&lt;0,инвестиции!$N$13-инвестиции!$R$54+инвестиции!$R$52+SUM($T166:HX166)&lt;0),0,IF(SUM($T168:HW168)=инвестиции!$N$13,0,IF(SUM($T168:HW168)+HX166&gt;инвестиции!$N$13,инвестиции!$N$13-SUM($T168:HW168),HX166)))</f>
        <v>0</v>
      </c>
      <c r="HY168" s="49">
        <f>IF(OR(HY166&lt;0,инвестиции!$N$13-инвестиции!$R$54+инвестиции!$R$52+SUM($T166:HY166)&lt;0),0,IF(SUM($T168:HX168)=инвестиции!$N$13,0,IF(SUM($T168:HX168)+HY166&gt;инвестиции!$N$13,инвестиции!$N$13-SUM($T168:HX168),HY166)))</f>
        <v>0</v>
      </c>
      <c r="HZ168" s="49">
        <f>IF(OR(HZ166&lt;0,инвестиции!$N$13-инвестиции!$R$54+инвестиции!$R$52+SUM($T166:HZ166)&lt;0),0,IF(SUM($T168:HY168)=инвестиции!$N$13,0,IF(SUM($T168:HY168)+HZ166&gt;инвестиции!$N$13,инвестиции!$N$13-SUM($T168:HY168),HZ166)))</f>
        <v>0</v>
      </c>
      <c r="IA168" s="49">
        <f>IF(OR(IA166&lt;0,инвестиции!$N$13-инвестиции!$R$54+инвестиции!$R$52+SUM($T166:IA166)&lt;0),0,IF(SUM($T168:HZ168)=инвестиции!$N$13,0,IF(SUM($T168:HZ168)+IA166&gt;инвестиции!$N$13,инвестиции!$N$13-SUM($T168:HZ168),IA166)))</f>
        <v>0</v>
      </c>
      <c r="IB168" s="49">
        <f>IF(OR(IB166&lt;0,инвестиции!$N$13-инвестиции!$R$54+инвестиции!$R$52+SUM($T166:IB166)&lt;0),0,IF(SUM($T168:IA168)=инвестиции!$N$13,0,IF(SUM($T168:IA168)+IB166&gt;инвестиции!$N$13,инвестиции!$N$13-SUM($T168:IA168),IB166)))</f>
        <v>0</v>
      </c>
      <c r="IC168" s="49">
        <f>IF(OR(IC166&lt;0,инвестиции!$N$13-инвестиции!$R$54+инвестиции!$R$52+SUM($T166:IC166)&lt;0),0,IF(SUM($T168:IB168)=инвестиции!$N$13,0,IF(SUM($T168:IB168)+IC166&gt;инвестиции!$N$13,инвестиции!$N$13-SUM($T168:IB168),IC166)))</f>
        <v>0</v>
      </c>
      <c r="ID168" s="49">
        <f>IF(OR(ID166&lt;0,инвестиции!$N$13-инвестиции!$R$54+инвестиции!$R$52+SUM($T166:ID166)&lt;0),0,IF(SUM($T168:IC168)=инвестиции!$N$13,0,IF(SUM($T168:IC168)+ID166&gt;инвестиции!$N$13,инвестиции!$N$13-SUM($T168:IC168),ID166)))</f>
        <v>0</v>
      </c>
      <c r="IE168" s="49">
        <f>IF(OR(IE166&lt;0,инвестиции!$N$13-инвестиции!$R$54+инвестиции!$R$52+SUM($T166:IE166)&lt;0),0,IF(SUM($T168:ID168)=инвестиции!$N$13,0,IF(SUM($T168:ID168)+IE166&gt;инвестиции!$N$13,инвестиции!$N$13-SUM($T168:ID168),IE166)))</f>
        <v>0</v>
      </c>
      <c r="IF168" s="49">
        <f>IF(OR(IF166&lt;0,инвестиции!$N$13-инвестиции!$R$54+инвестиции!$R$52+SUM($T166:IF166)&lt;0),0,IF(SUM($T168:IE168)=инвестиции!$N$13,0,IF(SUM($T168:IE168)+IF166&gt;инвестиции!$N$13,инвестиции!$N$13-SUM($T168:IE168),IF166)))</f>
        <v>0</v>
      </c>
      <c r="IG168" s="49">
        <f>IF(OR(IG166&lt;0,инвестиции!$N$13-инвестиции!$R$54+инвестиции!$R$52+SUM($T166:IG166)&lt;0),0,IF(SUM($T168:IF168)=инвестиции!$N$13,0,IF(SUM($T168:IF168)+IG166&gt;инвестиции!$N$13,инвестиции!$N$13-SUM($T168:IF168),IG166)))</f>
        <v>0</v>
      </c>
      <c r="IH168" s="49">
        <f>IF(OR(IH166&lt;0,инвестиции!$N$13-инвестиции!$R$54+инвестиции!$R$52+SUM($T166:IH166)&lt;0),0,IF(SUM($T168:IG168)=инвестиции!$N$13,0,IF(SUM($T168:IG168)+IH166&gt;инвестиции!$N$13,инвестиции!$N$13-SUM($T168:IG168),IH166)))</f>
        <v>0</v>
      </c>
      <c r="II168" s="49">
        <f>IF(OR(II166&lt;0,инвестиции!$N$13-инвестиции!$R$54+инвестиции!$R$52+SUM($T166:II166)&lt;0),0,IF(SUM($T168:IH168)=инвестиции!$N$13,0,IF(SUM($T168:IH168)+II166&gt;инвестиции!$N$13,инвестиции!$N$13-SUM($T168:IH168),II166)))</f>
        <v>0</v>
      </c>
      <c r="IJ168" s="49">
        <f>IF(OR(IJ166&lt;0,инвестиции!$N$13-инвестиции!$R$54+инвестиции!$R$52+SUM($T166:IJ166)&lt;0),0,IF(SUM($T168:II168)=инвестиции!$N$13,0,IF(SUM($T168:II168)+IJ166&gt;инвестиции!$N$13,инвестиции!$N$13-SUM($T168:II168),IJ166)))</f>
        <v>0</v>
      </c>
      <c r="IK168" s="49">
        <f>IF(OR(IK166&lt;0,инвестиции!$N$13-инвестиции!$R$54+инвестиции!$R$52+SUM($T166:IK166)&lt;0),0,IF(SUM($T168:IJ168)=инвестиции!$N$13,0,IF(SUM($T168:IJ168)+IK166&gt;инвестиции!$N$13,инвестиции!$N$13-SUM($T168:IJ168),IK166)))</f>
        <v>0</v>
      </c>
      <c r="IL168" s="49">
        <f>IF(OR(IL166&lt;0,инвестиции!$N$13-инвестиции!$R$54+инвестиции!$R$52+SUM($T166:IL166)&lt;0),0,IF(SUM($T168:IK168)=инвестиции!$N$13,0,IF(SUM($T168:IK168)+IL166&gt;инвестиции!$N$13,инвестиции!$N$13-SUM($T168:IK168),IL166)))</f>
        <v>0</v>
      </c>
      <c r="IM168" s="49">
        <f>IF(OR(IM166&lt;0,инвестиции!$N$13-инвестиции!$R$54+инвестиции!$R$52+SUM($T166:IM166)&lt;0),0,IF(SUM($T168:IL168)=инвестиции!$N$13,0,IF(SUM($T168:IL168)+IM166&gt;инвестиции!$N$13,инвестиции!$N$13-SUM($T168:IL168),IM166)))</f>
        <v>0</v>
      </c>
      <c r="IN168" s="49">
        <f>IF(OR(IN166&lt;0,инвестиции!$N$13-инвестиции!$R$54+инвестиции!$R$52+SUM($T166:IN166)&lt;0),0,IF(SUM($T168:IM168)=инвестиции!$N$13,0,IF(SUM($T168:IM168)+IN166&gt;инвестиции!$N$13,инвестиции!$N$13-SUM($T168:IM168),IN166)))</f>
        <v>0</v>
      </c>
      <c r="IO168" s="49">
        <f>IF(OR(IO166&lt;0,инвестиции!$N$13-инвестиции!$R$54+инвестиции!$R$52+SUM($T166:IO166)&lt;0),0,IF(SUM($T168:IN168)=инвестиции!$N$13,0,IF(SUM($T168:IN168)+IO166&gt;инвестиции!$N$13,инвестиции!$N$13-SUM($T168:IN168),IO166)))</f>
        <v>0</v>
      </c>
      <c r="IP168" s="49">
        <f>IF(OR(IP166&lt;0,инвестиции!$N$13-инвестиции!$R$54+инвестиции!$R$52+SUM($T166:IP166)&lt;0),0,IF(SUM($T168:IO168)=инвестиции!$N$13,0,IF(SUM($T168:IO168)+IP166&gt;инвестиции!$N$13,инвестиции!$N$13-SUM($T168:IO168),IP166)))</f>
        <v>0</v>
      </c>
      <c r="IQ168" s="49">
        <f>IF(OR(IQ166&lt;0,инвестиции!$N$13-инвестиции!$R$54+инвестиции!$R$52+SUM($T166:IQ166)&lt;0),0,IF(SUM($T168:IP168)=инвестиции!$N$13,0,IF(SUM($T168:IP168)+IQ166&gt;инвестиции!$N$13,инвестиции!$N$13-SUM($T168:IP168),IQ166)))</f>
        <v>0</v>
      </c>
      <c r="IR168" s="49">
        <f>IF(OR(IR166&lt;0,инвестиции!$N$13-инвестиции!$R$54+инвестиции!$R$52+SUM($T166:IR166)&lt;0),0,IF(SUM($T168:IQ168)=инвестиции!$N$13,0,IF(SUM($T168:IQ168)+IR166&gt;инвестиции!$N$13,инвестиции!$N$13-SUM($T168:IQ168),IR166)))</f>
        <v>0</v>
      </c>
      <c r="IS168" s="49">
        <f>IF(OR(IS166&lt;0,инвестиции!$N$13-инвестиции!$R$54+инвестиции!$R$52+SUM($T166:IS166)&lt;0),0,IF(SUM($T168:IR168)=инвестиции!$N$13,0,IF(SUM($T168:IR168)+IS166&gt;инвестиции!$N$13,инвестиции!$N$13-SUM($T168:IR168),IS166)))</f>
        <v>0</v>
      </c>
      <c r="IT168" s="49">
        <f>IF(OR(IT166&lt;0,инвестиции!$N$13-инвестиции!$R$54+инвестиции!$R$52+SUM($T166:IT166)&lt;0),0,IF(SUM($T168:IS168)=инвестиции!$N$13,0,IF(SUM($T168:IS168)+IT166&gt;инвестиции!$N$13,инвестиции!$N$13-SUM($T168:IS168),IT166)))</f>
        <v>0</v>
      </c>
      <c r="IU168" s="49">
        <f>IF(OR(IU166&lt;0,инвестиции!$N$13-инвестиции!$R$54+инвестиции!$R$52+SUM($T166:IU166)&lt;0),0,IF(SUM($T168:IT168)=инвестиции!$N$13,0,IF(SUM($T168:IT168)+IU166&gt;инвестиции!$N$13,инвестиции!$N$13-SUM($T168:IT168),IU166)))</f>
        <v>0</v>
      </c>
      <c r="IV168" s="49">
        <f>IF(OR(IV166&lt;0,инвестиции!$N$13-инвестиции!$R$54+инвестиции!$R$52+SUM($T166:IV166)&lt;0),0,IF(SUM($T168:IU168)=инвестиции!$N$13,0,IF(SUM($T168:IU168)+IV166&gt;инвестиции!$N$13,инвестиции!$N$13-SUM($T168:IU168),IV166)))</f>
        <v>0</v>
      </c>
      <c r="IW168" s="49">
        <f>IF(OR(IW166&lt;0,инвестиции!$N$13-инвестиции!$R$54+инвестиции!$R$52+SUM($T166:IW166)&lt;0),0,IF(SUM($T168:IV168)=инвестиции!$N$13,0,IF(SUM($T168:IV168)+IW166&gt;инвестиции!$N$13,инвестиции!$N$13-SUM($T168:IV168),IW166)))</f>
        <v>0</v>
      </c>
      <c r="IX168" s="49">
        <f>IF(OR(IX166&lt;0,инвестиции!$N$13-инвестиции!$R$54+инвестиции!$R$52+SUM($T166:IX166)&lt;0),0,IF(SUM($T168:IW168)=инвестиции!$N$13,0,IF(SUM($T168:IW168)+IX166&gt;инвестиции!$N$13,инвестиции!$N$13-SUM($T168:IW168),IX166)))</f>
        <v>0</v>
      </c>
      <c r="IY168" s="49">
        <f>IF(OR(IY166&lt;0,инвестиции!$N$13-инвестиции!$R$54+инвестиции!$R$52+SUM($T166:IY166)&lt;0),0,IF(SUM($T168:IX168)=инвестиции!$N$13,0,IF(SUM($T168:IX168)+IY166&gt;инвестиции!$N$13,инвестиции!$N$13-SUM($T168:IX168),IY166)))</f>
        <v>0</v>
      </c>
      <c r="IZ168" s="49">
        <f>IF(OR(IZ166&lt;0,инвестиции!$N$13-инвестиции!$R$54+инвестиции!$R$52+SUM($T166:IZ166)&lt;0),0,IF(SUM($T168:IY168)=инвестиции!$N$13,0,IF(SUM($T168:IY168)+IZ166&gt;инвестиции!$N$13,инвестиции!$N$13-SUM($T168:IY168),IZ166)))</f>
        <v>0</v>
      </c>
      <c r="JA168" s="49">
        <f>IF(OR(JA166&lt;0,инвестиции!$N$13-инвестиции!$R$54+инвестиции!$R$52+SUM($T166:JA166)&lt;0),0,IF(SUM($T168:IZ168)=инвестиции!$N$13,0,IF(SUM($T168:IZ168)+JA166&gt;инвестиции!$N$13,инвестиции!$N$13-SUM($T168:IZ168),JA166)))</f>
        <v>0</v>
      </c>
      <c r="JB168" s="49">
        <f>IF(OR(JB166&lt;0,инвестиции!$N$13-инвестиции!$R$54+инвестиции!$R$52+SUM($T166:JB166)&lt;0),0,IF(SUM($T168:JA168)=инвестиции!$N$13,0,IF(SUM($T168:JA168)+JB166&gt;инвестиции!$N$13,инвестиции!$N$13-SUM($T168:JA168),JB166)))</f>
        <v>0</v>
      </c>
      <c r="JC168" s="49">
        <f>IF(OR(JC166&lt;0,инвестиции!$N$13-инвестиции!$R$54+инвестиции!$R$52+SUM($T166:JC166)&lt;0),0,IF(SUM($T168:JB168)=инвестиции!$N$13,0,IF(SUM($T168:JB168)+JC166&gt;инвестиции!$N$13,инвестиции!$N$13-SUM($T168:JB168),JC166)))</f>
        <v>0</v>
      </c>
      <c r="JD168" s="49">
        <f>IF(OR(JD166&lt;0,инвестиции!$N$13-инвестиции!$R$54+инвестиции!$R$52+SUM($T166:JD166)&lt;0),0,IF(SUM($T168:JC168)=инвестиции!$N$13,0,IF(SUM($T168:JC168)+JD166&gt;инвестиции!$N$13,инвестиции!$N$13-SUM($T168:JC168),JD166)))</f>
        <v>0</v>
      </c>
      <c r="JE168" s="49">
        <f>IF(OR(JE166&lt;0,инвестиции!$N$13-инвестиции!$R$54+инвестиции!$R$52+SUM($T166:JE166)&lt;0),0,IF(SUM($T168:JD168)=инвестиции!$N$13,0,IF(SUM($T168:JD168)+JE166&gt;инвестиции!$N$13,инвестиции!$N$13-SUM($T168:JD168),JE166)))</f>
        <v>0</v>
      </c>
      <c r="JF168" s="49">
        <f>IF(OR(JF166&lt;0,инвестиции!$N$13-инвестиции!$R$54+инвестиции!$R$52+SUM($T166:JF166)&lt;0),0,IF(SUM($T168:JE168)=инвестиции!$N$13,0,IF(SUM($T168:JE168)+JF166&gt;инвестиции!$N$13,инвестиции!$N$13-SUM($T168:JE168),JF166)))</f>
        <v>0</v>
      </c>
      <c r="JG168" s="49">
        <f>IF(OR(JG166&lt;0,инвестиции!$N$13-инвестиции!$R$54+инвестиции!$R$52+SUM($T166:JG166)&lt;0),0,IF(SUM($T168:JF168)=инвестиции!$N$13,0,IF(SUM($T168:JF168)+JG166&gt;инвестиции!$N$13,инвестиции!$N$13-SUM($T168:JF168),JG166)))</f>
        <v>0</v>
      </c>
      <c r="JH168" s="49">
        <f>IF(OR(JH166&lt;0,инвестиции!$N$13-инвестиции!$R$54+инвестиции!$R$52+SUM($T166:JH166)&lt;0),0,IF(SUM($T168:JG168)=инвестиции!$N$13,0,IF(SUM($T168:JG168)+JH166&gt;инвестиции!$N$13,инвестиции!$N$13-SUM($T168:JG168),JH166)))</f>
        <v>0</v>
      </c>
      <c r="JI168" s="49">
        <f>IF(OR(JI166&lt;0,инвестиции!$N$13-инвестиции!$R$54+инвестиции!$R$52+SUM($T166:JI166)&lt;0),0,IF(SUM($T168:JH168)=инвестиции!$N$13,0,IF(SUM($T168:JH168)+JI166&gt;инвестиции!$N$13,инвестиции!$N$13-SUM($T168:JH168),JI166)))</f>
        <v>0</v>
      </c>
      <c r="JJ168" s="49">
        <f>IF(OR(JJ166&lt;0,инвестиции!$N$13-инвестиции!$R$54+инвестиции!$R$52+SUM($T166:JJ166)&lt;0),0,IF(SUM($T168:JI168)=инвестиции!$N$13,0,IF(SUM($T168:JI168)+JJ166&gt;инвестиции!$N$13,инвестиции!$N$13-SUM($T168:JI168),JJ166)))</f>
        <v>0</v>
      </c>
      <c r="JK168" s="49">
        <f>IF(OR(JK166&lt;0,инвестиции!$N$13-инвестиции!$R$54+инвестиции!$R$52+SUM($T166:JK166)&lt;0),0,IF(SUM($T168:JJ168)=инвестиции!$N$13,0,IF(SUM($T168:JJ168)+JK166&gt;инвестиции!$N$13,инвестиции!$N$13-SUM($T168:JJ168),JK166)))</f>
        <v>0</v>
      </c>
      <c r="JL168" s="49">
        <f>IF(OR(JL166&lt;0,инвестиции!$N$13-инвестиции!$R$54+инвестиции!$R$52+SUM($T166:JL166)&lt;0),0,IF(SUM($T168:JK168)=инвестиции!$N$13,0,IF(SUM($T168:JK168)+JL166&gt;инвестиции!$N$13,инвестиции!$N$13-SUM($T168:JK168),JL166)))</f>
        <v>0</v>
      </c>
      <c r="JM168" s="49">
        <f>IF(OR(JM166&lt;0,инвестиции!$N$13-инвестиции!$R$54+инвестиции!$R$52+SUM($T166:JM166)&lt;0),0,IF(SUM($T168:JL168)=инвестиции!$N$13,0,IF(SUM($T168:JL168)+JM166&gt;инвестиции!$N$13,инвестиции!$N$13-SUM($T168:JL168),JM166)))</f>
        <v>0</v>
      </c>
      <c r="JN168" s="49">
        <f>IF(OR(JN166&lt;0,инвестиции!$N$13-инвестиции!$R$54+инвестиции!$R$52+SUM($T166:JN166)&lt;0),0,IF(SUM($T168:JM168)=инвестиции!$N$13,0,IF(SUM($T168:JM168)+JN166&gt;инвестиции!$N$13,инвестиции!$N$13-SUM($T168:JM168),JN166)))</f>
        <v>0</v>
      </c>
      <c r="JO168" s="49">
        <f>IF(OR(JO166&lt;0,инвестиции!$N$13-инвестиции!$R$54+инвестиции!$R$52+SUM($T166:JO166)&lt;0),0,IF(SUM($T168:JN168)=инвестиции!$N$13,0,IF(SUM($T168:JN168)+JO166&gt;инвестиции!$N$13,инвестиции!$N$13-SUM($T168:JN168),JO166)))</f>
        <v>0</v>
      </c>
      <c r="JP168" s="49">
        <f>IF(OR(JP166&lt;0,инвестиции!$N$13-инвестиции!$R$54+инвестиции!$R$52+SUM($T166:JP166)&lt;0),0,IF(SUM($T168:JO168)=инвестиции!$N$13,0,IF(SUM($T168:JO168)+JP166&gt;инвестиции!$N$13,инвестиции!$N$13-SUM($T168:JO168),JP166)))</f>
        <v>0</v>
      </c>
      <c r="JQ168" s="49">
        <f>IF(OR(JQ166&lt;0,инвестиции!$N$13-инвестиции!$R$54+инвестиции!$R$52+SUM($T166:JQ166)&lt;0),0,IF(SUM($T168:JP168)=инвестиции!$N$13,0,IF(SUM($T168:JP168)+JQ166&gt;инвестиции!$N$13,инвестиции!$N$13-SUM($T168:JP168),JQ166)))</f>
        <v>0</v>
      </c>
      <c r="JR168" s="49">
        <f>IF(OR(JR166&lt;0,инвестиции!$N$13-инвестиции!$R$54+инвестиции!$R$52+SUM($T166:JR166)&lt;0),0,IF(SUM($T168:JQ168)=инвестиции!$N$13,0,IF(SUM($T168:JQ168)+JR166&gt;инвестиции!$N$13,инвестиции!$N$13-SUM($T168:JQ168),JR166)))</f>
        <v>0</v>
      </c>
      <c r="JS168" s="49">
        <f>IF(OR(JS166&lt;0,инвестиции!$N$13-инвестиции!$R$54+инвестиции!$R$52+SUM($T166:JS166)&lt;0),0,IF(SUM($T168:JR168)=инвестиции!$N$13,0,IF(SUM($T168:JR168)+JS166&gt;инвестиции!$N$13,инвестиции!$N$13-SUM($T168:JR168),JS166)))</f>
        <v>0</v>
      </c>
      <c r="JT168" s="49">
        <f>IF(OR(JT166&lt;0,инвестиции!$N$13-инвестиции!$R$54+инвестиции!$R$52+SUM($T166:JT166)&lt;0),0,IF(SUM($T168:JS168)=инвестиции!$N$13,0,IF(SUM($T168:JS168)+JT166&gt;инвестиции!$N$13,инвестиции!$N$13-SUM($T168:JS168),JT166)))</f>
        <v>0</v>
      </c>
      <c r="JU168" s="49">
        <f>IF(OR(JU166&lt;0,инвестиции!$N$13-инвестиции!$R$54+инвестиции!$R$52+SUM($T166:JU166)&lt;0),0,IF(SUM($T168:JT168)=инвестиции!$N$13,0,IF(SUM($T168:JT168)+JU166&gt;инвестиции!$N$13,инвестиции!$N$13-SUM($T168:JT168),JU166)))</f>
        <v>0</v>
      </c>
      <c r="JV168" s="49">
        <f>IF(OR(JV166&lt;0,инвестиции!$N$13-инвестиции!$R$54+инвестиции!$R$52+SUM($T166:JV166)&lt;0),0,IF(SUM($T168:JU168)=инвестиции!$N$13,0,IF(SUM($T168:JU168)+JV166&gt;инвестиции!$N$13,инвестиции!$N$13-SUM($T168:JU168),JV166)))</f>
        <v>0</v>
      </c>
      <c r="JW168" s="49">
        <f>IF(OR(JW166&lt;0,инвестиции!$N$13-инвестиции!$R$54+инвестиции!$R$52+SUM($T166:JW166)&lt;0),0,IF(SUM($T168:JV168)=инвестиции!$N$13,0,IF(SUM($T168:JV168)+JW166&gt;инвестиции!$N$13,инвестиции!$N$13-SUM($T168:JV168),JW166)))</f>
        <v>0</v>
      </c>
      <c r="JX168" s="49">
        <f>IF(OR(JX166&lt;0,инвестиции!$N$13-инвестиции!$R$54+инвестиции!$R$52+SUM($T166:JX166)&lt;0),0,IF(SUM($T168:JW168)=инвестиции!$N$13,0,IF(SUM($T168:JW168)+JX166&gt;инвестиции!$N$13,инвестиции!$N$13-SUM($T168:JW168),JX166)))</f>
        <v>0</v>
      </c>
      <c r="JY168" s="49">
        <f>IF(OR(JY166&lt;0,инвестиции!$N$13-инвестиции!$R$54+инвестиции!$R$52+SUM($T166:JY166)&lt;0),0,IF(SUM($T168:JX168)=инвестиции!$N$13,0,IF(SUM($T168:JX168)+JY166&gt;инвестиции!$N$13,инвестиции!$N$13-SUM($T168:JX168),JY166)))</f>
        <v>0</v>
      </c>
      <c r="JZ168" s="49">
        <f>IF(OR(JZ166&lt;0,инвестиции!$N$13-инвестиции!$R$54+инвестиции!$R$52+SUM($T166:JZ166)&lt;0),0,IF(SUM($T168:JY168)=инвестиции!$N$13,0,IF(SUM($T168:JY168)+JZ166&gt;инвестиции!$N$13,инвестиции!$N$13-SUM($T168:JY168),JZ166)))</f>
        <v>0</v>
      </c>
      <c r="KA168" s="49">
        <f>IF(OR(KA166&lt;0,инвестиции!$N$13-инвестиции!$R$54+инвестиции!$R$52+SUM($T166:KA166)&lt;0),0,IF(SUM($T168:JZ168)=инвестиции!$N$13,0,IF(SUM($T168:JZ168)+KA166&gt;инвестиции!$N$13,инвестиции!$N$13-SUM($T168:JZ168),KA166)))</f>
        <v>0</v>
      </c>
      <c r="KB168" s="49">
        <f>IF(OR(KB166&lt;0,инвестиции!$N$13-инвестиции!$R$54+инвестиции!$R$52+SUM($T166:KB166)&lt;0),0,IF(SUM($T168:KA168)=инвестиции!$N$13,0,IF(SUM($T168:KA168)+KB166&gt;инвестиции!$N$13,инвестиции!$N$13-SUM($T168:KA168),KB166)))</f>
        <v>0</v>
      </c>
      <c r="KC168" s="49">
        <f>IF(OR(KC166&lt;0,инвестиции!$N$13-инвестиции!$R$54+инвестиции!$R$52+SUM($T166:KC166)&lt;0),0,IF(SUM($T168:KB168)=инвестиции!$N$13,0,IF(SUM($T168:KB168)+KC166&gt;инвестиции!$N$13,инвестиции!$N$13-SUM($T168:KB168),KC166)))</f>
        <v>0</v>
      </c>
      <c r="KD168" s="49">
        <f>IF(OR(KD166&lt;0,инвестиции!$N$13-инвестиции!$R$54+инвестиции!$R$52+SUM($T166:KD166)&lt;0),0,IF(SUM($T168:KC168)=инвестиции!$N$13,0,IF(SUM($T168:KC168)+KD166&gt;инвестиции!$N$13,инвестиции!$N$13-SUM($T168:KC168),KD166)))</f>
        <v>0</v>
      </c>
      <c r="KE168" s="49">
        <f>IF(OR(KE166&lt;0,инвестиции!$N$13-инвестиции!$R$54+инвестиции!$R$52+SUM($T166:KE166)&lt;0),0,IF(SUM($T168:KD168)=инвестиции!$N$13,0,IF(SUM($T168:KD168)+KE166&gt;инвестиции!$N$13,инвестиции!$N$13-SUM($T168:KD168),KE166)))</f>
        <v>0</v>
      </c>
      <c r="KF168" s="49">
        <f>IF(OR(KF166&lt;0,инвестиции!$N$13-инвестиции!$R$54+инвестиции!$R$52+SUM($T166:KF166)&lt;0),0,IF(SUM($T168:KE168)=инвестиции!$N$13,0,IF(SUM($T168:KE168)+KF166&gt;инвестиции!$N$13,инвестиции!$N$13-SUM($T168:KE168),KF166)))</f>
        <v>0</v>
      </c>
      <c r="KG168" s="49">
        <f>IF(OR(KG166&lt;0,инвестиции!$N$13-инвестиции!$R$54+инвестиции!$R$52+SUM($T166:KG166)&lt;0),0,IF(SUM($T168:KF168)=инвестиции!$N$13,0,IF(SUM($T168:KF168)+KG166&gt;инвестиции!$N$13,инвестиции!$N$13-SUM($T168:KF168),KG166)))</f>
        <v>0</v>
      </c>
      <c r="KH168" s="49">
        <f>IF(OR(KH166&lt;0,инвестиции!$N$13-инвестиции!$R$54+инвестиции!$R$52+SUM($T166:KH166)&lt;0),0,IF(SUM($T168:KG168)=инвестиции!$N$13,0,IF(SUM($T168:KG168)+KH166&gt;инвестиции!$N$13,инвестиции!$N$13-SUM($T168:KG168),KH166)))</f>
        <v>0</v>
      </c>
      <c r="KI168" s="49">
        <f>IF(OR(KI166&lt;0,инвестиции!$N$13-инвестиции!$R$54+инвестиции!$R$52+SUM($T166:KI166)&lt;0),0,IF(SUM($T168:KH168)=инвестиции!$N$13,0,IF(SUM($T168:KH168)+KI166&gt;инвестиции!$N$13,инвестиции!$N$13-SUM($T168:KH168),KI166)))</f>
        <v>0</v>
      </c>
      <c r="KJ168" s="49">
        <f>IF(OR(KJ166&lt;0,инвестиции!$N$13-инвестиции!$R$54+инвестиции!$R$52+SUM($T166:KJ166)&lt;0),0,IF(SUM($T168:KI168)=инвестиции!$N$13,0,IF(SUM($T168:KI168)+KJ166&gt;инвестиции!$N$13,инвестиции!$N$13-SUM($T168:KI168),KJ166)))</f>
        <v>0</v>
      </c>
      <c r="KK168" s="49">
        <f>IF(OR(KK166&lt;0,инвестиции!$N$13-инвестиции!$R$54+инвестиции!$R$52+SUM($T166:KK166)&lt;0),0,IF(SUM($T168:KJ168)=инвестиции!$N$13,0,IF(SUM($T168:KJ168)+KK166&gt;инвестиции!$N$13,инвестиции!$N$13-SUM($T168:KJ168),KK166)))</f>
        <v>0</v>
      </c>
      <c r="KL168" s="49">
        <f>IF(OR(KL166&lt;0,инвестиции!$N$13-инвестиции!$R$54+инвестиции!$R$52+SUM($T166:KL166)&lt;0),0,IF(SUM($T168:KK168)=инвестиции!$N$13,0,IF(SUM($T168:KK168)+KL166&gt;инвестиции!$N$13,инвестиции!$N$13-SUM($T168:KK168),KL166)))</f>
        <v>0</v>
      </c>
      <c r="KM168" s="49">
        <f>IF(OR(KM166&lt;0,инвестиции!$N$13-инвестиции!$R$54+инвестиции!$R$52+SUM($T166:KM166)&lt;0),0,IF(SUM($T168:KL168)=инвестиции!$N$13,0,IF(SUM($T168:KL168)+KM166&gt;инвестиции!$N$13,инвестиции!$N$13-SUM($T168:KL168),KM166)))</f>
        <v>0</v>
      </c>
      <c r="KN168" s="49">
        <f>IF(OR(KN166&lt;0,инвестиции!$N$13-инвестиции!$R$54+инвестиции!$R$52+SUM($T166:KN166)&lt;0),0,IF(SUM($T168:KM168)=инвестиции!$N$13,0,IF(SUM($T168:KM168)+KN166&gt;инвестиции!$N$13,инвестиции!$N$13-SUM($T168:KM168),KN166)))</f>
        <v>0</v>
      </c>
      <c r="KO168" s="49">
        <f>IF(OR(KO166&lt;0,инвестиции!$N$13-инвестиции!$R$54+инвестиции!$R$52+SUM($T166:KO166)&lt;0),0,IF(SUM($T168:KN168)=инвестиции!$N$13,0,IF(SUM($T168:KN168)+KO166&gt;инвестиции!$N$13,инвестиции!$N$13-SUM($T168:KN168),KO166)))</f>
        <v>0</v>
      </c>
      <c r="KP168" s="49">
        <f>IF(OR(KP166&lt;0,инвестиции!$N$13-инвестиции!$R$54+инвестиции!$R$52+SUM($T166:KP166)&lt;0),0,IF(SUM($T168:KO168)=инвестиции!$N$13,0,IF(SUM($T168:KO168)+KP166&gt;инвестиции!$N$13,инвестиции!$N$13-SUM($T168:KO168),KP166)))</f>
        <v>0</v>
      </c>
      <c r="KQ168" s="49">
        <f>IF(OR(KQ166&lt;0,инвестиции!$N$13-инвестиции!$R$54+инвестиции!$R$52+SUM($T166:KQ166)&lt;0),0,IF(SUM($T168:KP168)=инвестиции!$N$13,0,IF(SUM($T168:KP168)+KQ166&gt;инвестиции!$N$13,инвестиции!$N$13-SUM($T168:KP168),KQ166)))</f>
        <v>0</v>
      </c>
      <c r="KR168" s="49">
        <f>IF(OR(KR166&lt;0,инвестиции!$N$13-инвестиции!$R$54+инвестиции!$R$52+SUM($T166:KR166)&lt;0),0,IF(SUM($T168:KQ168)=инвестиции!$N$13,0,IF(SUM($T168:KQ168)+KR166&gt;инвестиции!$N$13,инвестиции!$N$13-SUM($T168:KQ168),KR166)))</f>
        <v>0</v>
      </c>
      <c r="KS168" s="49">
        <f>IF(OR(KS166&lt;0,инвестиции!$N$13-инвестиции!$R$54+инвестиции!$R$52+SUM($T166:KS166)&lt;0),0,IF(SUM($T168:KR168)=инвестиции!$N$13,0,IF(SUM($T168:KR168)+KS166&gt;инвестиции!$N$13,инвестиции!$N$13-SUM($T168:KR168),KS166)))</f>
        <v>0</v>
      </c>
      <c r="KT168" s="49">
        <f>IF(OR(KT166&lt;0,инвестиции!$N$13-инвестиции!$R$54+инвестиции!$R$52+SUM($T166:KT166)&lt;0),0,IF(SUM($T168:KS168)=инвестиции!$N$13,0,IF(SUM($T168:KS168)+KT166&gt;инвестиции!$N$13,инвестиции!$N$13-SUM($T168:KS168),KT166)))</f>
        <v>0</v>
      </c>
      <c r="KU168" s="49">
        <f>IF(OR(KU166&lt;0,инвестиции!$N$13-инвестиции!$R$54+инвестиции!$R$52+SUM($T166:KU166)&lt;0),0,IF(SUM($T168:KT168)=инвестиции!$N$13,0,IF(SUM($T168:KT168)+KU166&gt;инвестиции!$N$13,инвестиции!$N$13-SUM($T168:KT168),KU166)))</f>
        <v>0</v>
      </c>
      <c r="KV168" s="49">
        <f>IF(OR(KV166&lt;0,инвестиции!$N$13-инвестиции!$R$54+инвестиции!$R$52+SUM($T166:KV166)&lt;0),0,IF(SUM($T168:KU168)=инвестиции!$N$13,0,IF(SUM($T168:KU168)+KV166&gt;инвестиции!$N$13,инвестиции!$N$13-SUM($T168:KU168),KV166)))</f>
        <v>0</v>
      </c>
      <c r="KW168" s="49">
        <f>IF(OR(KW166&lt;0,инвестиции!$N$13-инвестиции!$R$54+инвестиции!$R$52+SUM($T166:KW166)&lt;0),0,IF(SUM($T168:KV168)=инвестиции!$N$13,0,IF(SUM($T168:KV168)+KW166&gt;инвестиции!$N$13,инвестиции!$N$13-SUM($T168:KV168),KW166)))</f>
        <v>0</v>
      </c>
      <c r="KX168" s="49">
        <f>IF(OR(KX166&lt;0,инвестиции!$N$13-инвестиции!$R$54+инвестиции!$R$52+SUM($T166:KX166)&lt;0),0,IF(SUM($T168:KW168)=инвестиции!$N$13,0,IF(SUM($T168:KW168)+KX166&gt;инвестиции!$N$13,инвестиции!$N$13-SUM($T168:KW168),KX166)))</f>
        <v>0</v>
      </c>
      <c r="KY168" s="49">
        <f>IF(OR(KY166&lt;0,инвестиции!$N$13-инвестиции!$R$54+инвестиции!$R$52+SUM($T166:KY166)&lt;0),0,IF(SUM($T168:KX168)=инвестиции!$N$13,0,IF(SUM($T168:KX168)+KY166&gt;инвестиции!$N$13,инвестиции!$N$13-SUM($T168:KX168),KY166)))</f>
        <v>0</v>
      </c>
      <c r="KZ168" s="49">
        <f>IF(OR(KZ166&lt;0,инвестиции!$N$13-инвестиции!$R$54+инвестиции!$R$52+SUM($T166:KZ166)&lt;0),0,IF(SUM($T168:KY168)=инвестиции!$N$13,0,IF(SUM($T168:KY168)+KZ166&gt;инвестиции!$N$13,инвестиции!$N$13-SUM($T168:KY168),KZ166)))</f>
        <v>0</v>
      </c>
      <c r="LA168" s="49">
        <f>IF(OR(LA166&lt;0,инвестиции!$N$13-инвестиции!$R$54+инвестиции!$R$52+SUM($T166:LA166)&lt;0),0,IF(SUM($T168:KZ168)=инвестиции!$N$13,0,IF(SUM($T168:KZ168)+LA166&gt;инвестиции!$N$13,инвестиции!$N$13-SUM($T168:KZ168),LA166)))</f>
        <v>0</v>
      </c>
      <c r="LB168" s="49">
        <f>IF(OR(LB166&lt;0,инвестиции!$N$13-инвестиции!$R$54+инвестиции!$R$52+SUM($T166:LB166)&lt;0),0,IF(SUM($T168:LA168)=инвестиции!$N$13,0,IF(SUM($T168:LA168)+LB166&gt;инвестиции!$N$13,инвестиции!$N$13-SUM($T168:LA168),LB166)))</f>
        <v>0</v>
      </c>
      <c r="LC168" s="49">
        <f>IF(OR(LC166&lt;0,инвестиции!$N$13-инвестиции!$R$54+инвестиции!$R$52+SUM($T166:LC166)&lt;0),0,IF(SUM($T168:LB168)=инвестиции!$N$13,0,IF(SUM($T168:LB168)+LC166&gt;инвестиции!$N$13,инвестиции!$N$13-SUM($T168:LB168),LC166)))</f>
        <v>0</v>
      </c>
      <c r="LD168" s="49">
        <f>IF(OR(LD166&lt;0,инвестиции!$N$13-инвестиции!$R$54+инвестиции!$R$52+SUM($T166:LD166)&lt;0),0,IF(SUM($T168:LC168)=инвестиции!$N$13,0,IF(SUM($T168:LC168)+LD166&gt;инвестиции!$N$13,инвестиции!$N$13-SUM($T168:LC168),LD166)))</f>
        <v>0</v>
      </c>
      <c r="LE168" s="49">
        <f>IF(OR(LE166&lt;0,инвестиции!$N$13-инвестиции!$R$54+инвестиции!$R$52+SUM($T166:LE166)&lt;0),0,IF(SUM($T168:LD168)=инвестиции!$N$13,0,IF(SUM($T168:LD168)+LE166&gt;инвестиции!$N$13,инвестиции!$N$13-SUM($T168:LD168),LE166)))</f>
        <v>0</v>
      </c>
      <c r="LF168" s="49">
        <f>IF(OR(LF166&lt;0,инвестиции!$N$13-инвестиции!$R$54+инвестиции!$R$52+SUM($T166:LF166)&lt;0),0,IF(SUM($T168:LE168)=инвестиции!$N$13,0,IF(SUM($T168:LE168)+LF166&gt;инвестиции!$N$13,инвестиции!$N$13-SUM($T168:LE168),LF166)))</f>
        <v>0</v>
      </c>
      <c r="LG168" s="49">
        <f>IF(OR(LG166&lt;0,инвестиции!$N$13-инвестиции!$R$54+инвестиции!$R$52+SUM($T166:LG166)&lt;0),0,IF(SUM($T168:LF168)=инвестиции!$N$13,0,IF(SUM($T168:LF168)+LG166&gt;инвестиции!$N$13,инвестиции!$N$13-SUM($T168:LF168),LG166)))</f>
        <v>0</v>
      </c>
      <c r="LH168" s="49">
        <f>IF(OR(LH166&lt;0,инвестиции!$N$13-инвестиции!$R$54+инвестиции!$R$52+SUM($T166:LH166)&lt;0),0,IF(SUM($T168:LG168)=инвестиции!$N$13,0,IF(SUM($T168:LG168)+LH166&gt;инвестиции!$N$13,инвестиции!$N$13-SUM($T168:LG168),LH166)))</f>
        <v>0</v>
      </c>
      <c r="LI168" s="10"/>
      <c r="LJ168" s="10"/>
    </row>
    <row r="169" spans="1:322" ht="7.0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31"/>
      <c r="L169" s="6"/>
      <c r="M169" s="13"/>
      <c r="N169" s="6"/>
      <c r="O169" s="20"/>
      <c r="P169" s="6"/>
      <c r="Q169" s="6"/>
      <c r="R169" s="65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  <c r="IW169" s="6"/>
      <c r="IX169" s="6"/>
      <c r="IY169" s="6"/>
      <c r="IZ169" s="6"/>
      <c r="JA169" s="6"/>
      <c r="JB169" s="6"/>
      <c r="JC169" s="6"/>
      <c r="JD169" s="6"/>
      <c r="JE169" s="6"/>
      <c r="JF169" s="6"/>
      <c r="JG169" s="6"/>
      <c r="JH169" s="6"/>
      <c r="JI169" s="6"/>
      <c r="JJ169" s="6"/>
      <c r="JK169" s="6"/>
      <c r="JL169" s="6"/>
      <c r="JM169" s="6"/>
      <c r="JN169" s="6"/>
      <c r="JO169" s="6"/>
      <c r="JP169" s="6"/>
      <c r="JQ169" s="6"/>
      <c r="JR169" s="6"/>
      <c r="JS169" s="6"/>
      <c r="JT169" s="6"/>
      <c r="JU169" s="6"/>
      <c r="JV169" s="6"/>
      <c r="JW169" s="6"/>
      <c r="JX169" s="6"/>
      <c r="JY169" s="6"/>
      <c r="JZ169" s="6"/>
      <c r="KA169" s="6"/>
      <c r="KB169" s="6"/>
      <c r="KC169" s="6"/>
      <c r="KD169" s="6"/>
      <c r="KE169" s="6"/>
      <c r="KF169" s="6"/>
      <c r="KG169" s="6"/>
      <c r="KH169" s="6"/>
      <c r="KI169" s="6"/>
      <c r="KJ169" s="6"/>
      <c r="KK169" s="6"/>
      <c r="KL169" s="6"/>
      <c r="KM169" s="6"/>
      <c r="KN169" s="6"/>
      <c r="KO169" s="6"/>
      <c r="KP169" s="6"/>
      <c r="KQ169" s="6"/>
      <c r="KR169" s="6"/>
      <c r="KS169" s="6"/>
      <c r="KT169" s="6"/>
      <c r="KU169" s="6"/>
      <c r="KV169" s="6"/>
      <c r="KW169" s="6"/>
      <c r="KX169" s="6"/>
      <c r="KY169" s="6"/>
      <c r="KZ169" s="6"/>
      <c r="LA169" s="6"/>
      <c r="LB169" s="6"/>
      <c r="LC169" s="6"/>
      <c r="LD169" s="6"/>
      <c r="LE169" s="6"/>
      <c r="LF169" s="6"/>
      <c r="LG169" s="6"/>
      <c r="LH169" s="6"/>
      <c r="LI169" s="6"/>
      <c r="LJ169" s="6"/>
    </row>
    <row r="170" spans="1:322" s="11" customFormat="1" x14ac:dyDescent="0.25">
      <c r="A170" s="10"/>
      <c r="B170" s="10"/>
      <c r="C170" s="10"/>
      <c r="D170" s="10"/>
      <c r="E170" s="30" t="str">
        <f>kpi!$E$73</f>
        <v>индикатор месяца безубыточности</v>
      </c>
      <c r="F170" s="10"/>
      <c r="G170" s="10"/>
      <c r="H170" s="30"/>
      <c r="I170" s="10"/>
      <c r="J170" s="10"/>
      <c r="K170" s="79" t="str">
        <f>IF($E170="","",INDEX(kpi!$H:$H,SUMIFS(kpi!$B:$B,kpi!$E:$E,$E170)))</f>
        <v>инд</v>
      </c>
      <c r="L170" s="10"/>
      <c r="M170" s="13"/>
      <c r="N170" s="10"/>
      <c r="O170" s="20"/>
      <c r="P170" s="10"/>
      <c r="Q170" s="10"/>
      <c r="R170" s="66">
        <f>SUMIFS($T170:$LI170,$T$1:$LI$1,"&lt;="&amp;MAX($1:$1),$T$1:$LI$1,"&gt;="&amp;1)</f>
        <v>0</v>
      </c>
      <c r="S170" s="10"/>
      <c r="T170" s="10"/>
      <c r="U170" s="49">
        <f>IF(U$10="",0,IF(AND(SUM($T168:U168)=инвестиции!$N$13,U168&gt;0,V168=0),1,0))</f>
        <v>0</v>
      </c>
      <c r="V170" s="49">
        <f>IF(V$10="",0,IF(AND(SUM($T168:V168)=инвестиции!$N$13,V168&gt;0,W168=0),1,0))</f>
        <v>0</v>
      </c>
      <c r="W170" s="49">
        <f>IF(W$10="",0,IF(AND(SUM($T168:W168)=инвестиции!$N$13,W168&gt;0,X168=0),1,0))</f>
        <v>0</v>
      </c>
      <c r="X170" s="49">
        <f>IF(X$10="",0,IF(AND(SUM($T168:X168)=инвестиции!$N$13,X168&gt;0,Y168=0),1,0))</f>
        <v>0</v>
      </c>
      <c r="Y170" s="49">
        <f>IF(Y$10="",0,IF(AND(SUM($T168:Y168)=инвестиции!$N$13,Y168&gt;0,Z168=0),1,0))</f>
        <v>0</v>
      </c>
      <c r="Z170" s="49">
        <f>IF(Z$10="",0,IF(AND(SUM($T168:Z168)=инвестиции!$N$13,Z168&gt;0,AA168=0),1,0))</f>
        <v>0</v>
      </c>
      <c r="AA170" s="49">
        <f>IF(AA$10="",0,IF(AND(SUM($T168:AA168)=инвестиции!$N$13,AA168&gt;0,AB168=0),1,0))</f>
        <v>0</v>
      </c>
      <c r="AB170" s="49">
        <f>IF(AB$10="",0,IF(AND(SUM($T168:AB168)=инвестиции!$N$13,AB168&gt;0,AC168=0),1,0))</f>
        <v>0</v>
      </c>
      <c r="AC170" s="49">
        <f>IF(AC$10="",0,IF(AND(SUM($T168:AC168)=инвестиции!$N$13,AC168&gt;0,AD168=0),1,0))</f>
        <v>0</v>
      </c>
      <c r="AD170" s="49">
        <f>IF(AD$10="",0,IF(AND(SUM($T168:AD168)=инвестиции!$N$13,AD168&gt;0,AE168=0),1,0))</f>
        <v>0</v>
      </c>
      <c r="AE170" s="49">
        <f>IF(AE$10="",0,IF(AND(SUM($T168:AE168)=инвестиции!$N$13,AE168&gt;0,AF168=0),1,0))</f>
        <v>0</v>
      </c>
      <c r="AF170" s="49">
        <f>IF(AF$10="",0,IF(AND(SUM($T168:AF168)=инвестиции!$N$13,AF168&gt;0,AG168=0),1,0))</f>
        <v>0</v>
      </c>
      <c r="AG170" s="49">
        <f>IF(AG$10="",0,IF(AND(SUM($T168:AG168)=инвестиции!$N$13,AG168&gt;0,AH168=0),1,0))</f>
        <v>0</v>
      </c>
      <c r="AH170" s="49">
        <f>IF(AH$10="",0,IF(AND(SUM($T168:AH168)=инвестиции!$N$13,AH168&gt;0,AI168=0),1,0))</f>
        <v>0</v>
      </c>
      <c r="AI170" s="49">
        <f>IF(AI$10="",0,IF(AND(SUM($T168:AI168)=инвестиции!$N$13,AI168&gt;0,AJ168=0),1,0))</f>
        <v>0</v>
      </c>
      <c r="AJ170" s="49">
        <f>IF(AJ$10="",0,IF(AND(SUM($T168:AJ168)=инвестиции!$N$13,AJ168&gt;0,AK168=0),1,0))</f>
        <v>0</v>
      </c>
      <c r="AK170" s="49">
        <f>IF(AK$10="",0,IF(AND(SUM($T168:AK168)=инвестиции!$N$13,AK168&gt;0,AL168=0),1,0))</f>
        <v>0</v>
      </c>
      <c r="AL170" s="49">
        <f>IF(AL$10="",0,IF(AND(SUM($T168:AL168)=инвестиции!$N$13,AL168&gt;0,AM168=0),1,0))</f>
        <v>0</v>
      </c>
      <c r="AM170" s="49">
        <f>IF(AM$10="",0,IF(AND(SUM($T168:AM168)=инвестиции!$N$13,AM168&gt;0,AN168=0),1,0))</f>
        <v>0</v>
      </c>
      <c r="AN170" s="49">
        <f>IF(AN$10="",0,IF(AND(SUM($T168:AN168)=инвестиции!$N$13,AN168&gt;0,AO168=0),1,0))</f>
        <v>0</v>
      </c>
      <c r="AO170" s="49">
        <f>IF(AO$10="",0,IF(AND(SUM($T168:AO168)=инвестиции!$N$13,AO168&gt;0,AP168=0),1,0))</f>
        <v>0</v>
      </c>
      <c r="AP170" s="49">
        <f>IF(AP$10="",0,IF(AND(SUM($T168:AP168)=инвестиции!$N$13,AP168&gt;0,AQ168=0),1,0))</f>
        <v>0</v>
      </c>
      <c r="AQ170" s="49">
        <f>IF(AQ$10="",0,IF(AND(SUM($T168:AQ168)=инвестиции!$N$13,AQ168&gt;0,AR168=0),1,0))</f>
        <v>0</v>
      </c>
      <c r="AR170" s="49">
        <f>IF(AR$10="",0,IF(AND(SUM($T168:AR168)=инвестиции!$N$13,AR168&gt;0,AS168=0),1,0))</f>
        <v>0</v>
      </c>
      <c r="AS170" s="49">
        <f>IF(AS$10="",0,IF(AND(SUM($T168:AS168)=инвестиции!$N$13,AS168&gt;0,AT168=0),1,0))</f>
        <v>0</v>
      </c>
      <c r="AT170" s="49">
        <f>IF(AT$10="",0,IF(AND(SUM($T168:AT168)=инвестиции!$N$13,AT168&gt;0,AU168=0),1,0))</f>
        <v>0</v>
      </c>
      <c r="AU170" s="49">
        <f>IF(AU$10="",0,IF(AND(SUM($T168:AU168)=инвестиции!$N$13,AU168&gt;0,AV168=0),1,0))</f>
        <v>0</v>
      </c>
      <c r="AV170" s="49">
        <f>IF(AV$10="",0,IF(AND(SUM($T168:AV168)=инвестиции!$N$13,AV168&gt;0,AW168=0),1,0))</f>
        <v>0</v>
      </c>
      <c r="AW170" s="49">
        <f>IF(AW$10="",0,IF(AND(SUM($T168:AW168)=инвестиции!$N$13,AW168&gt;0,AX168=0),1,0))</f>
        <v>0</v>
      </c>
      <c r="AX170" s="49">
        <f>IF(AX$10="",0,IF(AND(SUM($T168:AX168)=инвестиции!$N$13,AX168&gt;0,AY168=0),1,0))</f>
        <v>0</v>
      </c>
      <c r="AY170" s="49">
        <f>IF(AY$10="",0,IF(AND(SUM($T168:AY168)=инвестиции!$N$13,AY168&gt;0,AZ168=0),1,0))</f>
        <v>0</v>
      </c>
      <c r="AZ170" s="49">
        <f>IF(AZ$10="",0,IF(AND(SUM($T168:AZ168)=инвестиции!$N$13,AZ168&gt;0,BA168=0),1,0))</f>
        <v>0</v>
      </c>
      <c r="BA170" s="49">
        <f>IF(BA$10="",0,IF(AND(SUM($T168:BA168)=инвестиции!$N$13,BA168&gt;0,BB168=0),1,0))</f>
        <v>0</v>
      </c>
      <c r="BB170" s="49">
        <f>IF(BB$10="",0,IF(AND(SUM($T168:BB168)=инвестиции!$N$13,BB168&gt;0,BC168=0),1,0))</f>
        <v>0</v>
      </c>
      <c r="BC170" s="49">
        <f>IF(BC$10="",0,IF(AND(SUM($T168:BC168)=инвестиции!$N$13,BC168&gt;0,BD168=0),1,0))</f>
        <v>0</v>
      </c>
      <c r="BD170" s="49">
        <f>IF(BD$10="",0,IF(AND(SUM($T168:BD168)=инвестиции!$N$13,BD168&gt;0,BE168=0),1,0))</f>
        <v>0</v>
      </c>
      <c r="BE170" s="49">
        <f>IF(BE$10="",0,IF(AND(SUM($T168:BE168)=инвестиции!$N$13,BE168&gt;0,BF168=0),1,0))</f>
        <v>0</v>
      </c>
      <c r="BF170" s="49">
        <f>IF(BF$10="",0,IF(AND(SUM($T168:BF168)=инвестиции!$N$13,BF168&gt;0,BG168=0),1,0))</f>
        <v>0</v>
      </c>
      <c r="BG170" s="49">
        <f>IF(BG$10="",0,IF(AND(SUM($T168:BG168)=инвестиции!$N$13,BG168&gt;0,BH168=0),1,0))</f>
        <v>0</v>
      </c>
      <c r="BH170" s="49">
        <f>IF(BH$10="",0,IF(AND(SUM($T168:BH168)=инвестиции!$N$13,BH168&gt;0,BI168=0),1,0))</f>
        <v>0</v>
      </c>
      <c r="BI170" s="49">
        <f>IF(BI$10="",0,IF(AND(SUM($T168:BI168)=инвестиции!$N$13,BI168&gt;0,BJ168=0),1,0))</f>
        <v>0</v>
      </c>
      <c r="BJ170" s="49">
        <f>IF(BJ$10="",0,IF(AND(SUM($T168:BJ168)=инвестиции!$N$13,BJ168&gt;0,BK168=0),1,0))</f>
        <v>0</v>
      </c>
      <c r="BK170" s="49">
        <f>IF(BK$10="",0,IF(AND(SUM($T168:BK168)=инвестиции!$N$13,BK168&gt;0,BL168=0),1,0))</f>
        <v>0</v>
      </c>
      <c r="BL170" s="49">
        <f>IF(BL$10="",0,IF(AND(SUM($T168:BL168)=инвестиции!$N$13,BL168&gt;0,BM168=0),1,0))</f>
        <v>0</v>
      </c>
      <c r="BM170" s="49">
        <f>IF(BM$10="",0,IF(AND(SUM($T168:BM168)=инвестиции!$N$13,BM168&gt;0,BN168=0),1,0))</f>
        <v>0</v>
      </c>
      <c r="BN170" s="49">
        <f>IF(BN$10="",0,IF(AND(SUM($T168:BN168)=инвестиции!$N$13,BN168&gt;0,BO168=0),1,0))</f>
        <v>0</v>
      </c>
      <c r="BO170" s="49">
        <f>IF(BO$10="",0,IF(AND(SUM($T168:BO168)=инвестиции!$N$13,BO168&gt;0,BP168=0),1,0))</f>
        <v>0</v>
      </c>
      <c r="BP170" s="49">
        <f>IF(BP$10="",0,IF(AND(SUM($T168:BP168)=инвестиции!$N$13,BP168&gt;0,BQ168=0),1,0))</f>
        <v>0</v>
      </c>
      <c r="BQ170" s="49">
        <f>IF(BQ$10="",0,IF(AND(SUM($T168:BQ168)=инвестиции!$N$13,BQ168&gt;0,BR168=0),1,0))</f>
        <v>0</v>
      </c>
      <c r="BR170" s="49">
        <f>IF(BR$10="",0,IF(AND(SUM($T168:BR168)=инвестиции!$N$13,BR168&gt;0,BS168=0),1,0))</f>
        <v>0</v>
      </c>
      <c r="BS170" s="49">
        <f>IF(BS$10="",0,IF(AND(SUM($T168:BS168)=инвестиции!$N$13,BS168&gt;0,BT168=0),1,0))</f>
        <v>0</v>
      </c>
      <c r="BT170" s="49">
        <f>IF(BT$10="",0,IF(AND(SUM($T168:BT168)=инвестиции!$N$13,BT168&gt;0,BU168=0),1,0))</f>
        <v>0</v>
      </c>
      <c r="BU170" s="49">
        <f>IF(BU$10="",0,IF(AND(SUM($T168:BU168)=инвестиции!$N$13,BU168&gt;0,BV168=0),1,0))</f>
        <v>0</v>
      </c>
      <c r="BV170" s="49">
        <f>IF(BV$10="",0,IF(AND(SUM($T168:BV168)=инвестиции!$N$13,BV168&gt;0,BW168=0),1,0))</f>
        <v>0</v>
      </c>
      <c r="BW170" s="49">
        <f>IF(BW$10="",0,IF(AND(SUM($T168:BW168)=инвестиции!$N$13,BW168&gt;0,BX168=0),1,0))</f>
        <v>0</v>
      </c>
      <c r="BX170" s="49">
        <f>IF(BX$10="",0,IF(AND(SUM($T168:BX168)=инвестиции!$N$13,BX168&gt;0,BY168=0),1,0))</f>
        <v>0</v>
      </c>
      <c r="BY170" s="49">
        <f>IF(BY$10="",0,IF(AND(SUM($T168:BY168)=инвестиции!$N$13,BY168&gt;0,BZ168=0),1,0))</f>
        <v>0</v>
      </c>
      <c r="BZ170" s="49">
        <f>IF(BZ$10="",0,IF(AND(SUM($T168:BZ168)=инвестиции!$N$13,BZ168&gt;0,CA168=0),1,0))</f>
        <v>0</v>
      </c>
      <c r="CA170" s="49">
        <f>IF(CA$10="",0,IF(AND(SUM($T168:CA168)=инвестиции!$N$13,CA168&gt;0,CB168=0),1,0))</f>
        <v>0</v>
      </c>
      <c r="CB170" s="49">
        <f>IF(CB$10="",0,IF(AND(SUM($T168:CB168)=инвестиции!$N$13,CB168&gt;0,CC168=0),1,0))</f>
        <v>0</v>
      </c>
      <c r="CC170" s="49">
        <f>IF(CC$10="",0,IF(AND(SUM($T168:CC168)=инвестиции!$N$13,CC168&gt;0,CD168=0),1,0))</f>
        <v>0</v>
      </c>
      <c r="CD170" s="49">
        <f>IF(CD$10="",0,IF(AND(SUM($T168:CD168)=инвестиции!$N$13,CD168&gt;0,CE168=0),1,0))</f>
        <v>0</v>
      </c>
      <c r="CE170" s="49">
        <f>IF(CE$10="",0,IF(AND(SUM($T168:CE168)=инвестиции!$N$13,CE168&gt;0,CF168=0),1,0))</f>
        <v>0</v>
      </c>
      <c r="CF170" s="49">
        <f>IF(CF$10="",0,IF(AND(SUM($T168:CF168)=инвестиции!$N$13,CF168&gt;0,CG168=0),1,0))</f>
        <v>0</v>
      </c>
      <c r="CG170" s="49">
        <f>IF(CG$10="",0,IF(AND(SUM($T168:CG168)=инвестиции!$N$13,CG168&gt;0,CH168=0),1,0))</f>
        <v>0</v>
      </c>
      <c r="CH170" s="49">
        <f>IF(CH$10="",0,IF(AND(SUM($T168:CH168)=инвестиции!$N$13,CH168&gt;0,CI168=0),1,0))</f>
        <v>0</v>
      </c>
      <c r="CI170" s="49">
        <f>IF(CI$10="",0,IF(AND(SUM($T168:CI168)=инвестиции!$N$13,CI168&gt;0,CJ168=0),1,0))</f>
        <v>0</v>
      </c>
      <c r="CJ170" s="49">
        <f>IF(CJ$10="",0,IF(AND(SUM($T168:CJ168)=инвестиции!$N$13,CJ168&gt;0,CK168=0),1,0))</f>
        <v>0</v>
      </c>
      <c r="CK170" s="49">
        <f>IF(CK$10="",0,IF(AND(SUM($T168:CK168)=инвестиции!$N$13,CK168&gt;0,CL168=0),1,0))</f>
        <v>0</v>
      </c>
      <c r="CL170" s="49">
        <f>IF(CL$10="",0,IF(AND(SUM($T168:CL168)=инвестиции!$N$13,CL168&gt;0,CM168=0),1,0))</f>
        <v>0</v>
      </c>
      <c r="CM170" s="49">
        <f>IF(CM$10="",0,IF(AND(SUM($T168:CM168)=инвестиции!$N$13,CM168&gt;0,CN168=0),1,0))</f>
        <v>0</v>
      </c>
      <c r="CN170" s="49">
        <f>IF(CN$10="",0,IF(AND(SUM($T168:CN168)=инвестиции!$N$13,CN168&gt;0,CO168=0),1,0))</f>
        <v>0</v>
      </c>
      <c r="CO170" s="49">
        <f>IF(CO$10="",0,IF(AND(SUM($T168:CO168)=инвестиции!$N$13,CO168&gt;0,CP168=0),1,0))</f>
        <v>0</v>
      </c>
      <c r="CP170" s="49">
        <f>IF(CP$10="",0,IF(AND(SUM($T168:CP168)=инвестиции!$N$13,CP168&gt;0,CQ168=0),1,0))</f>
        <v>0</v>
      </c>
      <c r="CQ170" s="49">
        <f>IF(CQ$10="",0,IF(AND(SUM($T168:CQ168)=инвестиции!$N$13,CQ168&gt;0,CR168=0),1,0))</f>
        <v>0</v>
      </c>
      <c r="CR170" s="49">
        <f>IF(CR$10="",0,IF(AND(SUM($T168:CR168)=инвестиции!$N$13,CR168&gt;0,CS168=0),1,0))</f>
        <v>0</v>
      </c>
      <c r="CS170" s="49">
        <f>IF(CS$10="",0,IF(AND(SUM($T168:CS168)=инвестиции!$N$13,CS168&gt;0,CT168=0),1,0))</f>
        <v>0</v>
      </c>
      <c r="CT170" s="49">
        <f>IF(CT$10="",0,IF(AND(SUM($T168:CT168)=инвестиции!$N$13,CT168&gt;0,CU168=0),1,0))</f>
        <v>0</v>
      </c>
      <c r="CU170" s="49">
        <f>IF(CU$10="",0,IF(AND(SUM($T168:CU168)=инвестиции!$N$13,CU168&gt;0,CV168=0),1,0))</f>
        <v>0</v>
      </c>
      <c r="CV170" s="49">
        <f>IF(CV$10="",0,IF(AND(SUM($T168:CV168)=инвестиции!$N$13,CV168&gt;0,CW168=0),1,0))</f>
        <v>0</v>
      </c>
      <c r="CW170" s="49">
        <f>IF(CW$10="",0,IF(AND(SUM($T168:CW168)=инвестиции!$N$13,CW168&gt;0,CX168=0),1,0))</f>
        <v>0</v>
      </c>
      <c r="CX170" s="49">
        <f>IF(CX$10="",0,IF(AND(SUM($T168:CX168)=инвестиции!$N$13,CX168&gt;0,CY168=0),1,0))</f>
        <v>0</v>
      </c>
      <c r="CY170" s="49">
        <f>IF(CY$10="",0,IF(AND(SUM($T168:CY168)=инвестиции!$N$13,CY168&gt;0,CZ168=0),1,0))</f>
        <v>0</v>
      </c>
      <c r="CZ170" s="49">
        <f>IF(CZ$10="",0,IF(AND(SUM($T168:CZ168)=инвестиции!$N$13,CZ168&gt;0,DA168=0),1,0))</f>
        <v>0</v>
      </c>
      <c r="DA170" s="49">
        <f>IF(DA$10="",0,IF(AND(SUM($T168:DA168)=инвестиции!$N$13,DA168&gt;0,DB168=0),1,0))</f>
        <v>0</v>
      </c>
      <c r="DB170" s="49">
        <f>IF(DB$10="",0,IF(AND(SUM($T168:DB168)=инвестиции!$N$13,DB168&gt;0,DC168=0),1,0))</f>
        <v>0</v>
      </c>
      <c r="DC170" s="49">
        <f>IF(DC$10="",0,IF(AND(SUM($T168:DC168)=инвестиции!$N$13,DC168&gt;0,DD168=0),1,0))</f>
        <v>0</v>
      </c>
      <c r="DD170" s="49">
        <f>IF(DD$10="",0,IF(AND(SUM($T168:DD168)=инвестиции!$N$13,DD168&gt;0,DE168=0),1,0))</f>
        <v>0</v>
      </c>
      <c r="DE170" s="49">
        <f>IF(DE$10="",0,IF(AND(SUM($T168:DE168)=инвестиции!$N$13,DE168&gt;0,DF168=0),1,0))</f>
        <v>0</v>
      </c>
      <c r="DF170" s="49">
        <f>IF(DF$10="",0,IF(AND(SUM($T168:DF168)=инвестиции!$N$13,DF168&gt;0,DG168=0),1,0))</f>
        <v>0</v>
      </c>
      <c r="DG170" s="49">
        <f>IF(DG$10="",0,IF(AND(SUM($T168:DG168)=инвестиции!$N$13,DG168&gt;0,DH168=0),1,0))</f>
        <v>0</v>
      </c>
      <c r="DH170" s="49">
        <f>IF(DH$10="",0,IF(AND(SUM($T168:DH168)=инвестиции!$N$13,DH168&gt;0,DI168=0),1,0))</f>
        <v>0</v>
      </c>
      <c r="DI170" s="49">
        <f>IF(DI$10="",0,IF(AND(SUM($T168:DI168)=инвестиции!$N$13,DI168&gt;0,DJ168=0),1,0))</f>
        <v>0</v>
      </c>
      <c r="DJ170" s="49">
        <f>IF(DJ$10="",0,IF(AND(SUM($T168:DJ168)=инвестиции!$N$13,DJ168&gt;0,DK168=0),1,0))</f>
        <v>0</v>
      </c>
      <c r="DK170" s="49">
        <f>IF(DK$10="",0,IF(AND(SUM($T168:DK168)=инвестиции!$N$13,DK168&gt;0,DL168=0),1,0))</f>
        <v>0</v>
      </c>
      <c r="DL170" s="49">
        <f>IF(DL$10="",0,IF(AND(SUM($T168:DL168)=инвестиции!$N$13,DL168&gt;0,DM168=0),1,0))</f>
        <v>0</v>
      </c>
      <c r="DM170" s="49">
        <f>IF(DM$10="",0,IF(AND(SUM($T168:DM168)=инвестиции!$N$13,DM168&gt;0,DN168=0),1,0))</f>
        <v>0</v>
      </c>
      <c r="DN170" s="49">
        <f>IF(DN$10="",0,IF(AND(SUM($T168:DN168)=инвестиции!$N$13,DN168&gt;0,DO168=0),1,0))</f>
        <v>0</v>
      </c>
      <c r="DO170" s="49">
        <f>IF(DO$10="",0,IF(AND(SUM($T168:DO168)=инвестиции!$N$13,DO168&gt;0,DP168=0),1,0))</f>
        <v>0</v>
      </c>
      <c r="DP170" s="49">
        <f>IF(DP$10="",0,IF(AND(SUM($T168:DP168)=инвестиции!$N$13,DP168&gt;0,DQ168=0),1,0))</f>
        <v>0</v>
      </c>
      <c r="DQ170" s="49">
        <f>IF(DQ$10="",0,IF(AND(SUM($T168:DQ168)=инвестиции!$N$13,DQ168&gt;0,DR168=0),1,0))</f>
        <v>0</v>
      </c>
      <c r="DR170" s="49">
        <f>IF(DR$10="",0,IF(AND(SUM($T168:DR168)=инвестиции!$N$13,DR168&gt;0,DS168=0),1,0))</f>
        <v>0</v>
      </c>
      <c r="DS170" s="49">
        <f>IF(DS$10="",0,IF(AND(SUM($T168:DS168)=инвестиции!$N$13,DS168&gt;0,DT168=0),1,0))</f>
        <v>0</v>
      </c>
      <c r="DT170" s="49">
        <f>IF(DT$10="",0,IF(AND(SUM($T168:DT168)=инвестиции!$N$13,DT168&gt;0,DU168=0),1,0))</f>
        <v>0</v>
      </c>
      <c r="DU170" s="49">
        <f>IF(DU$10="",0,IF(AND(SUM($T168:DU168)=инвестиции!$N$13,DU168&gt;0,DV168=0),1,0))</f>
        <v>0</v>
      </c>
      <c r="DV170" s="49">
        <f>IF(DV$10="",0,IF(AND(SUM($T168:DV168)=инвестиции!$N$13,DV168&gt;0,DW168=0),1,0))</f>
        <v>0</v>
      </c>
      <c r="DW170" s="49">
        <f>IF(DW$10="",0,IF(AND(SUM($T168:DW168)=инвестиции!$N$13,DW168&gt;0,DX168=0),1,0))</f>
        <v>0</v>
      </c>
      <c r="DX170" s="49">
        <f>IF(DX$10="",0,IF(AND(SUM($T168:DX168)=инвестиции!$N$13,DX168&gt;0,DY168=0),1,0))</f>
        <v>0</v>
      </c>
      <c r="DY170" s="49">
        <f>IF(DY$10="",0,IF(AND(SUM($T168:DY168)=инвестиции!$N$13,DY168&gt;0,DZ168=0),1,0))</f>
        <v>0</v>
      </c>
      <c r="DZ170" s="49">
        <f>IF(DZ$10="",0,IF(AND(SUM($T168:DZ168)=инвестиции!$N$13,DZ168&gt;0,EA168=0),1,0))</f>
        <v>0</v>
      </c>
      <c r="EA170" s="49">
        <f>IF(EA$10="",0,IF(AND(SUM($T168:EA168)=инвестиции!$N$13,EA168&gt;0,EB168=0),1,0))</f>
        <v>0</v>
      </c>
      <c r="EB170" s="49">
        <f>IF(EB$10="",0,IF(AND(SUM($T168:EB168)=инвестиции!$N$13,EB168&gt;0,EC168=0),1,0))</f>
        <v>0</v>
      </c>
      <c r="EC170" s="49">
        <f>IF(EC$10="",0,IF(AND(SUM($T168:EC168)=инвестиции!$N$13,EC168&gt;0,ED168=0),1,0))</f>
        <v>0</v>
      </c>
      <c r="ED170" s="49">
        <f>IF(ED$10="",0,IF(AND(SUM($T168:ED168)=инвестиции!$N$13,ED168&gt;0,EE168=0),1,0))</f>
        <v>0</v>
      </c>
      <c r="EE170" s="49">
        <f>IF(EE$10="",0,IF(AND(SUM($T168:EE168)=инвестиции!$N$13,EE168&gt;0,EF168=0),1,0))</f>
        <v>0</v>
      </c>
      <c r="EF170" s="49">
        <f>IF(EF$10="",0,IF(AND(SUM($T168:EF168)=инвестиции!$N$13,EF168&gt;0,EG168=0),1,0))</f>
        <v>0</v>
      </c>
      <c r="EG170" s="49">
        <f>IF(EG$10="",0,IF(AND(SUM($T168:EG168)=инвестиции!$N$13,EG168&gt;0,EH168=0),1,0))</f>
        <v>0</v>
      </c>
      <c r="EH170" s="49">
        <f>IF(EH$10="",0,IF(AND(SUM($T168:EH168)=инвестиции!$N$13,EH168&gt;0,EI168=0),1,0))</f>
        <v>0</v>
      </c>
      <c r="EI170" s="49">
        <f>IF(EI$10="",0,IF(AND(SUM($T168:EI168)=инвестиции!$N$13,EI168&gt;0,EJ168=0),1,0))</f>
        <v>0</v>
      </c>
      <c r="EJ170" s="49">
        <f>IF(EJ$10="",0,IF(AND(SUM($T168:EJ168)=инвестиции!$N$13,EJ168&gt;0,EK168=0),1,0))</f>
        <v>0</v>
      </c>
      <c r="EK170" s="49">
        <f>IF(EK$10="",0,IF(AND(SUM($T168:EK168)=инвестиции!$N$13,EK168&gt;0,EL168=0),1,0))</f>
        <v>0</v>
      </c>
      <c r="EL170" s="49">
        <f>IF(EL$10="",0,IF(AND(SUM($T168:EL168)=инвестиции!$N$13,EL168&gt;0,EM168=0),1,0))</f>
        <v>0</v>
      </c>
      <c r="EM170" s="49">
        <f>IF(EM$10="",0,IF(AND(SUM($T168:EM168)=инвестиции!$N$13,EM168&gt;0,EN168=0),1,0))</f>
        <v>0</v>
      </c>
      <c r="EN170" s="49">
        <f>IF(EN$10="",0,IF(AND(SUM($T168:EN168)=инвестиции!$N$13,EN168&gt;0,EO168=0),1,0))</f>
        <v>0</v>
      </c>
      <c r="EO170" s="49">
        <f>IF(EO$10="",0,IF(AND(SUM($T168:EO168)=инвестиции!$N$13,EO168&gt;0,EP168=0),1,0))</f>
        <v>0</v>
      </c>
      <c r="EP170" s="49">
        <f>IF(EP$10="",0,IF(AND(SUM($T168:EP168)=инвестиции!$N$13,EP168&gt;0,EQ168=0),1,0))</f>
        <v>0</v>
      </c>
      <c r="EQ170" s="49">
        <f>IF(EQ$10="",0,IF(AND(SUM($T168:EQ168)=инвестиции!$N$13,EQ168&gt;0,ER168=0),1,0))</f>
        <v>0</v>
      </c>
      <c r="ER170" s="49">
        <f>IF(ER$10="",0,IF(AND(SUM($T168:ER168)=инвестиции!$N$13,ER168&gt;0,ES168=0),1,0))</f>
        <v>0</v>
      </c>
      <c r="ES170" s="49">
        <f>IF(ES$10="",0,IF(AND(SUM($T168:ES168)=инвестиции!$N$13,ES168&gt;0,ET168=0),1,0))</f>
        <v>0</v>
      </c>
      <c r="ET170" s="49">
        <f>IF(ET$10="",0,IF(AND(SUM($T168:ET168)=инвестиции!$N$13,ET168&gt;0,EU168=0),1,0))</f>
        <v>0</v>
      </c>
      <c r="EU170" s="49">
        <f>IF(EU$10="",0,IF(AND(SUM($T168:EU168)=инвестиции!$N$13,EU168&gt;0,EV168=0),1,0))</f>
        <v>0</v>
      </c>
      <c r="EV170" s="49">
        <f>IF(EV$10="",0,IF(AND(SUM($T168:EV168)=инвестиции!$N$13,EV168&gt;0,EW168=0),1,0))</f>
        <v>0</v>
      </c>
      <c r="EW170" s="49">
        <f>IF(EW$10="",0,IF(AND(SUM($T168:EW168)=инвестиции!$N$13,EW168&gt;0,EX168=0),1,0))</f>
        <v>0</v>
      </c>
      <c r="EX170" s="49">
        <f>IF(EX$10="",0,IF(AND(SUM($T168:EX168)=инвестиции!$N$13,EX168&gt;0,EY168=0),1,0))</f>
        <v>0</v>
      </c>
      <c r="EY170" s="49">
        <f>IF(EY$10="",0,IF(AND(SUM($T168:EY168)=инвестиции!$N$13,EY168&gt;0,EZ168=0),1,0))</f>
        <v>0</v>
      </c>
      <c r="EZ170" s="49">
        <f>IF(EZ$10="",0,IF(AND(SUM($T168:EZ168)=инвестиции!$N$13,EZ168&gt;0,FA168=0),1,0))</f>
        <v>0</v>
      </c>
      <c r="FA170" s="49">
        <f>IF(FA$10="",0,IF(AND(SUM($T168:FA168)=инвестиции!$N$13,FA168&gt;0,FB168=0),1,0))</f>
        <v>0</v>
      </c>
      <c r="FB170" s="49">
        <f>IF(FB$10="",0,IF(AND(SUM($T168:FB168)=инвестиции!$N$13,FB168&gt;0,FC168=0),1,0))</f>
        <v>0</v>
      </c>
      <c r="FC170" s="49">
        <f>IF(FC$10="",0,IF(AND(SUM($T168:FC168)=инвестиции!$N$13,FC168&gt;0,FD168=0),1,0))</f>
        <v>0</v>
      </c>
      <c r="FD170" s="49">
        <f>IF(FD$10="",0,IF(AND(SUM($T168:FD168)=инвестиции!$N$13,FD168&gt;0,FE168=0),1,0))</f>
        <v>0</v>
      </c>
      <c r="FE170" s="49">
        <f>IF(FE$10="",0,IF(AND(SUM($T168:FE168)=инвестиции!$N$13,FE168&gt;0,FF168=0),1,0))</f>
        <v>0</v>
      </c>
      <c r="FF170" s="49">
        <f>IF(FF$10="",0,IF(AND(SUM($T168:FF168)=инвестиции!$N$13,FF168&gt;0,FG168=0),1,0))</f>
        <v>0</v>
      </c>
      <c r="FG170" s="49">
        <f>IF(FG$10="",0,IF(AND(SUM($T168:FG168)=инвестиции!$N$13,FG168&gt;0,FH168=0),1,0))</f>
        <v>0</v>
      </c>
      <c r="FH170" s="49">
        <f>IF(FH$10="",0,IF(AND(SUM($T168:FH168)=инвестиции!$N$13,FH168&gt;0,FI168=0),1,0))</f>
        <v>0</v>
      </c>
      <c r="FI170" s="49">
        <f>IF(FI$10="",0,IF(AND(SUM($T168:FI168)=инвестиции!$N$13,FI168&gt;0,FJ168=0),1,0))</f>
        <v>0</v>
      </c>
      <c r="FJ170" s="49">
        <f>IF(FJ$10="",0,IF(AND(SUM($T168:FJ168)=инвестиции!$N$13,FJ168&gt;0,FK168=0),1,0))</f>
        <v>0</v>
      </c>
      <c r="FK170" s="49">
        <f>IF(FK$10="",0,IF(AND(SUM($T168:FK168)=инвестиции!$N$13,FK168&gt;0,FL168=0),1,0))</f>
        <v>0</v>
      </c>
      <c r="FL170" s="49">
        <f>IF(FL$10="",0,IF(AND(SUM($T168:FL168)=инвестиции!$N$13,FL168&gt;0,FM168=0),1,0))</f>
        <v>0</v>
      </c>
      <c r="FM170" s="49">
        <f>IF(FM$10="",0,IF(AND(SUM($T168:FM168)=инвестиции!$N$13,FM168&gt;0,FN168=0),1,0))</f>
        <v>0</v>
      </c>
      <c r="FN170" s="49">
        <f>IF(FN$10="",0,IF(AND(SUM($T168:FN168)=инвестиции!$N$13,FN168&gt;0,FO168=0),1,0))</f>
        <v>0</v>
      </c>
      <c r="FO170" s="49">
        <f>IF(FO$10="",0,IF(AND(SUM($T168:FO168)=инвестиции!$N$13,FO168&gt;0,FP168=0),1,0))</f>
        <v>0</v>
      </c>
      <c r="FP170" s="49">
        <f>IF(FP$10="",0,IF(AND(SUM($T168:FP168)=инвестиции!$N$13,FP168&gt;0,FQ168=0),1,0))</f>
        <v>0</v>
      </c>
      <c r="FQ170" s="49">
        <f>IF(FQ$10="",0,IF(AND(SUM($T168:FQ168)=инвестиции!$N$13,FQ168&gt;0,FR168=0),1,0))</f>
        <v>0</v>
      </c>
      <c r="FR170" s="49">
        <f>IF(FR$10="",0,IF(AND(SUM($T168:FR168)=инвестиции!$N$13,FR168&gt;0,FS168=0),1,0))</f>
        <v>0</v>
      </c>
      <c r="FS170" s="49">
        <f>IF(FS$10="",0,IF(AND(SUM($T168:FS168)=инвестиции!$N$13,FS168&gt;0,FT168=0),1,0))</f>
        <v>0</v>
      </c>
      <c r="FT170" s="49">
        <f>IF(FT$10="",0,IF(AND(SUM($T168:FT168)=инвестиции!$N$13,FT168&gt;0,FU168=0),1,0))</f>
        <v>0</v>
      </c>
      <c r="FU170" s="49">
        <f>IF(FU$10="",0,IF(AND(SUM($T168:FU168)=инвестиции!$N$13,FU168&gt;0,FV168=0),1,0))</f>
        <v>0</v>
      </c>
      <c r="FV170" s="49">
        <f>IF(FV$10="",0,IF(AND(SUM($T168:FV168)=инвестиции!$N$13,FV168&gt;0,FW168=0),1,0))</f>
        <v>0</v>
      </c>
      <c r="FW170" s="49">
        <f>IF(FW$10="",0,IF(AND(SUM($T168:FW168)=инвестиции!$N$13,FW168&gt;0,FX168=0),1,0))</f>
        <v>0</v>
      </c>
      <c r="FX170" s="49">
        <f>IF(FX$10="",0,IF(AND(SUM($T168:FX168)=инвестиции!$N$13,FX168&gt;0,FY168=0),1,0))</f>
        <v>0</v>
      </c>
      <c r="FY170" s="49">
        <f>IF(FY$10="",0,IF(AND(SUM($T168:FY168)=инвестиции!$N$13,FY168&gt;0,FZ168=0),1,0))</f>
        <v>0</v>
      </c>
      <c r="FZ170" s="49">
        <f>IF(FZ$10="",0,IF(AND(SUM($T168:FZ168)=инвестиции!$N$13,FZ168&gt;0,GA168=0),1,0))</f>
        <v>0</v>
      </c>
      <c r="GA170" s="49">
        <f>IF(GA$10="",0,IF(AND(SUM($T168:GA168)=инвестиции!$N$13,GA168&gt;0,GB168=0),1,0))</f>
        <v>0</v>
      </c>
      <c r="GB170" s="49">
        <f>IF(GB$10="",0,IF(AND(SUM($T168:GB168)=инвестиции!$N$13,GB168&gt;0,GC168=0),1,0))</f>
        <v>0</v>
      </c>
      <c r="GC170" s="49">
        <f>IF(GC$10="",0,IF(AND(SUM($T168:GC168)=инвестиции!$N$13,GC168&gt;0,GD168=0),1,0))</f>
        <v>0</v>
      </c>
      <c r="GD170" s="49">
        <f>IF(GD$10="",0,IF(AND(SUM($T168:GD168)=инвестиции!$N$13,GD168&gt;0,GE168=0),1,0))</f>
        <v>0</v>
      </c>
      <c r="GE170" s="49">
        <f>IF(GE$10="",0,IF(AND(SUM($T168:GE168)=инвестиции!$N$13,GE168&gt;0,GF168=0),1,0))</f>
        <v>0</v>
      </c>
      <c r="GF170" s="49">
        <f>IF(GF$10="",0,IF(AND(SUM($T168:GF168)=инвестиции!$N$13,GF168&gt;0,GG168=0),1,0))</f>
        <v>0</v>
      </c>
      <c r="GG170" s="49">
        <f>IF(GG$10="",0,IF(AND(SUM($T168:GG168)=инвестиции!$N$13,GG168&gt;0,GH168=0),1,0))</f>
        <v>0</v>
      </c>
      <c r="GH170" s="49">
        <f>IF(GH$10="",0,IF(AND(SUM($T168:GH168)=инвестиции!$N$13,GH168&gt;0,GI168=0),1,0))</f>
        <v>0</v>
      </c>
      <c r="GI170" s="49">
        <f>IF(GI$10="",0,IF(AND(SUM($T168:GI168)=инвестиции!$N$13,GI168&gt;0,GJ168=0),1,0))</f>
        <v>0</v>
      </c>
      <c r="GJ170" s="49">
        <f>IF(GJ$10="",0,IF(AND(SUM($T168:GJ168)=инвестиции!$N$13,GJ168&gt;0,GK168=0),1,0))</f>
        <v>0</v>
      </c>
      <c r="GK170" s="49">
        <f>IF(GK$10="",0,IF(AND(SUM($T168:GK168)=инвестиции!$N$13,GK168&gt;0,GL168=0),1,0))</f>
        <v>0</v>
      </c>
      <c r="GL170" s="49">
        <f>IF(GL$10="",0,IF(AND(SUM($T168:GL168)=инвестиции!$N$13,GL168&gt;0,GM168=0),1,0))</f>
        <v>0</v>
      </c>
      <c r="GM170" s="49">
        <f>IF(GM$10="",0,IF(AND(SUM($T168:GM168)=инвестиции!$N$13,GM168&gt;0,GN168=0),1,0))</f>
        <v>0</v>
      </c>
      <c r="GN170" s="49">
        <f>IF(GN$10="",0,IF(AND(SUM($T168:GN168)=инвестиции!$N$13,GN168&gt;0,GO168=0),1,0))</f>
        <v>0</v>
      </c>
      <c r="GO170" s="49">
        <f>IF(GO$10="",0,IF(AND(SUM($T168:GO168)=инвестиции!$N$13,GO168&gt;0,GP168=0),1,0))</f>
        <v>0</v>
      </c>
      <c r="GP170" s="49">
        <f>IF(GP$10="",0,IF(AND(SUM($T168:GP168)=инвестиции!$N$13,GP168&gt;0,GQ168=0),1,0))</f>
        <v>0</v>
      </c>
      <c r="GQ170" s="49">
        <f>IF(GQ$10="",0,IF(AND(SUM($T168:GQ168)=инвестиции!$N$13,GQ168&gt;0,GR168=0),1,0))</f>
        <v>0</v>
      </c>
      <c r="GR170" s="49">
        <f>IF(GR$10="",0,IF(AND(SUM($T168:GR168)=инвестиции!$N$13,GR168&gt;0,GS168=0),1,0))</f>
        <v>0</v>
      </c>
      <c r="GS170" s="49">
        <f>IF(GS$10="",0,IF(AND(SUM($T168:GS168)=инвестиции!$N$13,GS168&gt;0,GT168=0),1,0))</f>
        <v>0</v>
      </c>
      <c r="GT170" s="49">
        <f>IF(GT$10="",0,IF(AND(SUM($T168:GT168)=инвестиции!$N$13,GT168&gt;0,GU168=0),1,0))</f>
        <v>0</v>
      </c>
      <c r="GU170" s="49">
        <f>IF(GU$10="",0,IF(AND(SUM($T168:GU168)=инвестиции!$N$13,GU168&gt;0,GV168=0),1,0))</f>
        <v>0</v>
      </c>
      <c r="GV170" s="49">
        <f>IF(GV$10="",0,IF(AND(SUM($T168:GV168)=инвестиции!$N$13,GV168&gt;0,GW168=0),1,0))</f>
        <v>0</v>
      </c>
      <c r="GW170" s="49">
        <f>IF(GW$10="",0,IF(AND(SUM($T168:GW168)=инвестиции!$N$13,GW168&gt;0,GX168=0),1,0))</f>
        <v>0</v>
      </c>
      <c r="GX170" s="49">
        <f>IF(GX$10="",0,IF(AND(SUM($T168:GX168)=инвестиции!$N$13,GX168&gt;0,GY168=0),1,0))</f>
        <v>0</v>
      </c>
      <c r="GY170" s="49">
        <f>IF(GY$10="",0,IF(AND(SUM($T168:GY168)=инвестиции!$N$13,GY168&gt;0,GZ168=0),1,0))</f>
        <v>0</v>
      </c>
      <c r="GZ170" s="49">
        <f>IF(GZ$10="",0,IF(AND(SUM($T168:GZ168)=инвестиции!$N$13,GZ168&gt;0,HA168=0),1,0))</f>
        <v>0</v>
      </c>
      <c r="HA170" s="49">
        <f>IF(HA$10="",0,IF(AND(SUM($T168:HA168)=инвестиции!$N$13,HA168&gt;0,HB168=0),1,0))</f>
        <v>0</v>
      </c>
      <c r="HB170" s="49">
        <f>IF(HB$10="",0,IF(AND(SUM($T168:HB168)=инвестиции!$N$13,HB168&gt;0,HC168=0),1,0))</f>
        <v>0</v>
      </c>
      <c r="HC170" s="49">
        <f>IF(HC$10="",0,IF(AND(SUM($T168:HC168)=инвестиции!$N$13,HC168&gt;0,HD168=0),1,0))</f>
        <v>0</v>
      </c>
      <c r="HD170" s="49">
        <f>IF(HD$10="",0,IF(AND(SUM($T168:HD168)=инвестиции!$N$13,HD168&gt;0,HE168=0),1,0))</f>
        <v>0</v>
      </c>
      <c r="HE170" s="49">
        <f>IF(HE$10="",0,IF(AND(SUM($T168:HE168)=инвестиции!$N$13,HE168&gt;0,HF168=0),1,0))</f>
        <v>0</v>
      </c>
      <c r="HF170" s="49">
        <f>IF(HF$10="",0,IF(AND(SUM($T168:HF168)=инвестиции!$N$13,HF168&gt;0,HG168=0),1,0))</f>
        <v>0</v>
      </c>
      <c r="HG170" s="49">
        <f>IF(HG$10="",0,IF(AND(SUM($T168:HG168)=инвестиции!$N$13,HG168&gt;0,HH168=0),1,0))</f>
        <v>0</v>
      </c>
      <c r="HH170" s="49">
        <f>IF(HH$10="",0,IF(AND(SUM($T168:HH168)=инвестиции!$N$13,HH168&gt;0,HI168=0),1,0))</f>
        <v>0</v>
      </c>
      <c r="HI170" s="49">
        <f>IF(HI$10="",0,IF(AND(SUM($T168:HI168)=инвестиции!$N$13,HI168&gt;0,HJ168=0),1,0))</f>
        <v>0</v>
      </c>
      <c r="HJ170" s="49">
        <f>IF(HJ$10="",0,IF(AND(SUM($T168:HJ168)=инвестиции!$N$13,HJ168&gt;0,HK168=0),1,0))</f>
        <v>0</v>
      </c>
      <c r="HK170" s="49">
        <f>IF(HK$10="",0,IF(AND(SUM($T168:HK168)=инвестиции!$N$13,HK168&gt;0,HL168=0),1,0))</f>
        <v>0</v>
      </c>
      <c r="HL170" s="49">
        <f>IF(HL$10="",0,IF(AND(SUM($T168:HL168)=инвестиции!$N$13,HL168&gt;0,HM168=0),1,0))</f>
        <v>0</v>
      </c>
      <c r="HM170" s="49">
        <f>IF(HM$10="",0,IF(AND(SUM($T168:HM168)=инвестиции!$N$13,HM168&gt;0,HN168=0),1,0))</f>
        <v>0</v>
      </c>
      <c r="HN170" s="49">
        <f>IF(HN$10="",0,IF(AND(SUM($T168:HN168)=инвестиции!$N$13,HN168&gt;0,HO168=0),1,0))</f>
        <v>0</v>
      </c>
      <c r="HO170" s="49">
        <f>IF(HO$10="",0,IF(AND(SUM($T168:HO168)=инвестиции!$N$13,HO168&gt;0,HP168=0),1,0))</f>
        <v>0</v>
      </c>
      <c r="HP170" s="49">
        <f>IF(HP$10="",0,IF(AND(SUM($T168:HP168)=инвестиции!$N$13,HP168&gt;0,HQ168=0),1,0))</f>
        <v>0</v>
      </c>
      <c r="HQ170" s="49">
        <f>IF(HQ$10="",0,IF(AND(SUM($T168:HQ168)=инвестиции!$N$13,HQ168&gt;0,HR168=0),1,0))</f>
        <v>0</v>
      </c>
      <c r="HR170" s="49">
        <f>IF(HR$10="",0,IF(AND(SUM($T168:HR168)=инвестиции!$N$13,HR168&gt;0,HS168=0),1,0))</f>
        <v>0</v>
      </c>
      <c r="HS170" s="49">
        <f>IF(HS$10="",0,IF(AND(SUM($T168:HS168)=инвестиции!$N$13,HS168&gt;0,HT168=0),1,0))</f>
        <v>0</v>
      </c>
      <c r="HT170" s="49">
        <f>IF(HT$10="",0,IF(AND(SUM($T168:HT168)=инвестиции!$N$13,HT168&gt;0,HU168=0),1,0))</f>
        <v>0</v>
      </c>
      <c r="HU170" s="49">
        <f>IF(HU$10="",0,IF(AND(SUM($T168:HU168)=инвестиции!$N$13,HU168&gt;0,HV168=0),1,0))</f>
        <v>0</v>
      </c>
      <c r="HV170" s="49">
        <f>IF(HV$10="",0,IF(AND(SUM($T168:HV168)=инвестиции!$N$13,HV168&gt;0,HW168=0),1,0))</f>
        <v>0</v>
      </c>
      <c r="HW170" s="49">
        <f>IF(HW$10="",0,IF(AND(SUM($T168:HW168)=инвестиции!$N$13,HW168&gt;0,HX168=0),1,0))</f>
        <v>0</v>
      </c>
      <c r="HX170" s="49">
        <f>IF(HX$10="",0,IF(AND(SUM($T168:HX168)=инвестиции!$N$13,HX168&gt;0,HY168=0),1,0))</f>
        <v>0</v>
      </c>
      <c r="HY170" s="49">
        <f>IF(HY$10="",0,IF(AND(SUM($T168:HY168)=инвестиции!$N$13,HY168&gt;0,HZ168=0),1,0))</f>
        <v>0</v>
      </c>
      <c r="HZ170" s="49">
        <f>IF(HZ$10="",0,IF(AND(SUM($T168:HZ168)=инвестиции!$N$13,HZ168&gt;0,IA168=0),1,0))</f>
        <v>0</v>
      </c>
      <c r="IA170" s="49">
        <f>IF(IA$10="",0,IF(AND(SUM($T168:IA168)=инвестиции!$N$13,IA168&gt;0,IB168=0),1,0))</f>
        <v>0</v>
      </c>
      <c r="IB170" s="49">
        <f>IF(IB$10="",0,IF(AND(SUM($T168:IB168)=инвестиции!$N$13,IB168&gt;0,IC168=0),1,0))</f>
        <v>0</v>
      </c>
      <c r="IC170" s="49">
        <f>IF(IC$10="",0,IF(AND(SUM($T168:IC168)=инвестиции!$N$13,IC168&gt;0,ID168=0),1,0))</f>
        <v>0</v>
      </c>
      <c r="ID170" s="49">
        <f>IF(ID$10="",0,IF(AND(SUM($T168:ID168)=инвестиции!$N$13,ID168&gt;0,IE168=0),1,0))</f>
        <v>0</v>
      </c>
      <c r="IE170" s="49">
        <f>IF(IE$10="",0,IF(AND(SUM($T168:IE168)=инвестиции!$N$13,IE168&gt;0,IF168=0),1,0))</f>
        <v>0</v>
      </c>
      <c r="IF170" s="49">
        <f>IF(IF$10="",0,IF(AND(SUM($T168:IF168)=инвестиции!$N$13,IF168&gt;0,IG168=0),1,0))</f>
        <v>0</v>
      </c>
      <c r="IG170" s="49">
        <f>IF(IG$10="",0,IF(AND(SUM($T168:IG168)=инвестиции!$N$13,IG168&gt;0,IH168=0),1,0))</f>
        <v>0</v>
      </c>
      <c r="IH170" s="49">
        <f>IF(IH$10="",0,IF(AND(SUM($T168:IH168)=инвестиции!$N$13,IH168&gt;0,II168=0),1,0))</f>
        <v>0</v>
      </c>
      <c r="II170" s="49">
        <f>IF(II$10="",0,IF(AND(SUM($T168:II168)=инвестиции!$N$13,II168&gt;0,IJ168=0),1,0))</f>
        <v>0</v>
      </c>
      <c r="IJ170" s="49">
        <f>IF(IJ$10="",0,IF(AND(SUM($T168:IJ168)=инвестиции!$N$13,IJ168&gt;0,IK168=0),1,0))</f>
        <v>0</v>
      </c>
      <c r="IK170" s="49">
        <f>IF(IK$10="",0,IF(AND(SUM($T168:IK168)=инвестиции!$N$13,IK168&gt;0,IL168=0),1,0))</f>
        <v>0</v>
      </c>
      <c r="IL170" s="49">
        <f>IF(IL$10="",0,IF(AND(SUM($T168:IL168)=инвестиции!$N$13,IL168&gt;0,IM168=0),1,0))</f>
        <v>0</v>
      </c>
      <c r="IM170" s="49">
        <f>IF(IM$10="",0,IF(AND(SUM($T168:IM168)=инвестиции!$N$13,IM168&gt;0,IN168=0),1,0))</f>
        <v>0</v>
      </c>
      <c r="IN170" s="49">
        <f>IF(IN$10="",0,IF(AND(SUM($T168:IN168)=инвестиции!$N$13,IN168&gt;0,IO168=0),1,0))</f>
        <v>0</v>
      </c>
      <c r="IO170" s="49">
        <f>IF(IO$10="",0,IF(AND(SUM($T168:IO168)=инвестиции!$N$13,IO168&gt;0,IP168=0),1,0))</f>
        <v>0</v>
      </c>
      <c r="IP170" s="49">
        <f>IF(IP$10="",0,IF(AND(SUM($T168:IP168)=инвестиции!$N$13,IP168&gt;0,IQ168=0),1,0))</f>
        <v>0</v>
      </c>
      <c r="IQ170" s="49">
        <f>IF(IQ$10="",0,IF(AND(SUM($T168:IQ168)=инвестиции!$N$13,IQ168&gt;0,IR168=0),1,0))</f>
        <v>0</v>
      </c>
      <c r="IR170" s="49">
        <f>IF(IR$10="",0,IF(AND(SUM($T168:IR168)=инвестиции!$N$13,IR168&gt;0,IS168=0),1,0))</f>
        <v>0</v>
      </c>
      <c r="IS170" s="49">
        <f>IF(IS$10="",0,IF(AND(SUM($T168:IS168)=инвестиции!$N$13,IS168&gt;0,IT168=0),1,0))</f>
        <v>0</v>
      </c>
      <c r="IT170" s="49">
        <f>IF(IT$10="",0,IF(AND(SUM($T168:IT168)=инвестиции!$N$13,IT168&gt;0,IU168=0),1,0))</f>
        <v>0</v>
      </c>
      <c r="IU170" s="49">
        <f>IF(IU$10="",0,IF(AND(SUM($T168:IU168)=инвестиции!$N$13,IU168&gt;0,IV168=0),1,0))</f>
        <v>0</v>
      </c>
      <c r="IV170" s="49">
        <f>IF(IV$10="",0,IF(AND(SUM($T168:IV168)=инвестиции!$N$13,IV168&gt;0,IW168=0),1,0))</f>
        <v>0</v>
      </c>
      <c r="IW170" s="49">
        <f>IF(IW$10="",0,IF(AND(SUM($T168:IW168)=инвестиции!$N$13,IW168&gt;0,IX168=0),1,0))</f>
        <v>0</v>
      </c>
      <c r="IX170" s="49">
        <f>IF(IX$10="",0,IF(AND(SUM($T168:IX168)=инвестиции!$N$13,IX168&gt;0,IY168=0),1,0))</f>
        <v>0</v>
      </c>
      <c r="IY170" s="49">
        <f>IF(IY$10="",0,IF(AND(SUM($T168:IY168)=инвестиции!$N$13,IY168&gt;0,IZ168=0),1,0))</f>
        <v>0</v>
      </c>
      <c r="IZ170" s="49">
        <f>IF(IZ$10="",0,IF(AND(SUM($T168:IZ168)=инвестиции!$N$13,IZ168&gt;0,JA168=0),1,0))</f>
        <v>0</v>
      </c>
      <c r="JA170" s="49">
        <f>IF(JA$10="",0,IF(AND(SUM($T168:JA168)=инвестиции!$N$13,JA168&gt;0,JB168=0),1,0))</f>
        <v>0</v>
      </c>
      <c r="JB170" s="49">
        <f>IF(JB$10="",0,IF(AND(SUM($T168:JB168)=инвестиции!$N$13,JB168&gt;0,JC168=0),1,0))</f>
        <v>0</v>
      </c>
      <c r="JC170" s="49">
        <f>IF(JC$10="",0,IF(AND(SUM($T168:JC168)=инвестиции!$N$13,JC168&gt;0,JD168=0),1,0))</f>
        <v>0</v>
      </c>
      <c r="JD170" s="49">
        <f>IF(JD$10="",0,IF(AND(SUM($T168:JD168)=инвестиции!$N$13,JD168&gt;0,JE168=0),1,0))</f>
        <v>0</v>
      </c>
      <c r="JE170" s="49">
        <f>IF(JE$10="",0,IF(AND(SUM($T168:JE168)=инвестиции!$N$13,JE168&gt;0,JF168=0),1,0))</f>
        <v>0</v>
      </c>
      <c r="JF170" s="49">
        <f>IF(JF$10="",0,IF(AND(SUM($T168:JF168)=инвестиции!$N$13,JF168&gt;0,JG168=0),1,0))</f>
        <v>0</v>
      </c>
      <c r="JG170" s="49">
        <f>IF(JG$10="",0,IF(AND(SUM($T168:JG168)=инвестиции!$N$13,JG168&gt;0,JH168=0),1,0))</f>
        <v>0</v>
      </c>
      <c r="JH170" s="49">
        <f>IF(JH$10="",0,IF(AND(SUM($T168:JH168)=инвестиции!$N$13,JH168&gt;0,JI168=0),1,0))</f>
        <v>0</v>
      </c>
      <c r="JI170" s="49">
        <f>IF(JI$10="",0,IF(AND(SUM($T168:JI168)=инвестиции!$N$13,JI168&gt;0,JJ168=0),1,0))</f>
        <v>0</v>
      </c>
      <c r="JJ170" s="49">
        <f>IF(JJ$10="",0,IF(AND(SUM($T168:JJ168)=инвестиции!$N$13,JJ168&gt;0,JK168=0),1,0))</f>
        <v>0</v>
      </c>
      <c r="JK170" s="49">
        <f>IF(JK$10="",0,IF(AND(SUM($T168:JK168)=инвестиции!$N$13,JK168&gt;0,JL168=0),1,0))</f>
        <v>0</v>
      </c>
      <c r="JL170" s="49">
        <f>IF(JL$10="",0,IF(AND(SUM($T168:JL168)=инвестиции!$N$13,JL168&gt;0,JM168=0),1,0))</f>
        <v>0</v>
      </c>
      <c r="JM170" s="49">
        <f>IF(JM$10="",0,IF(AND(SUM($T168:JM168)=инвестиции!$N$13,JM168&gt;0,JN168=0),1,0))</f>
        <v>0</v>
      </c>
      <c r="JN170" s="49">
        <f>IF(JN$10="",0,IF(AND(SUM($T168:JN168)=инвестиции!$N$13,JN168&gt;0,JO168=0),1,0))</f>
        <v>0</v>
      </c>
      <c r="JO170" s="49">
        <f>IF(JO$10="",0,IF(AND(SUM($T168:JO168)=инвестиции!$N$13,JO168&gt;0,JP168=0),1,0))</f>
        <v>0</v>
      </c>
      <c r="JP170" s="49">
        <f>IF(JP$10="",0,IF(AND(SUM($T168:JP168)=инвестиции!$N$13,JP168&gt;0,JQ168=0),1,0))</f>
        <v>0</v>
      </c>
      <c r="JQ170" s="49">
        <f>IF(JQ$10="",0,IF(AND(SUM($T168:JQ168)=инвестиции!$N$13,JQ168&gt;0,JR168=0),1,0))</f>
        <v>0</v>
      </c>
      <c r="JR170" s="49">
        <f>IF(JR$10="",0,IF(AND(SUM($T168:JR168)=инвестиции!$N$13,JR168&gt;0,JS168=0),1,0))</f>
        <v>0</v>
      </c>
      <c r="JS170" s="49">
        <f>IF(JS$10="",0,IF(AND(SUM($T168:JS168)=инвестиции!$N$13,JS168&gt;0,JT168=0),1,0))</f>
        <v>0</v>
      </c>
      <c r="JT170" s="49">
        <f>IF(JT$10="",0,IF(AND(SUM($T168:JT168)=инвестиции!$N$13,JT168&gt;0,JU168=0),1,0))</f>
        <v>0</v>
      </c>
      <c r="JU170" s="49">
        <f>IF(JU$10="",0,IF(AND(SUM($T168:JU168)=инвестиции!$N$13,JU168&gt;0,JV168=0),1,0))</f>
        <v>0</v>
      </c>
      <c r="JV170" s="49">
        <f>IF(JV$10="",0,IF(AND(SUM($T168:JV168)=инвестиции!$N$13,JV168&gt;0,JW168=0),1,0))</f>
        <v>0</v>
      </c>
      <c r="JW170" s="49">
        <f>IF(JW$10="",0,IF(AND(SUM($T168:JW168)=инвестиции!$N$13,JW168&gt;0,JX168=0),1,0))</f>
        <v>0</v>
      </c>
      <c r="JX170" s="49">
        <f>IF(JX$10="",0,IF(AND(SUM($T168:JX168)=инвестиции!$N$13,JX168&gt;0,JY168=0),1,0))</f>
        <v>0</v>
      </c>
      <c r="JY170" s="49">
        <f>IF(JY$10="",0,IF(AND(SUM($T168:JY168)=инвестиции!$N$13,JY168&gt;0,JZ168=0),1,0))</f>
        <v>0</v>
      </c>
      <c r="JZ170" s="49">
        <f>IF(JZ$10="",0,IF(AND(SUM($T168:JZ168)=инвестиции!$N$13,JZ168&gt;0,KA168=0),1,0))</f>
        <v>0</v>
      </c>
      <c r="KA170" s="49">
        <f>IF(KA$10="",0,IF(AND(SUM($T168:KA168)=инвестиции!$N$13,KA168&gt;0,KB168=0),1,0))</f>
        <v>0</v>
      </c>
      <c r="KB170" s="49">
        <f>IF(KB$10="",0,IF(AND(SUM($T168:KB168)=инвестиции!$N$13,KB168&gt;0,KC168=0),1,0))</f>
        <v>0</v>
      </c>
      <c r="KC170" s="49">
        <f>IF(KC$10="",0,IF(AND(SUM($T168:KC168)=инвестиции!$N$13,KC168&gt;0,KD168=0),1,0))</f>
        <v>0</v>
      </c>
      <c r="KD170" s="49">
        <f>IF(KD$10="",0,IF(AND(SUM($T168:KD168)=инвестиции!$N$13,KD168&gt;0,KE168=0),1,0))</f>
        <v>0</v>
      </c>
      <c r="KE170" s="49">
        <f>IF(KE$10="",0,IF(AND(SUM($T168:KE168)=инвестиции!$N$13,KE168&gt;0,KF168=0),1,0))</f>
        <v>0</v>
      </c>
      <c r="KF170" s="49">
        <f>IF(KF$10="",0,IF(AND(SUM($T168:KF168)=инвестиции!$N$13,KF168&gt;0,KG168=0),1,0))</f>
        <v>0</v>
      </c>
      <c r="KG170" s="49">
        <f>IF(KG$10="",0,IF(AND(SUM($T168:KG168)=инвестиции!$N$13,KG168&gt;0,KH168=0),1,0))</f>
        <v>0</v>
      </c>
      <c r="KH170" s="49">
        <f>IF(KH$10="",0,IF(AND(SUM($T168:KH168)=инвестиции!$N$13,KH168&gt;0,KI168=0),1,0))</f>
        <v>0</v>
      </c>
      <c r="KI170" s="49">
        <f>IF(KI$10="",0,IF(AND(SUM($T168:KI168)=инвестиции!$N$13,KI168&gt;0,KJ168=0),1,0))</f>
        <v>0</v>
      </c>
      <c r="KJ170" s="49">
        <f>IF(KJ$10="",0,IF(AND(SUM($T168:KJ168)=инвестиции!$N$13,KJ168&gt;0,KK168=0),1,0))</f>
        <v>0</v>
      </c>
      <c r="KK170" s="49">
        <f>IF(KK$10="",0,IF(AND(SUM($T168:KK168)=инвестиции!$N$13,KK168&gt;0,KL168=0),1,0))</f>
        <v>0</v>
      </c>
      <c r="KL170" s="49">
        <f>IF(KL$10="",0,IF(AND(SUM($T168:KL168)=инвестиции!$N$13,KL168&gt;0,KM168=0),1,0))</f>
        <v>0</v>
      </c>
      <c r="KM170" s="49">
        <f>IF(KM$10="",0,IF(AND(SUM($T168:KM168)=инвестиции!$N$13,KM168&gt;0,KN168=0),1,0))</f>
        <v>0</v>
      </c>
      <c r="KN170" s="49">
        <f>IF(KN$10="",0,IF(AND(SUM($T168:KN168)=инвестиции!$N$13,KN168&gt;0,KO168=0),1,0))</f>
        <v>0</v>
      </c>
      <c r="KO170" s="49">
        <f>IF(KO$10="",0,IF(AND(SUM($T168:KO168)=инвестиции!$N$13,KO168&gt;0,KP168=0),1,0))</f>
        <v>0</v>
      </c>
      <c r="KP170" s="49">
        <f>IF(KP$10="",0,IF(AND(SUM($T168:KP168)=инвестиции!$N$13,KP168&gt;0,KQ168=0),1,0))</f>
        <v>0</v>
      </c>
      <c r="KQ170" s="49">
        <f>IF(KQ$10="",0,IF(AND(SUM($T168:KQ168)=инвестиции!$N$13,KQ168&gt;0,KR168=0),1,0))</f>
        <v>0</v>
      </c>
      <c r="KR170" s="49">
        <f>IF(KR$10="",0,IF(AND(SUM($T168:KR168)=инвестиции!$N$13,KR168&gt;0,KS168=0),1,0))</f>
        <v>0</v>
      </c>
      <c r="KS170" s="49">
        <f>IF(KS$10="",0,IF(AND(SUM($T168:KS168)=инвестиции!$N$13,KS168&gt;0,KT168=0),1,0))</f>
        <v>0</v>
      </c>
      <c r="KT170" s="49">
        <f>IF(KT$10="",0,IF(AND(SUM($T168:KT168)=инвестиции!$N$13,KT168&gt;0,KU168=0),1,0))</f>
        <v>0</v>
      </c>
      <c r="KU170" s="49">
        <f>IF(KU$10="",0,IF(AND(SUM($T168:KU168)=инвестиции!$N$13,KU168&gt;0,KV168=0),1,0))</f>
        <v>0</v>
      </c>
      <c r="KV170" s="49">
        <f>IF(KV$10="",0,IF(AND(SUM($T168:KV168)=инвестиции!$N$13,KV168&gt;0,KW168=0),1,0))</f>
        <v>0</v>
      </c>
      <c r="KW170" s="49">
        <f>IF(KW$10="",0,IF(AND(SUM($T168:KW168)=инвестиции!$N$13,KW168&gt;0,KX168=0),1,0))</f>
        <v>0</v>
      </c>
      <c r="KX170" s="49">
        <f>IF(KX$10="",0,IF(AND(SUM($T168:KX168)=инвестиции!$N$13,KX168&gt;0,KY168=0),1,0))</f>
        <v>0</v>
      </c>
      <c r="KY170" s="49">
        <f>IF(KY$10="",0,IF(AND(SUM($T168:KY168)=инвестиции!$N$13,KY168&gt;0,KZ168=0),1,0))</f>
        <v>0</v>
      </c>
      <c r="KZ170" s="49">
        <f>IF(KZ$10="",0,IF(AND(SUM($T168:KZ168)=инвестиции!$N$13,KZ168&gt;0,LA168=0),1,0))</f>
        <v>0</v>
      </c>
      <c r="LA170" s="49">
        <f>IF(LA$10="",0,IF(AND(SUM($T168:LA168)=инвестиции!$N$13,LA168&gt;0,LB168=0),1,0))</f>
        <v>0</v>
      </c>
      <c r="LB170" s="49">
        <f>IF(LB$10="",0,IF(AND(SUM($T168:LB168)=инвестиции!$N$13,LB168&gt;0,LC168=0),1,0))</f>
        <v>0</v>
      </c>
      <c r="LC170" s="49">
        <f>IF(LC$10="",0,IF(AND(SUM($T168:LC168)=инвестиции!$N$13,LC168&gt;0,LD168=0),1,0))</f>
        <v>0</v>
      </c>
      <c r="LD170" s="49">
        <f>IF(LD$10="",0,IF(AND(SUM($T168:LD168)=инвестиции!$N$13,LD168&gt;0,LE168=0),1,0))</f>
        <v>0</v>
      </c>
      <c r="LE170" s="49">
        <f>IF(LE$10="",0,IF(AND(SUM($T168:LE168)=инвестиции!$N$13,LE168&gt;0,LF168=0),1,0))</f>
        <v>0</v>
      </c>
      <c r="LF170" s="49">
        <f>IF(LF$10="",0,IF(AND(SUM($T168:LF168)=инвестиции!$N$13,LF168&gt;0,LG168=0),1,0))</f>
        <v>0</v>
      </c>
      <c r="LG170" s="49">
        <f>IF(LG$10="",0,IF(AND(SUM($T168:LG168)=инвестиции!$N$13,LG168&gt;0,LH168=0),1,0))</f>
        <v>0</v>
      </c>
      <c r="LH170" s="49">
        <f>IF(LH$10="",0,IF(AND(SUM($T168:LH168)=инвестиции!$N$13,LH168&gt;0,LI168=0),1,0))</f>
        <v>0</v>
      </c>
      <c r="LI170" s="10"/>
      <c r="LJ170" s="10"/>
    </row>
    <row r="171" spans="1:322" ht="7.0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31"/>
      <c r="L171" s="6"/>
      <c r="M171" s="13"/>
      <c r="N171" s="6"/>
      <c r="O171" s="20"/>
      <c r="P171" s="6"/>
      <c r="Q171" s="6"/>
      <c r="R171" s="65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  <c r="IY171" s="6"/>
      <c r="IZ171" s="6"/>
      <c r="JA171" s="6"/>
      <c r="JB171" s="6"/>
      <c r="JC171" s="6"/>
      <c r="JD171" s="6"/>
      <c r="JE171" s="6"/>
      <c r="JF171" s="6"/>
      <c r="JG171" s="6"/>
      <c r="JH171" s="6"/>
      <c r="JI171" s="6"/>
      <c r="JJ171" s="6"/>
      <c r="JK171" s="6"/>
      <c r="JL171" s="6"/>
      <c r="JM171" s="6"/>
      <c r="JN171" s="6"/>
      <c r="JO171" s="6"/>
      <c r="JP171" s="6"/>
      <c r="JQ171" s="6"/>
      <c r="JR171" s="6"/>
      <c r="JS171" s="6"/>
      <c r="JT171" s="6"/>
      <c r="JU171" s="6"/>
      <c r="JV171" s="6"/>
      <c r="JW171" s="6"/>
      <c r="JX171" s="6"/>
      <c r="JY171" s="6"/>
      <c r="JZ171" s="6"/>
      <c r="KA171" s="6"/>
      <c r="KB171" s="6"/>
      <c r="KC171" s="6"/>
      <c r="KD171" s="6"/>
      <c r="KE171" s="6"/>
      <c r="KF171" s="6"/>
      <c r="KG171" s="6"/>
      <c r="KH171" s="6"/>
      <c r="KI171" s="6"/>
      <c r="KJ171" s="6"/>
      <c r="KK171" s="6"/>
      <c r="KL171" s="6"/>
      <c r="KM171" s="6"/>
      <c r="KN171" s="6"/>
      <c r="KO171" s="6"/>
      <c r="KP171" s="6"/>
      <c r="KQ171" s="6"/>
      <c r="KR171" s="6"/>
      <c r="KS171" s="6"/>
      <c r="KT171" s="6"/>
      <c r="KU171" s="6"/>
      <c r="KV171" s="6"/>
      <c r="KW171" s="6"/>
      <c r="KX171" s="6"/>
      <c r="KY171" s="6"/>
      <c r="KZ171" s="6"/>
      <c r="LA171" s="6"/>
      <c r="LB171" s="6"/>
      <c r="LC171" s="6"/>
      <c r="LD171" s="6"/>
      <c r="LE171" s="6"/>
      <c r="LF171" s="6"/>
      <c r="LG171" s="6"/>
      <c r="LH171" s="6"/>
      <c r="LI171" s="6"/>
      <c r="LJ171" s="6"/>
    </row>
    <row r="172" spans="1:322" s="11" customFormat="1" x14ac:dyDescent="0.25">
      <c r="A172" s="10"/>
      <c r="B172" s="10"/>
      <c r="C172" s="10"/>
      <c r="D172" s="10"/>
      <c r="E172" s="30" t="str">
        <f>kpi!$E$53</f>
        <v>финпоток с учетом инвестиций</v>
      </c>
      <c r="F172" s="10"/>
      <c r="G172" s="10"/>
      <c r="H172" s="30"/>
      <c r="I172" s="10"/>
      <c r="J172" s="10"/>
      <c r="K172" s="79" t="str">
        <f>IF($E172="","",INDEX(kpi!$H:$H,SUMIFS(kpi!$B:$B,kpi!$E:$E,$E172)))</f>
        <v>долл.</v>
      </c>
      <c r="L172" s="10"/>
      <c r="M172" s="13"/>
      <c r="N172" s="10"/>
      <c r="O172" s="20"/>
      <c r="P172" s="10"/>
      <c r="Q172" s="10"/>
      <c r="R172" s="66">
        <f>SUMIFS($T172:$LI172,$T$1:$LI$1,"&lt;="&amp;MAX($1:$1),$T$1:$LI$1,"&gt;="&amp;1)</f>
        <v>0</v>
      </c>
      <c r="S172" s="10"/>
      <c r="T172" s="10"/>
      <c r="U172" s="49">
        <f>IF(U$10="",0,U166-U168)</f>
        <v>0</v>
      </c>
      <c r="V172" s="49">
        <f t="shared" ref="V172:CG172" si="417">IF(V$10="",0,V166-V168)</f>
        <v>0</v>
      </c>
      <c r="W172" s="49">
        <f t="shared" si="417"/>
        <v>0</v>
      </c>
      <c r="X172" s="49">
        <f t="shared" si="417"/>
        <v>0</v>
      </c>
      <c r="Y172" s="49">
        <f t="shared" si="417"/>
        <v>0</v>
      </c>
      <c r="Z172" s="49">
        <f t="shared" si="417"/>
        <v>0</v>
      </c>
      <c r="AA172" s="49">
        <f t="shared" si="417"/>
        <v>0</v>
      </c>
      <c r="AB172" s="49">
        <f t="shared" si="417"/>
        <v>0</v>
      </c>
      <c r="AC172" s="49">
        <f t="shared" si="417"/>
        <v>0</v>
      </c>
      <c r="AD172" s="49">
        <f t="shared" si="417"/>
        <v>0</v>
      </c>
      <c r="AE172" s="49">
        <f t="shared" si="417"/>
        <v>0</v>
      </c>
      <c r="AF172" s="49">
        <f t="shared" si="417"/>
        <v>0</v>
      </c>
      <c r="AG172" s="49">
        <f t="shared" si="417"/>
        <v>0</v>
      </c>
      <c r="AH172" s="49">
        <f t="shared" si="417"/>
        <v>0</v>
      </c>
      <c r="AI172" s="49">
        <f t="shared" si="417"/>
        <v>0</v>
      </c>
      <c r="AJ172" s="49">
        <f t="shared" si="417"/>
        <v>0</v>
      </c>
      <c r="AK172" s="49">
        <f t="shared" si="417"/>
        <v>0</v>
      </c>
      <c r="AL172" s="49">
        <f t="shared" si="417"/>
        <v>0</v>
      </c>
      <c r="AM172" s="49">
        <f t="shared" si="417"/>
        <v>0</v>
      </c>
      <c r="AN172" s="49">
        <f t="shared" si="417"/>
        <v>0</v>
      </c>
      <c r="AO172" s="49">
        <f t="shared" si="417"/>
        <v>0</v>
      </c>
      <c r="AP172" s="49">
        <f t="shared" si="417"/>
        <v>0</v>
      </c>
      <c r="AQ172" s="49">
        <f t="shared" si="417"/>
        <v>0</v>
      </c>
      <c r="AR172" s="49">
        <f t="shared" si="417"/>
        <v>0</v>
      </c>
      <c r="AS172" s="49">
        <f t="shared" si="417"/>
        <v>0</v>
      </c>
      <c r="AT172" s="49">
        <f t="shared" si="417"/>
        <v>0</v>
      </c>
      <c r="AU172" s="49">
        <f t="shared" si="417"/>
        <v>0</v>
      </c>
      <c r="AV172" s="49">
        <f t="shared" si="417"/>
        <v>0</v>
      </c>
      <c r="AW172" s="49">
        <f t="shared" si="417"/>
        <v>0</v>
      </c>
      <c r="AX172" s="49">
        <f t="shared" si="417"/>
        <v>0</v>
      </c>
      <c r="AY172" s="49">
        <f t="shared" si="417"/>
        <v>0</v>
      </c>
      <c r="AZ172" s="49">
        <f t="shared" si="417"/>
        <v>0</v>
      </c>
      <c r="BA172" s="49">
        <f t="shared" si="417"/>
        <v>0</v>
      </c>
      <c r="BB172" s="49">
        <f t="shared" si="417"/>
        <v>0</v>
      </c>
      <c r="BC172" s="49">
        <f t="shared" si="417"/>
        <v>0</v>
      </c>
      <c r="BD172" s="49">
        <f t="shared" si="417"/>
        <v>0</v>
      </c>
      <c r="BE172" s="49">
        <f t="shared" si="417"/>
        <v>0</v>
      </c>
      <c r="BF172" s="49">
        <f t="shared" si="417"/>
        <v>0</v>
      </c>
      <c r="BG172" s="49">
        <f t="shared" si="417"/>
        <v>0</v>
      </c>
      <c r="BH172" s="49">
        <f t="shared" si="417"/>
        <v>0</v>
      </c>
      <c r="BI172" s="49">
        <f t="shared" si="417"/>
        <v>0</v>
      </c>
      <c r="BJ172" s="49">
        <f t="shared" si="417"/>
        <v>0</v>
      </c>
      <c r="BK172" s="49">
        <f t="shared" si="417"/>
        <v>0</v>
      </c>
      <c r="BL172" s="49">
        <f t="shared" si="417"/>
        <v>0</v>
      </c>
      <c r="BM172" s="49">
        <f t="shared" si="417"/>
        <v>0</v>
      </c>
      <c r="BN172" s="49">
        <f t="shared" si="417"/>
        <v>0</v>
      </c>
      <c r="BO172" s="49">
        <f t="shared" si="417"/>
        <v>0</v>
      </c>
      <c r="BP172" s="49">
        <f t="shared" si="417"/>
        <v>0</v>
      </c>
      <c r="BQ172" s="49">
        <f t="shared" si="417"/>
        <v>0</v>
      </c>
      <c r="BR172" s="49">
        <f t="shared" si="417"/>
        <v>0</v>
      </c>
      <c r="BS172" s="49">
        <f t="shared" si="417"/>
        <v>0</v>
      </c>
      <c r="BT172" s="49">
        <f t="shared" si="417"/>
        <v>0</v>
      </c>
      <c r="BU172" s="49">
        <f t="shared" si="417"/>
        <v>0</v>
      </c>
      <c r="BV172" s="49">
        <f t="shared" si="417"/>
        <v>0</v>
      </c>
      <c r="BW172" s="49">
        <f t="shared" si="417"/>
        <v>0</v>
      </c>
      <c r="BX172" s="49">
        <f t="shared" si="417"/>
        <v>0</v>
      </c>
      <c r="BY172" s="49">
        <f t="shared" si="417"/>
        <v>0</v>
      </c>
      <c r="BZ172" s="49">
        <f t="shared" si="417"/>
        <v>0</v>
      </c>
      <c r="CA172" s="49">
        <f t="shared" si="417"/>
        <v>0</v>
      </c>
      <c r="CB172" s="49">
        <f t="shared" si="417"/>
        <v>0</v>
      </c>
      <c r="CC172" s="49">
        <f t="shared" si="417"/>
        <v>0</v>
      </c>
      <c r="CD172" s="49">
        <f t="shared" si="417"/>
        <v>0</v>
      </c>
      <c r="CE172" s="49">
        <f t="shared" si="417"/>
        <v>0</v>
      </c>
      <c r="CF172" s="49">
        <f t="shared" si="417"/>
        <v>0</v>
      </c>
      <c r="CG172" s="49">
        <f t="shared" si="417"/>
        <v>0</v>
      </c>
      <c r="CH172" s="49">
        <f t="shared" ref="CH172:ES172" si="418">IF(CH$10="",0,CH166-CH168)</f>
        <v>0</v>
      </c>
      <c r="CI172" s="49">
        <f t="shared" si="418"/>
        <v>0</v>
      </c>
      <c r="CJ172" s="49">
        <f t="shared" si="418"/>
        <v>0</v>
      </c>
      <c r="CK172" s="49">
        <f t="shared" si="418"/>
        <v>0</v>
      </c>
      <c r="CL172" s="49">
        <f t="shared" si="418"/>
        <v>0</v>
      </c>
      <c r="CM172" s="49">
        <f t="shared" si="418"/>
        <v>0</v>
      </c>
      <c r="CN172" s="49">
        <f t="shared" si="418"/>
        <v>0</v>
      </c>
      <c r="CO172" s="49">
        <f t="shared" si="418"/>
        <v>0</v>
      </c>
      <c r="CP172" s="49">
        <f t="shared" si="418"/>
        <v>0</v>
      </c>
      <c r="CQ172" s="49">
        <f t="shared" si="418"/>
        <v>0</v>
      </c>
      <c r="CR172" s="49">
        <f t="shared" si="418"/>
        <v>0</v>
      </c>
      <c r="CS172" s="49">
        <f t="shared" si="418"/>
        <v>0</v>
      </c>
      <c r="CT172" s="49">
        <f t="shared" si="418"/>
        <v>0</v>
      </c>
      <c r="CU172" s="49">
        <f t="shared" si="418"/>
        <v>0</v>
      </c>
      <c r="CV172" s="49">
        <f t="shared" si="418"/>
        <v>0</v>
      </c>
      <c r="CW172" s="49">
        <f t="shared" si="418"/>
        <v>0</v>
      </c>
      <c r="CX172" s="49">
        <f t="shared" si="418"/>
        <v>0</v>
      </c>
      <c r="CY172" s="49">
        <f t="shared" si="418"/>
        <v>0</v>
      </c>
      <c r="CZ172" s="49">
        <f t="shared" si="418"/>
        <v>0</v>
      </c>
      <c r="DA172" s="49">
        <f t="shared" si="418"/>
        <v>0</v>
      </c>
      <c r="DB172" s="49">
        <f t="shared" si="418"/>
        <v>0</v>
      </c>
      <c r="DC172" s="49">
        <f t="shared" si="418"/>
        <v>0</v>
      </c>
      <c r="DD172" s="49">
        <f t="shared" si="418"/>
        <v>0</v>
      </c>
      <c r="DE172" s="49">
        <f t="shared" si="418"/>
        <v>0</v>
      </c>
      <c r="DF172" s="49">
        <f t="shared" si="418"/>
        <v>0</v>
      </c>
      <c r="DG172" s="49">
        <f t="shared" si="418"/>
        <v>0</v>
      </c>
      <c r="DH172" s="49">
        <f t="shared" si="418"/>
        <v>0</v>
      </c>
      <c r="DI172" s="49">
        <f t="shared" si="418"/>
        <v>0</v>
      </c>
      <c r="DJ172" s="49">
        <f t="shared" si="418"/>
        <v>0</v>
      </c>
      <c r="DK172" s="49">
        <f t="shared" si="418"/>
        <v>0</v>
      </c>
      <c r="DL172" s="49">
        <f t="shared" si="418"/>
        <v>0</v>
      </c>
      <c r="DM172" s="49">
        <f t="shared" si="418"/>
        <v>0</v>
      </c>
      <c r="DN172" s="49">
        <f t="shared" si="418"/>
        <v>0</v>
      </c>
      <c r="DO172" s="49">
        <f t="shared" si="418"/>
        <v>0</v>
      </c>
      <c r="DP172" s="49">
        <f t="shared" si="418"/>
        <v>0</v>
      </c>
      <c r="DQ172" s="49">
        <f t="shared" si="418"/>
        <v>0</v>
      </c>
      <c r="DR172" s="49">
        <f t="shared" si="418"/>
        <v>0</v>
      </c>
      <c r="DS172" s="49">
        <f t="shared" si="418"/>
        <v>0</v>
      </c>
      <c r="DT172" s="49">
        <f t="shared" si="418"/>
        <v>0</v>
      </c>
      <c r="DU172" s="49">
        <f t="shared" si="418"/>
        <v>0</v>
      </c>
      <c r="DV172" s="49">
        <f t="shared" si="418"/>
        <v>0</v>
      </c>
      <c r="DW172" s="49">
        <f t="shared" si="418"/>
        <v>0</v>
      </c>
      <c r="DX172" s="49">
        <f t="shared" si="418"/>
        <v>0</v>
      </c>
      <c r="DY172" s="49">
        <f t="shared" si="418"/>
        <v>0</v>
      </c>
      <c r="DZ172" s="49">
        <f t="shared" si="418"/>
        <v>0</v>
      </c>
      <c r="EA172" s="49">
        <f t="shared" si="418"/>
        <v>0</v>
      </c>
      <c r="EB172" s="49">
        <f t="shared" si="418"/>
        <v>0</v>
      </c>
      <c r="EC172" s="49">
        <f t="shared" si="418"/>
        <v>0</v>
      </c>
      <c r="ED172" s="49">
        <f t="shared" si="418"/>
        <v>0</v>
      </c>
      <c r="EE172" s="49">
        <f t="shared" si="418"/>
        <v>0</v>
      </c>
      <c r="EF172" s="49">
        <f t="shared" si="418"/>
        <v>0</v>
      </c>
      <c r="EG172" s="49">
        <f t="shared" si="418"/>
        <v>0</v>
      </c>
      <c r="EH172" s="49">
        <f t="shared" si="418"/>
        <v>0</v>
      </c>
      <c r="EI172" s="49">
        <f t="shared" si="418"/>
        <v>0</v>
      </c>
      <c r="EJ172" s="49">
        <f t="shared" si="418"/>
        <v>0</v>
      </c>
      <c r="EK172" s="49">
        <f t="shared" si="418"/>
        <v>0</v>
      </c>
      <c r="EL172" s="49">
        <f t="shared" si="418"/>
        <v>0</v>
      </c>
      <c r="EM172" s="49">
        <f t="shared" si="418"/>
        <v>0</v>
      </c>
      <c r="EN172" s="49">
        <f t="shared" si="418"/>
        <v>0</v>
      </c>
      <c r="EO172" s="49">
        <f t="shared" si="418"/>
        <v>0</v>
      </c>
      <c r="EP172" s="49">
        <f t="shared" si="418"/>
        <v>0</v>
      </c>
      <c r="EQ172" s="49">
        <f t="shared" si="418"/>
        <v>0</v>
      </c>
      <c r="ER172" s="49">
        <f t="shared" si="418"/>
        <v>0</v>
      </c>
      <c r="ES172" s="49">
        <f t="shared" si="418"/>
        <v>0</v>
      </c>
      <c r="ET172" s="49">
        <f t="shared" ref="ET172:HE172" si="419">IF(ET$10="",0,ET166-ET168)</f>
        <v>0</v>
      </c>
      <c r="EU172" s="49">
        <f t="shared" si="419"/>
        <v>0</v>
      </c>
      <c r="EV172" s="49">
        <f t="shared" si="419"/>
        <v>0</v>
      </c>
      <c r="EW172" s="49">
        <f t="shared" si="419"/>
        <v>0</v>
      </c>
      <c r="EX172" s="49">
        <f t="shared" si="419"/>
        <v>0</v>
      </c>
      <c r="EY172" s="49">
        <f t="shared" si="419"/>
        <v>0</v>
      </c>
      <c r="EZ172" s="49">
        <f t="shared" si="419"/>
        <v>0</v>
      </c>
      <c r="FA172" s="49">
        <f t="shared" si="419"/>
        <v>0</v>
      </c>
      <c r="FB172" s="49">
        <f t="shared" si="419"/>
        <v>0</v>
      </c>
      <c r="FC172" s="49">
        <f t="shared" si="419"/>
        <v>0</v>
      </c>
      <c r="FD172" s="49">
        <f t="shared" si="419"/>
        <v>0</v>
      </c>
      <c r="FE172" s="49">
        <f t="shared" si="419"/>
        <v>0</v>
      </c>
      <c r="FF172" s="49">
        <f t="shared" si="419"/>
        <v>0</v>
      </c>
      <c r="FG172" s="49">
        <f t="shared" si="419"/>
        <v>0</v>
      </c>
      <c r="FH172" s="49">
        <f t="shared" si="419"/>
        <v>0</v>
      </c>
      <c r="FI172" s="49">
        <f t="shared" si="419"/>
        <v>0</v>
      </c>
      <c r="FJ172" s="49">
        <f t="shared" si="419"/>
        <v>0</v>
      </c>
      <c r="FK172" s="49">
        <f t="shared" si="419"/>
        <v>0</v>
      </c>
      <c r="FL172" s="49">
        <f t="shared" si="419"/>
        <v>0</v>
      </c>
      <c r="FM172" s="49">
        <f t="shared" si="419"/>
        <v>0</v>
      </c>
      <c r="FN172" s="49">
        <f t="shared" si="419"/>
        <v>0</v>
      </c>
      <c r="FO172" s="49">
        <f t="shared" si="419"/>
        <v>0</v>
      </c>
      <c r="FP172" s="49">
        <f t="shared" si="419"/>
        <v>0</v>
      </c>
      <c r="FQ172" s="49">
        <f t="shared" si="419"/>
        <v>0</v>
      </c>
      <c r="FR172" s="49">
        <f t="shared" si="419"/>
        <v>0</v>
      </c>
      <c r="FS172" s="49">
        <f t="shared" si="419"/>
        <v>0</v>
      </c>
      <c r="FT172" s="49">
        <f t="shared" si="419"/>
        <v>0</v>
      </c>
      <c r="FU172" s="49">
        <f t="shared" si="419"/>
        <v>0</v>
      </c>
      <c r="FV172" s="49">
        <f t="shared" si="419"/>
        <v>0</v>
      </c>
      <c r="FW172" s="49">
        <f t="shared" si="419"/>
        <v>0</v>
      </c>
      <c r="FX172" s="49">
        <f t="shared" si="419"/>
        <v>0</v>
      </c>
      <c r="FY172" s="49">
        <f t="shared" si="419"/>
        <v>0</v>
      </c>
      <c r="FZ172" s="49">
        <f t="shared" si="419"/>
        <v>0</v>
      </c>
      <c r="GA172" s="49">
        <f t="shared" si="419"/>
        <v>0</v>
      </c>
      <c r="GB172" s="49">
        <f t="shared" si="419"/>
        <v>0</v>
      </c>
      <c r="GC172" s="49">
        <f t="shared" si="419"/>
        <v>0</v>
      </c>
      <c r="GD172" s="49">
        <f t="shared" si="419"/>
        <v>0</v>
      </c>
      <c r="GE172" s="49">
        <f t="shared" si="419"/>
        <v>0</v>
      </c>
      <c r="GF172" s="49">
        <f t="shared" si="419"/>
        <v>0</v>
      </c>
      <c r="GG172" s="49">
        <f t="shared" si="419"/>
        <v>0</v>
      </c>
      <c r="GH172" s="49">
        <f t="shared" si="419"/>
        <v>0</v>
      </c>
      <c r="GI172" s="49">
        <f t="shared" si="419"/>
        <v>0</v>
      </c>
      <c r="GJ172" s="49">
        <f t="shared" si="419"/>
        <v>0</v>
      </c>
      <c r="GK172" s="49">
        <f t="shared" si="419"/>
        <v>0</v>
      </c>
      <c r="GL172" s="49">
        <f t="shared" si="419"/>
        <v>0</v>
      </c>
      <c r="GM172" s="49">
        <f t="shared" si="419"/>
        <v>0</v>
      </c>
      <c r="GN172" s="49">
        <f t="shared" si="419"/>
        <v>0</v>
      </c>
      <c r="GO172" s="49">
        <f t="shared" si="419"/>
        <v>0</v>
      </c>
      <c r="GP172" s="49">
        <f t="shared" si="419"/>
        <v>0</v>
      </c>
      <c r="GQ172" s="49">
        <f t="shared" si="419"/>
        <v>0</v>
      </c>
      <c r="GR172" s="49">
        <f t="shared" si="419"/>
        <v>0</v>
      </c>
      <c r="GS172" s="49">
        <f t="shared" si="419"/>
        <v>0</v>
      </c>
      <c r="GT172" s="49">
        <f t="shared" si="419"/>
        <v>0</v>
      </c>
      <c r="GU172" s="49">
        <f t="shared" si="419"/>
        <v>0</v>
      </c>
      <c r="GV172" s="49">
        <f t="shared" si="419"/>
        <v>0</v>
      </c>
      <c r="GW172" s="49">
        <f t="shared" si="419"/>
        <v>0</v>
      </c>
      <c r="GX172" s="49">
        <f t="shared" si="419"/>
        <v>0</v>
      </c>
      <c r="GY172" s="49">
        <f t="shared" si="419"/>
        <v>0</v>
      </c>
      <c r="GZ172" s="49">
        <f t="shared" si="419"/>
        <v>0</v>
      </c>
      <c r="HA172" s="49">
        <f t="shared" si="419"/>
        <v>0</v>
      </c>
      <c r="HB172" s="49">
        <f t="shared" si="419"/>
        <v>0</v>
      </c>
      <c r="HC172" s="49">
        <f t="shared" si="419"/>
        <v>0</v>
      </c>
      <c r="HD172" s="49">
        <f t="shared" si="419"/>
        <v>0</v>
      </c>
      <c r="HE172" s="49">
        <f t="shared" si="419"/>
        <v>0</v>
      </c>
      <c r="HF172" s="49">
        <f t="shared" ref="HF172:JQ172" si="420">IF(HF$10="",0,HF166-HF168)</f>
        <v>0</v>
      </c>
      <c r="HG172" s="49">
        <f t="shared" si="420"/>
        <v>0</v>
      </c>
      <c r="HH172" s="49">
        <f t="shared" si="420"/>
        <v>0</v>
      </c>
      <c r="HI172" s="49">
        <f t="shared" si="420"/>
        <v>0</v>
      </c>
      <c r="HJ172" s="49">
        <f t="shared" si="420"/>
        <v>0</v>
      </c>
      <c r="HK172" s="49">
        <f t="shared" si="420"/>
        <v>0</v>
      </c>
      <c r="HL172" s="49">
        <f t="shared" si="420"/>
        <v>0</v>
      </c>
      <c r="HM172" s="49">
        <f t="shared" si="420"/>
        <v>0</v>
      </c>
      <c r="HN172" s="49">
        <f t="shared" si="420"/>
        <v>0</v>
      </c>
      <c r="HO172" s="49">
        <f t="shared" si="420"/>
        <v>0</v>
      </c>
      <c r="HP172" s="49">
        <f t="shared" si="420"/>
        <v>0</v>
      </c>
      <c r="HQ172" s="49">
        <f t="shared" si="420"/>
        <v>0</v>
      </c>
      <c r="HR172" s="49">
        <f t="shared" si="420"/>
        <v>0</v>
      </c>
      <c r="HS172" s="49">
        <f t="shared" si="420"/>
        <v>0</v>
      </c>
      <c r="HT172" s="49">
        <f t="shared" si="420"/>
        <v>0</v>
      </c>
      <c r="HU172" s="49">
        <f t="shared" si="420"/>
        <v>0</v>
      </c>
      <c r="HV172" s="49">
        <f t="shared" si="420"/>
        <v>0</v>
      </c>
      <c r="HW172" s="49">
        <f t="shared" si="420"/>
        <v>0</v>
      </c>
      <c r="HX172" s="49">
        <f t="shared" si="420"/>
        <v>0</v>
      </c>
      <c r="HY172" s="49">
        <f t="shared" si="420"/>
        <v>0</v>
      </c>
      <c r="HZ172" s="49">
        <f t="shared" si="420"/>
        <v>0</v>
      </c>
      <c r="IA172" s="49">
        <f t="shared" si="420"/>
        <v>0</v>
      </c>
      <c r="IB172" s="49">
        <f t="shared" si="420"/>
        <v>0</v>
      </c>
      <c r="IC172" s="49">
        <f t="shared" si="420"/>
        <v>0</v>
      </c>
      <c r="ID172" s="49">
        <f t="shared" si="420"/>
        <v>0</v>
      </c>
      <c r="IE172" s="49">
        <f t="shared" si="420"/>
        <v>0</v>
      </c>
      <c r="IF172" s="49">
        <f t="shared" si="420"/>
        <v>0</v>
      </c>
      <c r="IG172" s="49">
        <f t="shared" si="420"/>
        <v>0</v>
      </c>
      <c r="IH172" s="49">
        <f t="shared" si="420"/>
        <v>0</v>
      </c>
      <c r="II172" s="49">
        <f t="shared" si="420"/>
        <v>0</v>
      </c>
      <c r="IJ172" s="49">
        <f t="shared" si="420"/>
        <v>0</v>
      </c>
      <c r="IK172" s="49">
        <f t="shared" si="420"/>
        <v>0</v>
      </c>
      <c r="IL172" s="49">
        <f t="shared" si="420"/>
        <v>0</v>
      </c>
      <c r="IM172" s="49">
        <f t="shared" si="420"/>
        <v>0</v>
      </c>
      <c r="IN172" s="49">
        <f t="shared" si="420"/>
        <v>0</v>
      </c>
      <c r="IO172" s="49">
        <f t="shared" si="420"/>
        <v>0</v>
      </c>
      <c r="IP172" s="49">
        <f t="shared" si="420"/>
        <v>0</v>
      </c>
      <c r="IQ172" s="49">
        <f t="shared" si="420"/>
        <v>0</v>
      </c>
      <c r="IR172" s="49">
        <f t="shared" si="420"/>
        <v>0</v>
      </c>
      <c r="IS172" s="49">
        <f t="shared" si="420"/>
        <v>0</v>
      </c>
      <c r="IT172" s="49">
        <f t="shared" si="420"/>
        <v>0</v>
      </c>
      <c r="IU172" s="49">
        <f t="shared" si="420"/>
        <v>0</v>
      </c>
      <c r="IV172" s="49">
        <f t="shared" si="420"/>
        <v>0</v>
      </c>
      <c r="IW172" s="49">
        <f t="shared" si="420"/>
        <v>0</v>
      </c>
      <c r="IX172" s="49">
        <f t="shared" si="420"/>
        <v>0</v>
      </c>
      <c r="IY172" s="49">
        <f t="shared" si="420"/>
        <v>0</v>
      </c>
      <c r="IZ172" s="49">
        <f t="shared" si="420"/>
        <v>0</v>
      </c>
      <c r="JA172" s="49">
        <f t="shared" si="420"/>
        <v>0</v>
      </c>
      <c r="JB172" s="49">
        <f t="shared" si="420"/>
        <v>0</v>
      </c>
      <c r="JC172" s="49">
        <f t="shared" si="420"/>
        <v>0</v>
      </c>
      <c r="JD172" s="49">
        <f t="shared" si="420"/>
        <v>0</v>
      </c>
      <c r="JE172" s="49">
        <f t="shared" si="420"/>
        <v>0</v>
      </c>
      <c r="JF172" s="49">
        <f t="shared" si="420"/>
        <v>0</v>
      </c>
      <c r="JG172" s="49">
        <f t="shared" si="420"/>
        <v>0</v>
      </c>
      <c r="JH172" s="49">
        <f t="shared" si="420"/>
        <v>0</v>
      </c>
      <c r="JI172" s="49">
        <f t="shared" si="420"/>
        <v>0</v>
      </c>
      <c r="JJ172" s="49">
        <f t="shared" si="420"/>
        <v>0</v>
      </c>
      <c r="JK172" s="49">
        <f t="shared" si="420"/>
        <v>0</v>
      </c>
      <c r="JL172" s="49">
        <f t="shared" si="420"/>
        <v>0</v>
      </c>
      <c r="JM172" s="49">
        <f t="shared" si="420"/>
        <v>0</v>
      </c>
      <c r="JN172" s="49">
        <f t="shared" si="420"/>
        <v>0</v>
      </c>
      <c r="JO172" s="49">
        <f t="shared" si="420"/>
        <v>0</v>
      </c>
      <c r="JP172" s="49">
        <f t="shared" si="420"/>
        <v>0</v>
      </c>
      <c r="JQ172" s="49">
        <f t="shared" si="420"/>
        <v>0</v>
      </c>
      <c r="JR172" s="49">
        <f t="shared" ref="JR172:LH172" si="421">IF(JR$10="",0,JR166-JR168)</f>
        <v>0</v>
      </c>
      <c r="JS172" s="49">
        <f t="shared" si="421"/>
        <v>0</v>
      </c>
      <c r="JT172" s="49">
        <f t="shared" si="421"/>
        <v>0</v>
      </c>
      <c r="JU172" s="49">
        <f t="shared" si="421"/>
        <v>0</v>
      </c>
      <c r="JV172" s="49">
        <f t="shared" si="421"/>
        <v>0</v>
      </c>
      <c r="JW172" s="49">
        <f t="shared" si="421"/>
        <v>0</v>
      </c>
      <c r="JX172" s="49">
        <f t="shared" si="421"/>
        <v>0</v>
      </c>
      <c r="JY172" s="49">
        <f t="shared" si="421"/>
        <v>0</v>
      </c>
      <c r="JZ172" s="49">
        <f t="shared" si="421"/>
        <v>0</v>
      </c>
      <c r="KA172" s="49">
        <f t="shared" si="421"/>
        <v>0</v>
      </c>
      <c r="KB172" s="49">
        <f t="shared" si="421"/>
        <v>0</v>
      </c>
      <c r="KC172" s="49">
        <f t="shared" si="421"/>
        <v>0</v>
      </c>
      <c r="KD172" s="49">
        <f t="shared" si="421"/>
        <v>0</v>
      </c>
      <c r="KE172" s="49">
        <f t="shared" si="421"/>
        <v>0</v>
      </c>
      <c r="KF172" s="49">
        <f t="shared" si="421"/>
        <v>0</v>
      </c>
      <c r="KG172" s="49">
        <f t="shared" si="421"/>
        <v>0</v>
      </c>
      <c r="KH172" s="49">
        <f t="shared" si="421"/>
        <v>0</v>
      </c>
      <c r="KI172" s="49">
        <f t="shared" si="421"/>
        <v>0</v>
      </c>
      <c r="KJ172" s="49">
        <f t="shared" si="421"/>
        <v>0</v>
      </c>
      <c r="KK172" s="49">
        <f t="shared" si="421"/>
        <v>0</v>
      </c>
      <c r="KL172" s="49">
        <f t="shared" si="421"/>
        <v>0</v>
      </c>
      <c r="KM172" s="49">
        <f t="shared" si="421"/>
        <v>0</v>
      </c>
      <c r="KN172" s="49">
        <f t="shared" si="421"/>
        <v>0</v>
      </c>
      <c r="KO172" s="49">
        <f t="shared" si="421"/>
        <v>0</v>
      </c>
      <c r="KP172" s="49">
        <f t="shared" si="421"/>
        <v>0</v>
      </c>
      <c r="KQ172" s="49">
        <f t="shared" si="421"/>
        <v>0</v>
      </c>
      <c r="KR172" s="49">
        <f t="shared" si="421"/>
        <v>0</v>
      </c>
      <c r="KS172" s="49">
        <f t="shared" si="421"/>
        <v>0</v>
      </c>
      <c r="KT172" s="49">
        <f t="shared" si="421"/>
        <v>0</v>
      </c>
      <c r="KU172" s="49">
        <f t="shared" si="421"/>
        <v>0</v>
      </c>
      <c r="KV172" s="49">
        <f t="shared" si="421"/>
        <v>0</v>
      </c>
      <c r="KW172" s="49">
        <f t="shared" si="421"/>
        <v>0</v>
      </c>
      <c r="KX172" s="49">
        <f t="shared" si="421"/>
        <v>0</v>
      </c>
      <c r="KY172" s="49">
        <f t="shared" si="421"/>
        <v>0</v>
      </c>
      <c r="KZ172" s="49">
        <f t="shared" si="421"/>
        <v>0</v>
      </c>
      <c r="LA172" s="49">
        <f t="shared" si="421"/>
        <v>0</v>
      </c>
      <c r="LB172" s="49">
        <f t="shared" si="421"/>
        <v>0</v>
      </c>
      <c r="LC172" s="49">
        <f t="shared" si="421"/>
        <v>0</v>
      </c>
      <c r="LD172" s="49">
        <f t="shared" si="421"/>
        <v>0</v>
      </c>
      <c r="LE172" s="49">
        <f t="shared" si="421"/>
        <v>0</v>
      </c>
      <c r="LF172" s="49">
        <f t="shared" si="421"/>
        <v>0</v>
      </c>
      <c r="LG172" s="49">
        <f t="shared" si="421"/>
        <v>0</v>
      </c>
      <c r="LH172" s="49">
        <f t="shared" si="421"/>
        <v>0</v>
      </c>
      <c r="LI172" s="10"/>
      <c r="LJ172" s="10"/>
    </row>
    <row r="173" spans="1:322" ht="7.0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31"/>
      <c r="L173" s="6"/>
      <c r="M173" s="13"/>
      <c r="N173" s="6"/>
      <c r="O173" s="20"/>
      <c r="P173" s="6"/>
      <c r="Q173" s="6"/>
      <c r="R173" s="65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  <c r="IY173" s="6"/>
      <c r="IZ173" s="6"/>
      <c r="JA173" s="6"/>
      <c r="JB173" s="6"/>
      <c r="JC173" s="6"/>
      <c r="JD173" s="6"/>
      <c r="JE173" s="6"/>
      <c r="JF173" s="6"/>
      <c r="JG173" s="6"/>
      <c r="JH173" s="6"/>
      <c r="JI173" s="6"/>
      <c r="JJ173" s="6"/>
      <c r="JK173" s="6"/>
      <c r="JL173" s="6"/>
      <c r="JM173" s="6"/>
      <c r="JN173" s="6"/>
      <c r="JO173" s="6"/>
      <c r="JP173" s="6"/>
      <c r="JQ173" s="6"/>
      <c r="JR173" s="6"/>
      <c r="JS173" s="6"/>
      <c r="JT173" s="6"/>
      <c r="JU173" s="6"/>
      <c r="JV173" s="6"/>
      <c r="JW173" s="6"/>
      <c r="JX173" s="6"/>
      <c r="JY173" s="6"/>
      <c r="JZ173" s="6"/>
      <c r="KA173" s="6"/>
      <c r="KB173" s="6"/>
      <c r="KC173" s="6"/>
      <c r="KD173" s="6"/>
      <c r="KE173" s="6"/>
      <c r="KF173" s="6"/>
      <c r="KG173" s="6"/>
      <c r="KH173" s="6"/>
      <c r="KI173" s="6"/>
      <c r="KJ173" s="6"/>
      <c r="KK173" s="6"/>
      <c r="KL173" s="6"/>
      <c r="KM173" s="6"/>
      <c r="KN173" s="6"/>
      <c r="KO173" s="6"/>
      <c r="KP173" s="6"/>
      <c r="KQ173" s="6"/>
      <c r="KR173" s="6"/>
      <c r="KS173" s="6"/>
      <c r="KT173" s="6"/>
      <c r="KU173" s="6"/>
      <c r="KV173" s="6"/>
      <c r="KW173" s="6"/>
      <c r="KX173" s="6"/>
      <c r="KY173" s="6"/>
      <c r="KZ173" s="6"/>
      <c r="LA173" s="6"/>
      <c r="LB173" s="6"/>
      <c r="LC173" s="6"/>
      <c r="LD173" s="6"/>
      <c r="LE173" s="6"/>
      <c r="LF173" s="6"/>
      <c r="LG173" s="6"/>
      <c r="LH173" s="6"/>
      <c r="LI173" s="6"/>
      <c r="LJ173" s="6"/>
    </row>
    <row r="174" spans="1:322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31"/>
      <c r="L174" s="6"/>
      <c r="M174" s="13"/>
      <c r="N174" s="6"/>
      <c r="O174" s="20"/>
      <c r="P174" s="6"/>
      <c r="Q174" s="6"/>
      <c r="R174" s="65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  <c r="IY174" s="6"/>
      <c r="IZ174" s="6"/>
      <c r="JA174" s="6"/>
      <c r="JB174" s="6"/>
      <c r="JC174" s="6"/>
      <c r="JD174" s="6"/>
      <c r="JE174" s="6"/>
      <c r="JF174" s="6"/>
      <c r="JG174" s="6"/>
      <c r="JH174" s="6"/>
      <c r="JI174" s="6"/>
      <c r="JJ174" s="6"/>
      <c r="JK174" s="6"/>
      <c r="JL174" s="6"/>
      <c r="JM174" s="6"/>
      <c r="JN174" s="6"/>
      <c r="JO174" s="6"/>
      <c r="JP174" s="6"/>
      <c r="JQ174" s="6"/>
      <c r="JR174" s="6"/>
      <c r="JS174" s="6"/>
      <c r="JT174" s="6"/>
      <c r="JU174" s="6"/>
      <c r="JV174" s="6"/>
      <c r="JW174" s="6"/>
      <c r="JX174" s="6"/>
      <c r="JY174" s="6"/>
      <c r="JZ174" s="6"/>
      <c r="KA174" s="6"/>
      <c r="KB174" s="6"/>
      <c r="KC174" s="6"/>
      <c r="KD174" s="6"/>
      <c r="KE174" s="6"/>
      <c r="KF174" s="6"/>
      <c r="KG174" s="6"/>
      <c r="KH174" s="6"/>
      <c r="KI174" s="6"/>
      <c r="KJ174" s="6"/>
      <c r="KK174" s="6"/>
      <c r="KL174" s="6"/>
      <c r="KM174" s="6"/>
      <c r="KN174" s="6"/>
      <c r="KO174" s="6"/>
      <c r="KP174" s="6"/>
      <c r="KQ174" s="6"/>
      <c r="KR174" s="6"/>
      <c r="KS174" s="6"/>
      <c r="KT174" s="6"/>
      <c r="KU174" s="6"/>
      <c r="KV174" s="6"/>
      <c r="KW174" s="6"/>
      <c r="KX174" s="6"/>
      <c r="KY174" s="6"/>
      <c r="KZ174" s="6"/>
      <c r="LA174" s="6"/>
      <c r="LB174" s="6"/>
      <c r="LC174" s="6"/>
      <c r="LD174" s="6"/>
      <c r="LE174" s="6"/>
      <c r="LF174" s="6"/>
      <c r="LG174" s="6"/>
      <c r="LH174" s="6"/>
      <c r="LI174" s="6"/>
      <c r="LJ174" s="6"/>
    </row>
    <row r="175" spans="1:322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31"/>
      <c r="L175" s="6"/>
      <c r="M175" s="13"/>
      <c r="N175" s="6"/>
      <c r="O175" s="20"/>
      <c r="P175" s="6"/>
      <c r="Q175" s="6"/>
      <c r="R175" s="65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  <c r="IW175" s="6"/>
      <c r="IX175" s="6"/>
      <c r="IY175" s="6"/>
      <c r="IZ175" s="6"/>
      <c r="JA175" s="6"/>
      <c r="JB175" s="6"/>
      <c r="JC175" s="6"/>
      <c r="JD175" s="6"/>
      <c r="JE175" s="6"/>
      <c r="JF175" s="6"/>
      <c r="JG175" s="6"/>
      <c r="JH175" s="6"/>
      <c r="JI175" s="6"/>
      <c r="JJ175" s="6"/>
      <c r="JK175" s="6"/>
      <c r="JL175" s="6"/>
      <c r="JM175" s="6"/>
      <c r="JN175" s="6"/>
      <c r="JO175" s="6"/>
      <c r="JP175" s="6"/>
      <c r="JQ175" s="6"/>
      <c r="JR175" s="6"/>
      <c r="JS175" s="6"/>
      <c r="JT175" s="6"/>
      <c r="JU175" s="6"/>
      <c r="JV175" s="6"/>
      <c r="JW175" s="6"/>
      <c r="JX175" s="6"/>
      <c r="JY175" s="6"/>
      <c r="JZ175" s="6"/>
      <c r="KA175" s="6"/>
      <c r="KB175" s="6"/>
      <c r="KC175" s="6"/>
      <c r="KD175" s="6"/>
      <c r="KE175" s="6"/>
      <c r="KF175" s="6"/>
      <c r="KG175" s="6"/>
      <c r="KH175" s="6"/>
      <c r="KI175" s="6"/>
      <c r="KJ175" s="6"/>
      <c r="KK175" s="6"/>
      <c r="KL175" s="6"/>
      <c r="KM175" s="6"/>
      <c r="KN175" s="6"/>
      <c r="KO175" s="6"/>
      <c r="KP175" s="6"/>
      <c r="KQ175" s="6"/>
      <c r="KR175" s="6"/>
      <c r="KS175" s="6"/>
      <c r="KT175" s="6"/>
      <c r="KU175" s="6"/>
      <c r="KV175" s="6"/>
      <c r="KW175" s="6"/>
      <c r="KX175" s="6"/>
      <c r="KY175" s="6"/>
      <c r="KZ175" s="6"/>
      <c r="LA175" s="6"/>
      <c r="LB175" s="6"/>
      <c r="LC175" s="6"/>
      <c r="LD175" s="6"/>
      <c r="LE175" s="6"/>
      <c r="LF175" s="6"/>
      <c r="LG175" s="6"/>
      <c r="LH175" s="6"/>
      <c r="LI175" s="6"/>
      <c r="LJ175" s="6"/>
    </row>
    <row r="176" spans="1:322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31"/>
      <c r="L176" s="6"/>
      <c r="M176" s="13"/>
      <c r="N176" s="6"/>
      <c r="O176" s="20"/>
      <c r="P176" s="6"/>
      <c r="Q176" s="6"/>
      <c r="R176" s="65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  <c r="IW176" s="6"/>
      <c r="IX176" s="6"/>
      <c r="IY176" s="6"/>
      <c r="IZ176" s="6"/>
      <c r="JA176" s="6"/>
      <c r="JB176" s="6"/>
      <c r="JC176" s="6"/>
      <c r="JD176" s="6"/>
      <c r="JE176" s="6"/>
      <c r="JF176" s="6"/>
      <c r="JG176" s="6"/>
      <c r="JH176" s="6"/>
      <c r="JI176" s="6"/>
      <c r="JJ176" s="6"/>
      <c r="JK176" s="6"/>
      <c r="JL176" s="6"/>
      <c r="JM176" s="6"/>
      <c r="JN176" s="6"/>
      <c r="JO176" s="6"/>
      <c r="JP176" s="6"/>
      <c r="JQ176" s="6"/>
      <c r="JR176" s="6"/>
      <c r="JS176" s="6"/>
      <c r="JT176" s="6"/>
      <c r="JU176" s="6"/>
      <c r="JV176" s="6"/>
      <c r="JW176" s="6"/>
      <c r="JX176" s="6"/>
      <c r="JY176" s="6"/>
      <c r="JZ176" s="6"/>
      <c r="KA176" s="6"/>
      <c r="KB176" s="6"/>
      <c r="KC176" s="6"/>
      <c r="KD176" s="6"/>
      <c r="KE176" s="6"/>
      <c r="KF176" s="6"/>
      <c r="KG176" s="6"/>
      <c r="KH176" s="6"/>
      <c r="KI176" s="6"/>
      <c r="KJ176" s="6"/>
      <c r="KK176" s="6"/>
      <c r="KL176" s="6"/>
      <c r="KM176" s="6"/>
      <c r="KN176" s="6"/>
      <c r="KO176" s="6"/>
      <c r="KP176" s="6"/>
      <c r="KQ176" s="6"/>
      <c r="KR176" s="6"/>
      <c r="KS176" s="6"/>
      <c r="KT176" s="6"/>
      <c r="KU176" s="6"/>
      <c r="KV176" s="6"/>
      <c r="KW176" s="6"/>
      <c r="KX176" s="6"/>
      <c r="KY176" s="6"/>
      <c r="KZ176" s="6"/>
      <c r="LA176" s="6"/>
      <c r="LB176" s="6"/>
      <c r="LC176" s="6"/>
      <c r="LD176" s="6"/>
      <c r="LE176" s="6"/>
      <c r="LF176" s="6"/>
      <c r="LG176" s="6"/>
      <c r="LH176" s="6"/>
      <c r="LI176" s="6"/>
      <c r="LJ176" s="6"/>
    </row>
    <row r="177" spans="1:322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31"/>
      <c r="L177" s="6"/>
      <c r="M177" s="13"/>
      <c r="N177" s="6"/>
      <c r="O177" s="20"/>
      <c r="P177" s="6"/>
      <c r="Q177" s="6"/>
      <c r="R177" s="65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  <c r="IW177" s="6"/>
      <c r="IX177" s="6"/>
      <c r="IY177" s="6"/>
      <c r="IZ177" s="6"/>
      <c r="JA177" s="6"/>
      <c r="JB177" s="6"/>
      <c r="JC177" s="6"/>
      <c r="JD177" s="6"/>
      <c r="JE177" s="6"/>
      <c r="JF177" s="6"/>
      <c r="JG177" s="6"/>
      <c r="JH177" s="6"/>
      <c r="JI177" s="6"/>
      <c r="JJ177" s="6"/>
      <c r="JK177" s="6"/>
      <c r="JL177" s="6"/>
      <c r="JM177" s="6"/>
      <c r="JN177" s="6"/>
      <c r="JO177" s="6"/>
      <c r="JP177" s="6"/>
      <c r="JQ177" s="6"/>
      <c r="JR177" s="6"/>
      <c r="JS177" s="6"/>
      <c r="JT177" s="6"/>
      <c r="JU177" s="6"/>
      <c r="JV177" s="6"/>
      <c r="JW177" s="6"/>
      <c r="JX177" s="6"/>
      <c r="JY177" s="6"/>
      <c r="JZ177" s="6"/>
      <c r="KA177" s="6"/>
      <c r="KB177" s="6"/>
      <c r="KC177" s="6"/>
      <c r="KD177" s="6"/>
      <c r="KE177" s="6"/>
      <c r="KF177" s="6"/>
      <c r="KG177" s="6"/>
      <c r="KH177" s="6"/>
      <c r="KI177" s="6"/>
      <c r="KJ177" s="6"/>
      <c r="KK177" s="6"/>
      <c r="KL177" s="6"/>
      <c r="KM177" s="6"/>
      <c r="KN177" s="6"/>
      <c r="KO177" s="6"/>
      <c r="KP177" s="6"/>
      <c r="KQ177" s="6"/>
      <c r="KR177" s="6"/>
      <c r="KS177" s="6"/>
      <c r="KT177" s="6"/>
      <c r="KU177" s="6"/>
      <c r="KV177" s="6"/>
      <c r="KW177" s="6"/>
      <c r="KX177" s="6"/>
      <c r="KY177" s="6"/>
      <c r="KZ177" s="6"/>
      <c r="LA177" s="6"/>
      <c r="LB177" s="6"/>
      <c r="LC177" s="6"/>
      <c r="LD177" s="6"/>
      <c r="LE177" s="6"/>
      <c r="LF177" s="6"/>
      <c r="LG177" s="6"/>
      <c r="LH177" s="6"/>
      <c r="LI177" s="6"/>
      <c r="LJ177" s="6"/>
    </row>
    <row r="178" spans="1:322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31"/>
      <c r="L178" s="6"/>
      <c r="M178" s="13"/>
      <c r="N178" s="6"/>
      <c r="O178" s="20"/>
      <c r="P178" s="6"/>
      <c r="Q178" s="6"/>
      <c r="R178" s="65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  <c r="IW178" s="6"/>
      <c r="IX178" s="6"/>
      <c r="IY178" s="6"/>
      <c r="IZ178" s="6"/>
      <c r="JA178" s="6"/>
      <c r="JB178" s="6"/>
      <c r="JC178" s="6"/>
      <c r="JD178" s="6"/>
      <c r="JE178" s="6"/>
      <c r="JF178" s="6"/>
      <c r="JG178" s="6"/>
      <c r="JH178" s="6"/>
      <c r="JI178" s="6"/>
      <c r="JJ178" s="6"/>
      <c r="JK178" s="6"/>
      <c r="JL178" s="6"/>
      <c r="JM178" s="6"/>
      <c r="JN178" s="6"/>
      <c r="JO178" s="6"/>
      <c r="JP178" s="6"/>
      <c r="JQ178" s="6"/>
      <c r="JR178" s="6"/>
      <c r="JS178" s="6"/>
      <c r="JT178" s="6"/>
      <c r="JU178" s="6"/>
      <c r="JV178" s="6"/>
      <c r="JW178" s="6"/>
      <c r="JX178" s="6"/>
      <c r="JY178" s="6"/>
      <c r="JZ178" s="6"/>
      <c r="KA178" s="6"/>
      <c r="KB178" s="6"/>
      <c r="KC178" s="6"/>
      <c r="KD178" s="6"/>
      <c r="KE178" s="6"/>
      <c r="KF178" s="6"/>
      <c r="KG178" s="6"/>
      <c r="KH178" s="6"/>
      <c r="KI178" s="6"/>
      <c r="KJ178" s="6"/>
      <c r="KK178" s="6"/>
      <c r="KL178" s="6"/>
      <c r="KM178" s="6"/>
      <c r="KN178" s="6"/>
      <c r="KO178" s="6"/>
      <c r="KP178" s="6"/>
      <c r="KQ178" s="6"/>
      <c r="KR178" s="6"/>
      <c r="KS178" s="6"/>
      <c r="KT178" s="6"/>
      <c r="KU178" s="6"/>
      <c r="KV178" s="6"/>
      <c r="KW178" s="6"/>
      <c r="KX178" s="6"/>
      <c r="KY178" s="6"/>
      <c r="KZ178" s="6"/>
      <c r="LA178" s="6"/>
      <c r="LB178" s="6"/>
      <c r="LC178" s="6"/>
      <c r="LD178" s="6"/>
      <c r="LE178" s="6"/>
      <c r="LF178" s="6"/>
      <c r="LG178" s="6"/>
      <c r="LH178" s="6"/>
      <c r="LI178" s="6"/>
      <c r="LJ178" s="6"/>
    </row>
    <row r="179" spans="1:322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31"/>
      <c r="L179" s="6"/>
      <c r="M179" s="13"/>
      <c r="N179" s="6"/>
      <c r="O179" s="20"/>
      <c r="P179" s="6"/>
      <c r="Q179" s="6"/>
      <c r="R179" s="65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  <c r="IY179" s="6"/>
      <c r="IZ179" s="6"/>
      <c r="JA179" s="6"/>
      <c r="JB179" s="6"/>
      <c r="JC179" s="6"/>
      <c r="JD179" s="6"/>
      <c r="JE179" s="6"/>
      <c r="JF179" s="6"/>
      <c r="JG179" s="6"/>
      <c r="JH179" s="6"/>
      <c r="JI179" s="6"/>
      <c r="JJ179" s="6"/>
      <c r="JK179" s="6"/>
      <c r="JL179" s="6"/>
      <c r="JM179" s="6"/>
      <c r="JN179" s="6"/>
      <c r="JO179" s="6"/>
      <c r="JP179" s="6"/>
      <c r="JQ179" s="6"/>
      <c r="JR179" s="6"/>
      <c r="JS179" s="6"/>
      <c r="JT179" s="6"/>
      <c r="JU179" s="6"/>
      <c r="JV179" s="6"/>
      <c r="JW179" s="6"/>
      <c r="JX179" s="6"/>
      <c r="JY179" s="6"/>
      <c r="JZ179" s="6"/>
      <c r="KA179" s="6"/>
      <c r="KB179" s="6"/>
      <c r="KC179" s="6"/>
      <c r="KD179" s="6"/>
      <c r="KE179" s="6"/>
      <c r="KF179" s="6"/>
      <c r="KG179" s="6"/>
      <c r="KH179" s="6"/>
      <c r="KI179" s="6"/>
      <c r="KJ179" s="6"/>
      <c r="KK179" s="6"/>
      <c r="KL179" s="6"/>
      <c r="KM179" s="6"/>
      <c r="KN179" s="6"/>
      <c r="KO179" s="6"/>
      <c r="KP179" s="6"/>
      <c r="KQ179" s="6"/>
      <c r="KR179" s="6"/>
      <c r="KS179" s="6"/>
      <c r="KT179" s="6"/>
      <c r="KU179" s="6"/>
      <c r="KV179" s="6"/>
      <c r="KW179" s="6"/>
      <c r="KX179" s="6"/>
      <c r="KY179" s="6"/>
      <c r="KZ179" s="6"/>
      <c r="LA179" s="6"/>
      <c r="LB179" s="6"/>
      <c r="LC179" s="6"/>
      <c r="LD179" s="6"/>
      <c r="LE179" s="6"/>
      <c r="LF179" s="6"/>
      <c r="LG179" s="6"/>
      <c r="LH179" s="6"/>
      <c r="LI179" s="6"/>
      <c r="LJ179" s="6"/>
    </row>
    <row r="180" spans="1:322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31"/>
      <c r="L180" s="6"/>
      <c r="M180" s="13"/>
      <c r="N180" s="6"/>
      <c r="O180" s="20"/>
      <c r="P180" s="6"/>
      <c r="Q180" s="6"/>
      <c r="R180" s="65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  <c r="IY180" s="6"/>
      <c r="IZ180" s="6"/>
      <c r="JA180" s="6"/>
      <c r="JB180" s="6"/>
      <c r="JC180" s="6"/>
      <c r="JD180" s="6"/>
      <c r="JE180" s="6"/>
      <c r="JF180" s="6"/>
      <c r="JG180" s="6"/>
      <c r="JH180" s="6"/>
      <c r="JI180" s="6"/>
      <c r="JJ180" s="6"/>
      <c r="JK180" s="6"/>
      <c r="JL180" s="6"/>
      <c r="JM180" s="6"/>
      <c r="JN180" s="6"/>
      <c r="JO180" s="6"/>
      <c r="JP180" s="6"/>
      <c r="JQ180" s="6"/>
      <c r="JR180" s="6"/>
      <c r="JS180" s="6"/>
      <c r="JT180" s="6"/>
      <c r="JU180" s="6"/>
      <c r="JV180" s="6"/>
      <c r="JW180" s="6"/>
      <c r="JX180" s="6"/>
      <c r="JY180" s="6"/>
      <c r="JZ180" s="6"/>
      <c r="KA180" s="6"/>
      <c r="KB180" s="6"/>
      <c r="KC180" s="6"/>
      <c r="KD180" s="6"/>
      <c r="KE180" s="6"/>
      <c r="KF180" s="6"/>
      <c r="KG180" s="6"/>
      <c r="KH180" s="6"/>
      <c r="KI180" s="6"/>
      <c r="KJ180" s="6"/>
      <c r="KK180" s="6"/>
      <c r="KL180" s="6"/>
      <c r="KM180" s="6"/>
      <c r="KN180" s="6"/>
      <c r="KO180" s="6"/>
      <c r="KP180" s="6"/>
      <c r="KQ180" s="6"/>
      <c r="KR180" s="6"/>
      <c r="KS180" s="6"/>
      <c r="KT180" s="6"/>
      <c r="KU180" s="6"/>
      <c r="KV180" s="6"/>
      <c r="KW180" s="6"/>
      <c r="KX180" s="6"/>
      <c r="KY180" s="6"/>
      <c r="KZ180" s="6"/>
      <c r="LA180" s="6"/>
      <c r="LB180" s="6"/>
      <c r="LC180" s="6"/>
      <c r="LD180" s="6"/>
      <c r="LE180" s="6"/>
      <c r="LF180" s="6"/>
      <c r="LG180" s="6"/>
      <c r="LH180" s="6"/>
      <c r="LI180" s="6"/>
      <c r="LJ180" s="6"/>
    </row>
  </sheetData>
  <conditionalFormatting sqref="U9:LH10 U82:LH83 U86:LH86">
    <cfRule type="containsBlanks" dxfId="473" priority="470">
      <formula>LEN(TRIM(U9))=0</formula>
    </cfRule>
  </conditionalFormatting>
  <conditionalFormatting sqref="A150:XFD150 A149:D149 A169:XFD169 A1:XFD2 A8:F8 K8:XFD8 A6:XFD7 A3:B5 D3:XFD5 A9:O9 S9:XFD9 A10:XFD14 A26:XFD26 A16:G25 A15:P15 S15:XFD15 I16:XFD25 A58:Q58 LI58:XFD58 S58:T58 LI147:XFD149 A147:LH148 A165:XFD165 A28:Q28 S28:XFD28 A62:S65 LI62:XFD65 A81:S83 LI81:XFD83 T82:LH83 A85:S85 LI85:XFD85 A86:XFD86 A129:XFD130 A132:XFD132 A59:XFD61 A145:XFD145 F149:LH149 A173:XFD1048576">
    <cfRule type="cellIs" dxfId="472" priority="462" operator="equal">
      <formula>0</formula>
    </cfRule>
  </conditionalFormatting>
  <conditionalFormatting sqref="U13:LH13">
    <cfRule type="expression" dxfId="471" priority="454">
      <formula>U$10=""</formula>
    </cfRule>
  </conditionalFormatting>
  <conditionalFormatting sqref="U149:LH149">
    <cfRule type="expression" dxfId="470" priority="448">
      <formula>U$10=""</formula>
    </cfRule>
  </conditionalFormatting>
  <conditionalFormatting sqref="U15:LH25">
    <cfRule type="expression" dxfId="469" priority="452">
      <formula>U$10=""</formula>
    </cfRule>
  </conditionalFormatting>
  <conditionalFormatting sqref="U145:LH145">
    <cfRule type="expression" dxfId="468" priority="450">
      <formula>U$10=""</formula>
    </cfRule>
  </conditionalFormatting>
  <conditionalFormatting sqref="U147:LH147">
    <cfRule type="expression" dxfId="467" priority="449">
      <formula>U$10=""</formula>
    </cfRule>
  </conditionalFormatting>
  <conditionalFormatting sqref="P9:R9">
    <cfRule type="cellIs" dxfId="466" priority="428" operator="equal">
      <formula>0</formula>
    </cfRule>
  </conditionalFormatting>
  <conditionalFormatting sqref="E149">
    <cfRule type="cellIs" dxfId="465" priority="447" operator="equal">
      <formula>0</formula>
    </cfRule>
  </conditionalFormatting>
  <conditionalFormatting sqref="A171:XFD171">
    <cfRule type="cellIs" dxfId="464" priority="433" operator="equal">
      <formula>0</formula>
    </cfRule>
  </conditionalFormatting>
  <conditionalFormatting sqref="A167:XFD167 A166:D166 F166:XFD166">
    <cfRule type="cellIs" dxfId="463" priority="446" operator="equal">
      <formula>0</formula>
    </cfRule>
  </conditionalFormatting>
  <conditionalFormatting sqref="U166:LH166">
    <cfRule type="expression" dxfId="462" priority="445">
      <formula>U$10=""</formula>
    </cfRule>
  </conditionalFormatting>
  <conditionalFormatting sqref="E166">
    <cfRule type="cellIs" dxfId="461" priority="444" operator="equal">
      <formula>0</formula>
    </cfRule>
  </conditionalFormatting>
  <conditionalFormatting sqref="Q15:R15">
    <cfRule type="cellIs" dxfId="460" priority="427" operator="equal">
      <formula>0</formula>
    </cfRule>
  </conditionalFormatting>
  <conditionalFormatting sqref="A45:XFD45">
    <cfRule type="cellIs" dxfId="459" priority="421" operator="equal">
      <formula>0</formula>
    </cfRule>
  </conditionalFormatting>
  <conditionalFormatting sqref="Q34">
    <cfRule type="cellIs" dxfId="458" priority="424" operator="equal">
      <formula>0</formula>
    </cfRule>
  </conditionalFormatting>
  <conditionalFormatting sqref="G8:J8">
    <cfRule type="cellIs" dxfId="457" priority="430" operator="equal">
      <formula>0</formula>
    </cfRule>
  </conditionalFormatting>
  <conditionalFormatting sqref="K34">
    <cfRule type="cellIs" dxfId="456" priority="423" operator="equal">
      <formula>0</formula>
    </cfRule>
  </conditionalFormatting>
  <conditionalFormatting sqref="R34">
    <cfRule type="cellIs" dxfId="455" priority="422" operator="equal">
      <formula>0</formula>
    </cfRule>
  </conditionalFormatting>
  <conditionalFormatting sqref="H8">
    <cfRule type="containsBlanks" dxfId="454" priority="429">
      <formula>LEN(TRIM(H8))=0</formula>
    </cfRule>
  </conditionalFormatting>
  <conditionalFormatting sqref="A35:XFD35 A34:J34 L34:P34 S34:XFD34">
    <cfRule type="cellIs" dxfId="453" priority="426" operator="equal">
      <formula>0</formula>
    </cfRule>
  </conditionalFormatting>
  <conditionalFormatting sqref="U34:LH34">
    <cfRule type="expression" dxfId="452" priority="425">
      <formula>U$10=""</formula>
    </cfRule>
  </conditionalFormatting>
  <conditionalFormatting sqref="U58:LH58">
    <cfRule type="cellIs" dxfId="451" priority="386" operator="equal">
      <formula>0</formula>
    </cfRule>
  </conditionalFormatting>
  <conditionalFormatting sqref="A48:XFD48">
    <cfRule type="cellIs" dxfId="450" priority="391" operator="equal">
      <formula>0</formula>
    </cfRule>
  </conditionalFormatting>
  <conditionalFormatting sqref="A51:XFD51">
    <cfRule type="cellIs" dxfId="449" priority="396" operator="equal">
      <formula>0</formula>
    </cfRule>
  </conditionalFormatting>
  <conditionalFormatting sqref="R58">
    <cfRule type="cellIs" dxfId="448" priority="384" operator="equal">
      <formula>0</formula>
    </cfRule>
  </conditionalFormatting>
  <conditionalFormatting sqref="A159:Q159 LI159:XFD159 S159:T159">
    <cfRule type="cellIs" dxfId="447" priority="375" operator="equal">
      <formula>0</formula>
    </cfRule>
  </conditionalFormatting>
  <conditionalFormatting sqref="R159">
    <cfRule type="cellIs" dxfId="446" priority="372" operator="equal">
      <formula>0</formula>
    </cfRule>
  </conditionalFormatting>
  <conditionalFormatting sqref="U159:LH159">
    <cfRule type="expression" dxfId="445" priority="373">
      <formula>U$10=""</formula>
    </cfRule>
  </conditionalFormatting>
  <conditionalFormatting sqref="A161:Q161 LI161:XFD161 S161:T161">
    <cfRule type="cellIs" dxfId="444" priority="371" operator="equal">
      <formula>0</formula>
    </cfRule>
  </conditionalFormatting>
  <conditionalFormatting sqref="R153">
    <cfRule type="cellIs" dxfId="443" priority="376" operator="equal">
      <formula>0</formula>
    </cfRule>
  </conditionalFormatting>
  <conditionalFormatting sqref="U159:LH159">
    <cfRule type="cellIs" dxfId="442" priority="374" operator="equal">
      <formula>0</formula>
    </cfRule>
  </conditionalFormatting>
  <conditionalFormatting sqref="U58:LH58">
    <cfRule type="expression" dxfId="441" priority="385">
      <formula>U$10=""</formula>
    </cfRule>
  </conditionalFormatting>
  <conditionalFormatting sqref="Q27">
    <cfRule type="cellIs" dxfId="440" priority="360" operator="equal">
      <formula>0</formula>
    </cfRule>
  </conditionalFormatting>
  <conditionalFormatting sqref="U130:LH130">
    <cfRule type="expression" dxfId="439" priority="381">
      <formula>U$10=""</formula>
    </cfRule>
  </conditionalFormatting>
  <conditionalFormatting sqref="U161:LH161">
    <cfRule type="cellIs" dxfId="438" priority="370" operator="equal">
      <formula>0</formula>
    </cfRule>
  </conditionalFormatting>
  <conditionalFormatting sqref="U153:LH153">
    <cfRule type="cellIs" dxfId="437" priority="378" operator="equal">
      <formula>0</formula>
    </cfRule>
  </conditionalFormatting>
  <conditionalFormatting sqref="U166:LH167">
    <cfRule type="cellIs" dxfId="436" priority="380" operator="lessThan">
      <formula>0</formula>
    </cfRule>
  </conditionalFormatting>
  <conditionalFormatting sqref="A153:Q153 LI153:XFD153 S153:T153">
    <cfRule type="cellIs" dxfId="435" priority="379" operator="equal">
      <formula>0</formula>
    </cfRule>
  </conditionalFormatting>
  <conditionalFormatting sqref="U153:LH153">
    <cfRule type="expression" dxfId="434" priority="377">
      <formula>U$10=""</formula>
    </cfRule>
  </conditionalFormatting>
  <conditionalFormatting sqref="K27">
    <cfRule type="cellIs" dxfId="433" priority="359" operator="equal">
      <formula>0</formula>
    </cfRule>
  </conditionalFormatting>
  <conditionalFormatting sqref="U161:LH161">
    <cfRule type="expression" dxfId="432" priority="369">
      <formula>U$10=""</formula>
    </cfRule>
  </conditionalFormatting>
  <conditionalFormatting sqref="R161">
    <cfRule type="cellIs" dxfId="431" priority="368" operator="equal">
      <formula>0</formula>
    </cfRule>
  </conditionalFormatting>
  <conditionalFormatting sqref="A164:XFD164 A162:XFD162 A160:XFD160 A154:XFD154">
    <cfRule type="cellIs" dxfId="430" priority="363" operator="equal">
      <formula>0</formula>
    </cfRule>
  </conditionalFormatting>
  <conditionalFormatting sqref="A27:J27 L27:P27 S27 LI27:XFD27">
    <cfRule type="cellIs" dxfId="429" priority="362" operator="equal">
      <formula>0</formula>
    </cfRule>
  </conditionalFormatting>
  <conditionalFormatting sqref="U32:LI32">
    <cfRule type="expression" dxfId="428" priority="345">
      <formula>U$10=""</formula>
    </cfRule>
  </conditionalFormatting>
  <conditionalFormatting sqref="K30">
    <cfRule type="cellIs" dxfId="427" priority="348" operator="equal">
      <formula>0</formula>
    </cfRule>
  </conditionalFormatting>
  <conditionalFormatting sqref="A30:J30 L30:P30 S30:XFD30">
    <cfRule type="cellIs" dxfId="426" priority="351" operator="equal">
      <formula>0</formula>
    </cfRule>
  </conditionalFormatting>
  <conditionalFormatting sqref="A32:J32 L32:P32 S32:XFD32 A33:XFD33">
    <cfRule type="cellIs" dxfId="425" priority="346" operator="equal">
      <formula>0</formula>
    </cfRule>
  </conditionalFormatting>
  <conditionalFormatting sqref="R30">
    <cfRule type="cellIs" dxfId="424" priority="347" operator="equal">
      <formula>0</formula>
    </cfRule>
  </conditionalFormatting>
  <conditionalFormatting sqref="T27:LH27">
    <cfRule type="cellIs" dxfId="423" priority="357" operator="equal">
      <formula>0</formula>
    </cfRule>
  </conditionalFormatting>
  <conditionalFormatting sqref="U27:LH27">
    <cfRule type="containsBlanks" dxfId="422" priority="356">
      <formula>LEN(TRIM(U27))=0</formula>
    </cfRule>
  </conditionalFormatting>
  <conditionalFormatting sqref="U82:LH83 U86:LH86 U27:LH27">
    <cfRule type="expression" dxfId="421" priority="355">
      <formula>U$10=""</formula>
    </cfRule>
  </conditionalFormatting>
  <conditionalFormatting sqref="A29:XFD29">
    <cfRule type="cellIs" dxfId="420" priority="354" operator="equal">
      <formula>0</formula>
    </cfRule>
  </conditionalFormatting>
  <conditionalFormatting sqref="R28">
    <cfRule type="cellIs" dxfId="419" priority="353" operator="equal">
      <formula>0</formula>
    </cfRule>
  </conditionalFormatting>
  <conditionalFormatting sqref="R27">
    <cfRule type="cellIs" dxfId="418" priority="352" operator="equal">
      <formula>0</formula>
    </cfRule>
  </conditionalFormatting>
  <conditionalFormatting sqref="U30:LI30">
    <cfRule type="expression" dxfId="417" priority="350">
      <formula>U$10=""</formula>
    </cfRule>
  </conditionalFormatting>
  <conditionalFormatting sqref="Q30">
    <cfRule type="cellIs" dxfId="416" priority="349" operator="equal">
      <formula>0</formula>
    </cfRule>
  </conditionalFormatting>
  <conditionalFormatting sqref="Q32">
    <cfRule type="cellIs" dxfId="415" priority="344" operator="equal">
      <formula>0</formula>
    </cfRule>
  </conditionalFormatting>
  <conditionalFormatting sqref="A42:XFD42 A41:F41 J41 L41:XFD41">
    <cfRule type="cellIs" dxfId="414" priority="331" operator="equal">
      <formula>0</formula>
    </cfRule>
  </conditionalFormatting>
  <conditionalFormatting sqref="R32">
    <cfRule type="cellIs" dxfId="413" priority="342" operator="equal">
      <formula>0</formula>
    </cfRule>
  </conditionalFormatting>
  <conditionalFormatting sqref="K32">
    <cfRule type="cellIs" dxfId="412" priority="343" operator="equal">
      <formula>0</formula>
    </cfRule>
  </conditionalFormatting>
  <conditionalFormatting sqref="A37:XFD37">
    <cfRule type="cellIs" dxfId="411" priority="341" operator="equal">
      <formula>0</formula>
    </cfRule>
  </conditionalFormatting>
  <conditionalFormatting sqref="A36:J36 LI36:XFD36 L36:S36">
    <cfRule type="cellIs" dxfId="410" priority="340" operator="equal">
      <formula>0</formula>
    </cfRule>
  </conditionalFormatting>
  <conditionalFormatting sqref="A43:J43 L43:P43 S43:XFD43">
    <cfRule type="cellIs" dxfId="409" priority="320" operator="equal">
      <formula>0</formula>
    </cfRule>
  </conditionalFormatting>
  <conditionalFormatting sqref="K36">
    <cfRule type="cellIs" dxfId="408" priority="338" operator="equal">
      <formula>0</formula>
    </cfRule>
  </conditionalFormatting>
  <conditionalFormatting sqref="G41:I41">
    <cfRule type="cellIs" dxfId="407" priority="310" operator="equal">
      <formula>0</formula>
    </cfRule>
  </conditionalFormatting>
  <conditionalFormatting sqref="T36:LH36">
    <cfRule type="cellIs" dxfId="406" priority="337" operator="equal">
      <formula>0</formula>
    </cfRule>
  </conditionalFormatting>
  <conditionalFormatting sqref="U36:LH36">
    <cfRule type="containsBlanks" dxfId="405" priority="336">
      <formula>LEN(TRIM(U36))=0</formula>
    </cfRule>
  </conditionalFormatting>
  <conditionalFormatting sqref="U36:LH36">
    <cfRule type="expression" dxfId="404" priority="335">
      <formula>U$10=""</formula>
    </cfRule>
  </conditionalFormatting>
  <conditionalFormatting sqref="A38:XFD38">
    <cfRule type="cellIs" dxfId="403" priority="334" operator="equal">
      <formula>0</formula>
    </cfRule>
  </conditionalFormatting>
  <conditionalFormatting sqref="Q49">
    <cfRule type="cellIs" dxfId="402" priority="296" operator="equal">
      <formula>0</formula>
    </cfRule>
  </conditionalFormatting>
  <conditionalFormatting sqref="A40:XFD40 A39:J39 L39:P39 S39:XFD39">
    <cfRule type="cellIs" dxfId="401" priority="326" operator="equal">
      <formula>0</formula>
    </cfRule>
  </conditionalFormatting>
  <conditionalFormatting sqref="K41">
    <cfRule type="cellIs" dxfId="400" priority="306" operator="equal">
      <formula>0</formula>
    </cfRule>
  </conditionalFormatting>
  <conditionalFormatting sqref="U41:LI41">
    <cfRule type="expression" dxfId="399" priority="330">
      <formula>U$10=""</formula>
    </cfRule>
  </conditionalFormatting>
  <conditionalFormatting sqref="K39">
    <cfRule type="cellIs" dxfId="398" priority="321" operator="equal">
      <formula>0</formula>
    </cfRule>
  </conditionalFormatting>
  <conditionalFormatting sqref="A49:J49 L49:P49 S49:XFD49">
    <cfRule type="cellIs" dxfId="397" priority="298" operator="equal">
      <formula>0</formula>
    </cfRule>
  </conditionalFormatting>
  <conditionalFormatting sqref="A47:XFD47">
    <cfRule type="cellIs" dxfId="396" priority="305" operator="equal">
      <formula>0</formula>
    </cfRule>
  </conditionalFormatting>
  <conditionalFormatting sqref="R39">
    <cfRule type="cellIs" dxfId="395" priority="322" operator="equal">
      <formula>0</formula>
    </cfRule>
  </conditionalFormatting>
  <conditionalFormatting sqref="U39:LI39">
    <cfRule type="expression" dxfId="394" priority="325">
      <formula>U$10=""</formula>
    </cfRule>
  </conditionalFormatting>
  <conditionalFormatting sqref="Q39">
    <cfRule type="cellIs" dxfId="393" priority="324" operator="equal">
      <formula>0</formula>
    </cfRule>
  </conditionalFormatting>
  <conditionalFormatting sqref="A44:XFD44">
    <cfRule type="cellIs" dxfId="392" priority="307" operator="equal">
      <formula>0</formula>
    </cfRule>
  </conditionalFormatting>
  <conditionalFormatting sqref="Q43">
    <cfRule type="cellIs" dxfId="391" priority="318" operator="equal">
      <formula>0</formula>
    </cfRule>
  </conditionalFormatting>
  <conditionalFormatting sqref="R43">
    <cfRule type="cellIs" dxfId="390" priority="316" operator="equal">
      <formula>0</formula>
    </cfRule>
  </conditionalFormatting>
  <conditionalFormatting sqref="U43:LI43">
    <cfRule type="expression" dxfId="389" priority="319">
      <formula>U$10=""</formula>
    </cfRule>
  </conditionalFormatting>
  <conditionalFormatting sqref="K52">
    <cfRule type="cellIs" dxfId="388" priority="289" operator="equal">
      <formula>0</formula>
    </cfRule>
  </conditionalFormatting>
  <conditionalFormatting sqref="K43">
    <cfRule type="cellIs" dxfId="387" priority="317" operator="equal">
      <formula>0</formula>
    </cfRule>
  </conditionalFormatting>
  <conditionalFormatting sqref="H41">
    <cfRule type="containsBlanks" dxfId="386" priority="308">
      <formula>LEN(TRIM(H41))=0</formula>
    </cfRule>
  </conditionalFormatting>
  <conditionalFormatting sqref="R46">
    <cfRule type="cellIs" dxfId="385" priority="300" operator="equal">
      <formula>0</formula>
    </cfRule>
  </conditionalFormatting>
  <conditionalFormatting sqref="A50:XFD50">
    <cfRule type="cellIs" dxfId="384" priority="299" operator="equal">
      <formula>0</formula>
    </cfRule>
  </conditionalFormatting>
  <conditionalFormatting sqref="H41">
    <cfRule type="containsBlanks" dxfId="383" priority="311">
      <formula>LEN(TRIM(H41))=0</formula>
    </cfRule>
  </conditionalFormatting>
  <conditionalFormatting sqref="R52">
    <cfRule type="cellIs" dxfId="382" priority="283" operator="equal">
      <formula>0</formula>
    </cfRule>
  </conditionalFormatting>
  <conditionalFormatting sqref="A46:J46 L46:P46 S46:XFD46">
    <cfRule type="cellIs" dxfId="381" priority="304" operator="equal">
      <formula>0</formula>
    </cfRule>
  </conditionalFormatting>
  <conditionalFormatting sqref="H41">
    <cfRule type="containsBlanks" dxfId="380" priority="309">
      <formula>LEN(TRIM(H41))=0</formula>
    </cfRule>
  </conditionalFormatting>
  <conditionalFormatting sqref="K46">
    <cfRule type="cellIs" dxfId="379" priority="301" operator="equal">
      <formula>0</formula>
    </cfRule>
  </conditionalFormatting>
  <conditionalFormatting sqref="R49">
    <cfRule type="cellIs" dxfId="378" priority="294" operator="equal">
      <formula>0</formula>
    </cfRule>
  </conditionalFormatting>
  <conditionalFormatting sqref="A55:J55 L55:P55 S55:XFD55">
    <cfRule type="cellIs" dxfId="377" priority="282" operator="equal">
      <formula>0</formula>
    </cfRule>
  </conditionalFormatting>
  <conditionalFormatting sqref="Q46">
    <cfRule type="cellIs" dxfId="376" priority="302" operator="equal">
      <formula>0</formula>
    </cfRule>
  </conditionalFormatting>
  <conditionalFormatting sqref="A31:XFD31">
    <cfRule type="cellIs" dxfId="375" priority="293" operator="equal">
      <formula>0</formula>
    </cfRule>
  </conditionalFormatting>
  <conditionalFormatting sqref="U46:LI46">
    <cfRule type="expression" dxfId="374" priority="303">
      <formula>U$10=""</formula>
    </cfRule>
  </conditionalFormatting>
  <conditionalFormatting sqref="K49">
    <cfRule type="cellIs" dxfId="373" priority="295" operator="equal">
      <formula>0</formula>
    </cfRule>
  </conditionalFormatting>
  <conditionalFormatting sqref="A56:XFD56">
    <cfRule type="cellIs" dxfId="372" priority="277" operator="equal">
      <formula>0</formula>
    </cfRule>
  </conditionalFormatting>
  <conditionalFormatting sqref="Q55">
    <cfRule type="cellIs" dxfId="371" priority="280" operator="equal">
      <formula>0</formula>
    </cfRule>
  </conditionalFormatting>
  <conditionalFormatting sqref="R55">
    <cfRule type="cellIs" dxfId="370" priority="278" operator="equal">
      <formula>0</formula>
    </cfRule>
  </conditionalFormatting>
  <conditionalFormatting sqref="U49:LI49">
    <cfRule type="expression" dxfId="369" priority="297">
      <formula>U$10=""</formula>
    </cfRule>
  </conditionalFormatting>
  <conditionalFormatting sqref="A57:XFD57">
    <cfRule type="cellIs" dxfId="368" priority="276" operator="equal">
      <formula>0</formula>
    </cfRule>
  </conditionalFormatting>
  <conditionalFormatting sqref="A53:Q53 S53:XFD53">
    <cfRule type="cellIs" dxfId="367" priority="292" operator="equal">
      <formula>0</formula>
    </cfRule>
  </conditionalFormatting>
  <conditionalFormatting sqref="A52:J52 L52:P52 S52 LI52:XFD52">
    <cfRule type="cellIs" dxfId="366" priority="291" operator="equal">
      <formula>0</formula>
    </cfRule>
  </conditionalFormatting>
  <conditionalFormatting sqref="Q52">
    <cfRule type="cellIs" dxfId="365" priority="290" operator="equal">
      <formula>0</formula>
    </cfRule>
  </conditionalFormatting>
  <conditionalFormatting sqref="T52:LH52">
    <cfRule type="cellIs" dxfId="364" priority="288" operator="equal">
      <formula>0</formula>
    </cfRule>
  </conditionalFormatting>
  <conditionalFormatting sqref="U52:LH52">
    <cfRule type="containsBlanks" dxfId="363" priority="287">
      <formula>LEN(TRIM(U52))=0</formula>
    </cfRule>
  </conditionalFormatting>
  <conditionalFormatting sqref="U52:LH52">
    <cfRule type="expression" dxfId="362" priority="286">
      <formula>U$10=""</formula>
    </cfRule>
  </conditionalFormatting>
  <conditionalFormatting sqref="A54:XFD54">
    <cfRule type="cellIs" dxfId="361" priority="285" operator="equal">
      <formula>0</formula>
    </cfRule>
  </conditionalFormatting>
  <conditionalFormatting sqref="R53">
    <cfRule type="cellIs" dxfId="360" priority="284" operator="equal">
      <formula>0</formula>
    </cfRule>
  </conditionalFormatting>
  <conditionalFormatting sqref="U55:LI55">
    <cfRule type="expression" dxfId="359" priority="281">
      <formula>U$10=""</formula>
    </cfRule>
  </conditionalFormatting>
  <conditionalFormatting sqref="K55">
    <cfRule type="cellIs" dxfId="358" priority="279" operator="equal">
      <formula>0</formula>
    </cfRule>
  </conditionalFormatting>
  <conditionalFormatting sqref="U61:LH61">
    <cfRule type="expression" dxfId="357" priority="244">
      <formula>U$10=""</formula>
    </cfRule>
  </conditionalFormatting>
  <conditionalFormatting sqref="T62:LH62">
    <cfRule type="cellIs" dxfId="356" priority="212" operator="equal">
      <formula>0</formula>
    </cfRule>
  </conditionalFormatting>
  <conditionalFormatting sqref="U62:LH62">
    <cfRule type="containsBlanks" dxfId="355" priority="211">
      <formula>LEN(TRIM(U62))=0</formula>
    </cfRule>
  </conditionalFormatting>
  <conditionalFormatting sqref="U62:LH62">
    <cfRule type="expression" dxfId="354" priority="210">
      <formula>U$10=""</formula>
    </cfRule>
  </conditionalFormatting>
  <conditionalFormatting sqref="T63:LH65">
    <cfRule type="cellIs" dxfId="353" priority="209" operator="equal">
      <formula>0</formula>
    </cfRule>
  </conditionalFormatting>
  <conditionalFormatting sqref="U63:LH65">
    <cfRule type="containsBlanks" dxfId="352" priority="208">
      <formula>LEN(TRIM(U63))=0</formula>
    </cfRule>
  </conditionalFormatting>
  <conditionalFormatting sqref="U63:LH65">
    <cfRule type="expression" dxfId="351" priority="207">
      <formula>U$10=""</formula>
    </cfRule>
  </conditionalFormatting>
  <conditionalFormatting sqref="A67:S70 A66:T66 LI66:XFD70">
    <cfRule type="cellIs" dxfId="350" priority="206" operator="equal">
      <formula>0</formula>
    </cfRule>
  </conditionalFormatting>
  <conditionalFormatting sqref="T67:LH67">
    <cfRule type="cellIs" dxfId="349" priority="204" operator="equal">
      <formula>0</formula>
    </cfRule>
  </conditionalFormatting>
  <conditionalFormatting sqref="U67:LH67">
    <cfRule type="containsBlanks" dxfId="348" priority="203">
      <formula>LEN(TRIM(U67))=0</formula>
    </cfRule>
  </conditionalFormatting>
  <conditionalFormatting sqref="U67:LH67">
    <cfRule type="expression" dxfId="347" priority="202">
      <formula>U$10=""</formula>
    </cfRule>
  </conditionalFormatting>
  <conditionalFormatting sqref="T68:LH70">
    <cfRule type="cellIs" dxfId="346" priority="201" operator="equal">
      <formula>0</formula>
    </cfRule>
  </conditionalFormatting>
  <conditionalFormatting sqref="U68:LH70">
    <cfRule type="containsBlanks" dxfId="345" priority="200">
      <formula>LEN(TRIM(U68))=0</formula>
    </cfRule>
  </conditionalFormatting>
  <conditionalFormatting sqref="U68:LH70">
    <cfRule type="expression" dxfId="344" priority="199">
      <formula>U$10=""</formula>
    </cfRule>
  </conditionalFormatting>
  <conditionalFormatting sqref="A71:S74 LI71:XFD74">
    <cfRule type="cellIs" dxfId="343" priority="198" operator="equal">
      <formula>0</formula>
    </cfRule>
  </conditionalFormatting>
  <conditionalFormatting sqref="T71:LH71">
    <cfRule type="cellIs" dxfId="342" priority="197" operator="equal">
      <formula>0</formula>
    </cfRule>
  </conditionalFormatting>
  <conditionalFormatting sqref="U71:LH71">
    <cfRule type="containsBlanks" dxfId="341" priority="196">
      <formula>LEN(TRIM(U71))=0</formula>
    </cfRule>
  </conditionalFormatting>
  <conditionalFormatting sqref="U71:LH71">
    <cfRule type="expression" dxfId="340" priority="195">
      <formula>U$10=""</formula>
    </cfRule>
  </conditionalFormatting>
  <conditionalFormatting sqref="T72:LH74">
    <cfRule type="cellIs" dxfId="339" priority="194" operator="equal">
      <formula>0</formula>
    </cfRule>
  </conditionalFormatting>
  <conditionalFormatting sqref="U72:LH74">
    <cfRule type="containsBlanks" dxfId="338" priority="193">
      <formula>LEN(TRIM(U72))=0</formula>
    </cfRule>
  </conditionalFormatting>
  <conditionalFormatting sqref="U72:LH74">
    <cfRule type="expression" dxfId="337" priority="192">
      <formula>U$10=""</formula>
    </cfRule>
  </conditionalFormatting>
  <conditionalFormatting sqref="A76:S79 A75:T75 LI75:XFD79">
    <cfRule type="cellIs" dxfId="336" priority="191" operator="equal">
      <formula>0</formula>
    </cfRule>
  </conditionalFormatting>
  <conditionalFormatting sqref="T76:LH76">
    <cfRule type="cellIs" dxfId="335" priority="189" operator="equal">
      <formula>0</formula>
    </cfRule>
  </conditionalFormatting>
  <conditionalFormatting sqref="U76:LH76">
    <cfRule type="containsBlanks" dxfId="334" priority="188">
      <formula>LEN(TRIM(U76))=0</formula>
    </cfRule>
  </conditionalFormatting>
  <conditionalFormatting sqref="U76:LH76">
    <cfRule type="expression" dxfId="333" priority="187">
      <formula>U$10=""</formula>
    </cfRule>
  </conditionalFormatting>
  <conditionalFormatting sqref="T77:LH79">
    <cfRule type="cellIs" dxfId="332" priority="186" operator="equal">
      <formula>0</formula>
    </cfRule>
  </conditionalFormatting>
  <conditionalFormatting sqref="U77:LH79">
    <cfRule type="containsBlanks" dxfId="331" priority="185">
      <formula>LEN(TRIM(U77))=0</formula>
    </cfRule>
  </conditionalFormatting>
  <conditionalFormatting sqref="U77:LH79">
    <cfRule type="expression" dxfId="330" priority="184">
      <formula>U$10=""</formula>
    </cfRule>
  </conditionalFormatting>
  <conditionalFormatting sqref="A80:T80 LI80:XFD80">
    <cfRule type="cellIs" dxfId="329" priority="183" operator="equal">
      <formula>0</formula>
    </cfRule>
  </conditionalFormatting>
  <conditionalFormatting sqref="T81:LH81">
    <cfRule type="cellIs" dxfId="328" priority="181" operator="equal">
      <formula>0</formula>
    </cfRule>
  </conditionalFormatting>
  <conditionalFormatting sqref="U81:LH81">
    <cfRule type="containsBlanks" dxfId="327" priority="180">
      <formula>LEN(TRIM(U81))=0</formula>
    </cfRule>
  </conditionalFormatting>
  <conditionalFormatting sqref="U81:LH81">
    <cfRule type="expression" dxfId="326" priority="179">
      <formula>U$10=""</formula>
    </cfRule>
  </conditionalFormatting>
  <conditionalFormatting sqref="A84:T84 LI84:XFD84">
    <cfRule type="cellIs" dxfId="325" priority="172" operator="equal">
      <formula>0</formula>
    </cfRule>
  </conditionalFormatting>
  <conditionalFormatting sqref="T85:LH85">
    <cfRule type="cellIs" dxfId="324" priority="170" operator="equal">
      <formula>0</formula>
    </cfRule>
  </conditionalFormatting>
  <conditionalFormatting sqref="U85:LH85">
    <cfRule type="containsBlanks" dxfId="323" priority="169">
      <formula>LEN(TRIM(U85))=0</formula>
    </cfRule>
  </conditionalFormatting>
  <conditionalFormatting sqref="U85:LH85">
    <cfRule type="expression" dxfId="322" priority="168">
      <formula>U$10=""</formula>
    </cfRule>
  </conditionalFormatting>
  <conditionalFormatting sqref="U88:LH88">
    <cfRule type="expression" dxfId="321" priority="160">
      <formula>U$10=""</formula>
    </cfRule>
  </conditionalFormatting>
  <conditionalFormatting sqref="U92:LH94">
    <cfRule type="expression" dxfId="320" priority="144">
      <formula>U$10=""</formula>
    </cfRule>
  </conditionalFormatting>
  <conditionalFormatting sqref="U89:LH89">
    <cfRule type="containsBlanks" dxfId="319" priority="167">
      <formula>LEN(TRIM(U89))=0</formula>
    </cfRule>
  </conditionalFormatting>
  <conditionalFormatting sqref="A88:S88 LI88:XFD88 A89:XFD89">
    <cfRule type="cellIs" dxfId="318" priority="166" operator="equal">
      <formula>0</formula>
    </cfRule>
  </conditionalFormatting>
  <conditionalFormatting sqref="U89:LH89">
    <cfRule type="expression" dxfId="317" priority="165">
      <formula>U$10=""</formula>
    </cfRule>
  </conditionalFormatting>
  <conditionalFormatting sqref="A87:T87 LI87:XFD87">
    <cfRule type="cellIs" dxfId="316" priority="164" operator="equal">
      <formula>0</formula>
    </cfRule>
  </conditionalFormatting>
  <conditionalFormatting sqref="T88:LH88">
    <cfRule type="cellIs" dxfId="315" priority="162" operator="equal">
      <formula>0</formula>
    </cfRule>
  </conditionalFormatting>
  <conditionalFormatting sqref="U88:LH88">
    <cfRule type="containsBlanks" dxfId="314" priority="161">
      <formula>LEN(TRIM(U88))=0</formula>
    </cfRule>
  </conditionalFormatting>
  <conditionalFormatting sqref="U126:AH128 AJ126:LH128">
    <cfRule type="expression" dxfId="313" priority="83">
      <formula>U$10=""</formula>
    </cfRule>
  </conditionalFormatting>
  <conditionalFormatting sqref="A91:S94 A90:T90 LI90:XFD94">
    <cfRule type="cellIs" dxfId="312" priority="151" operator="equal">
      <formula>0</formula>
    </cfRule>
  </conditionalFormatting>
  <conditionalFormatting sqref="T91:LH91">
    <cfRule type="cellIs" dxfId="311" priority="149" operator="equal">
      <formula>0</formula>
    </cfRule>
  </conditionalFormatting>
  <conditionalFormatting sqref="A125:S128 A124:T124 LI124:XFD128">
    <cfRule type="cellIs" dxfId="310" priority="90" operator="equal">
      <formula>0</formula>
    </cfRule>
  </conditionalFormatting>
  <conditionalFormatting sqref="U134:LH134">
    <cfRule type="expression" dxfId="309" priority="50">
      <formula>U$10=""</formula>
    </cfRule>
  </conditionalFormatting>
  <conditionalFormatting sqref="T125:AH125 AJ125:LH125">
    <cfRule type="cellIs" dxfId="308" priority="88" operator="equal">
      <formula>0</formula>
    </cfRule>
  </conditionalFormatting>
  <conditionalFormatting sqref="U91:LH91">
    <cfRule type="containsBlanks" dxfId="307" priority="148">
      <formula>LEN(TRIM(U91))=0</formula>
    </cfRule>
  </conditionalFormatting>
  <conditionalFormatting sqref="U91:LH91">
    <cfRule type="expression" dxfId="306" priority="147">
      <formula>U$10=""</formula>
    </cfRule>
  </conditionalFormatting>
  <conditionalFormatting sqref="T92:LH94">
    <cfRule type="cellIs" dxfId="305" priority="146" operator="equal">
      <formula>0</formula>
    </cfRule>
  </conditionalFormatting>
  <conditionalFormatting sqref="U92:LH94">
    <cfRule type="containsBlanks" dxfId="304" priority="145">
      <formula>LEN(TRIM(U92))=0</formula>
    </cfRule>
  </conditionalFormatting>
  <conditionalFormatting sqref="U116:AH117 U120:AH120 AJ116:LH117 AJ120:LH120">
    <cfRule type="containsBlanks" dxfId="303" priority="141">
      <formula>LEN(TRIM(U116))=0</formula>
    </cfRule>
  </conditionalFormatting>
  <conditionalFormatting sqref="A96:S99 LI96:XFD99 A95:XFD95 A115:S117 LI115:XFD117 T116:AH117 A119:S119 LI119:XFD119 A120:AH120 AJ116:LH117 AJ120:XFD120">
    <cfRule type="cellIs" dxfId="302" priority="140" operator="equal">
      <formula>0</formula>
    </cfRule>
  </conditionalFormatting>
  <conditionalFormatting sqref="U116:AH117 U120:AH120 AJ116:LH117 AJ120:LH120">
    <cfRule type="expression" dxfId="301" priority="139">
      <formula>U$10=""</formula>
    </cfRule>
  </conditionalFormatting>
  <conditionalFormatting sqref="U95:LH95">
    <cfRule type="expression" dxfId="300" priority="138">
      <formula>U$10=""</formula>
    </cfRule>
  </conditionalFormatting>
  <conditionalFormatting sqref="T96:LH96 AI97:AI99">
    <cfRule type="cellIs" dxfId="299" priority="137" operator="equal">
      <formula>0</formula>
    </cfRule>
  </conditionalFormatting>
  <conditionalFormatting sqref="U96:LH96 AI97:AI99">
    <cfRule type="containsBlanks" dxfId="298" priority="136">
      <formula>LEN(TRIM(U96))=0</formula>
    </cfRule>
  </conditionalFormatting>
  <conditionalFormatting sqref="U96:LH96 AI97:AI99">
    <cfRule type="expression" dxfId="297" priority="135">
      <formula>U$10=""</formula>
    </cfRule>
  </conditionalFormatting>
  <conditionalFormatting sqref="T97:AH99 AJ97:LH99">
    <cfRule type="cellIs" dxfId="296" priority="134" operator="equal">
      <formula>0</formula>
    </cfRule>
  </conditionalFormatting>
  <conditionalFormatting sqref="U97:AH99 AJ97:LH99">
    <cfRule type="containsBlanks" dxfId="295" priority="133">
      <formula>LEN(TRIM(U97))=0</formula>
    </cfRule>
  </conditionalFormatting>
  <conditionalFormatting sqref="U97:AH99 AJ97:LH99">
    <cfRule type="expression" dxfId="294" priority="132">
      <formula>U$10=""</formula>
    </cfRule>
  </conditionalFormatting>
  <conditionalFormatting sqref="A101:S104 A100:T100 LI100:XFD104">
    <cfRule type="cellIs" dxfId="293" priority="131" operator="equal">
      <formula>0</formula>
    </cfRule>
  </conditionalFormatting>
  <conditionalFormatting sqref="T101:AH101 AJ101:LH101">
    <cfRule type="cellIs" dxfId="292" priority="129" operator="equal">
      <formula>0</formula>
    </cfRule>
  </conditionalFormatting>
  <conditionalFormatting sqref="U101:AH101 AJ101:LH101">
    <cfRule type="containsBlanks" dxfId="291" priority="128">
      <formula>LEN(TRIM(U101))=0</formula>
    </cfRule>
  </conditionalFormatting>
  <conditionalFormatting sqref="U101:AH101 AJ101:LH101">
    <cfRule type="expression" dxfId="290" priority="127">
      <formula>U$10=""</formula>
    </cfRule>
  </conditionalFormatting>
  <conditionalFormatting sqref="T102:AH104 AJ102:LH104">
    <cfRule type="cellIs" dxfId="289" priority="126" operator="equal">
      <formula>0</formula>
    </cfRule>
  </conditionalFormatting>
  <conditionalFormatting sqref="U102:AH104 AJ102:LH104">
    <cfRule type="containsBlanks" dxfId="288" priority="125">
      <formula>LEN(TRIM(U102))=0</formula>
    </cfRule>
  </conditionalFormatting>
  <conditionalFormatting sqref="U102:AH104 AJ102:LH104">
    <cfRule type="expression" dxfId="287" priority="124">
      <formula>U$10=""</formula>
    </cfRule>
  </conditionalFormatting>
  <conditionalFormatting sqref="A105:S108 LI105:XFD108">
    <cfRule type="cellIs" dxfId="286" priority="123" operator="equal">
      <formula>0</formula>
    </cfRule>
  </conditionalFormatting>
  <conditionalFormatting sqref="T105:AH105 AJ105:LH105">
    <cfRule type="cellIs" dxfId="285" priority="122" operator="equal">
      <formula>0</formula>
    </cfRule>
  </conditionalFormatting>
  <conditionalFormatting sqref="U105:AH105 AJ105:LH105">
    <cfRule type="containsBlanks" dxfId="284" priority="121">
      <formula>LEN(TRIM(U105))=0</formula>
    </cfRule>
  </conditionalFormatting>
  <conditionalFormatting sqref="U105:AH105 AJ105:LH105">
    <cfRule type="expression" dxfId="283" priority="120">
      <formula>U$10=""</formula>
    </cfRule>
  </conditionalFormatting>
  <conditionalFormatting sqref="T106:AH108 AJ106:LH108">
    <cfRule type="cellIs" dxfId="282" priority="119" operator="equal">
      <formula>0</formula>
    </cfRule>
  </conditionalFormatting>
  <conditionalFormatting sqref="U106:AH108 AJ106:LH108">
    <cfRule type="containsBlanks" dxfId="281" priority="118">
      <formula>LEN(TRIM(U106))=0</formula>
    </cfRule>
  </conditionalFormatting>
  <conditionalFormatting sqref="U106:AH108 AJ106:LH108">
    <cfRule type="expression" dxfId="280" priority="117">
      <formula>U$10=""</formula>
    </cfRule>
  </conditionalFormatting>
  <conditionalFormatting sqref="A110:S113 A109:T109 LI109:XFD113">
    <cfRule type="cellIs" dxfId="279" priority="116" operator="equal">
      <formula>0</formula>
    </cfRule>
  </conditionalFormatting>
  <conditionalFormatting sqref="U114:LH114">
    <cfRule type="expression" dxfId="278" priority="77">
      <formula>U$10=""</formula>
    </cfRule>
  </conditionalFormatting>
  <conditionalFormatting sqref="T110:AH110 AJ110:LH110">
    <cfRule type="cellIs" dxfId="277" priority="114" operator="equal">
      <formula>0</formula>
    </cfRule>
  </conditionalFormatting>
  <conditionalFormatting sqref="U110:AH110 AJ110:LH110">
    <cfRule type="containsBlanks" dxfId="276" priority="113">
      <formula>LEN(TRIM(U110))=0</formula>
    </cfRule>
  </conditionalFormatting>
  <conditionalFormatting sqref="U110:AH110 AJ110:LH110">
    <cfRule type="expression" dxfId="275" priority="112">
      <formula>U$10=""</formula>
    </cfRule>
  </conditionalFormatting>
  <conditionalFormatting sqref="T111:AH113 AJ111:LH113">
    <cfRule type="cellIs" dxfId="274" priority="111" operator="equal">
      <formula>0</formula>
    </cfRule>
  </conditionalFormatting>
  <conditionalFormatting sqref="U111:AH113 AJ111:LH113">
    <cfRule type="containsBlanks" dxfId="273" priority="110">
      <formula>LEN(TRIM(U111))=0</formula>
    </cfRule>
  </conditionalFormatting>
  <conditionalFormatting sqref="U111:AH113 AJ111:LH113">
    <cfRule type="expression" dxfId="272" priority="109">
      <formula>U$10=""</formula>
    </cfRule>
  </conditionalFormatting>
  <conditionalFormatting sqref="A114:T114 LI114:XFD114">
    <cfRule type="cellIs" dxfId="271" priority="108" operator="equal">
      <formula>0</formula>
    </cfRule>
  </conditionalFormatting>
  <conditionalFormatting sqref="U100:LH100">
    <cfRule type="expression" dxfId="270" priority="81">
      <formula>U$10=""</formula>
    </cfRule>
  </conditionalFormatting>
  <conditionalFormatting sqref="T115:AH115 AJ115:LH115">
    <cfRule type="cellIs" dxfId="269" priority="106" operator="equal">
      <formula>0</formula>
    </cfRule>
  </conditionalFormatting>
  <conditionalFormatting sqref="U115:AH115 AJ115:LH115">
    <cfRule type="containsBlanks" dxfId="268" priority="105">
      <formula>LEN(TRIM(U115))=0</formula>
    </cfRule>
  </conditionalFormatting>
  <conditionalFormatting sqref="U115:AH115 AJ115:LH115">
    <cfRule type="expression" dxfId="267" priority="104">
      <formula>U$10=""</formula>
    </cfRule>
  </conditionalFormatting>
  <conditionalFormatting sqref="A118:T118 LI118:XFD118">
    <cfRule type="cellIs" dxfId="266" priority="103" operator="equal">
      <formula>0</formula>
    </cfRule>
  </conditionalFormatting>
  <conditionalFormatting sqref="U124:LH124 U121:LH121 U118:LH118">
    <cfRule type="expression" dxfId="265" priority="75">
      <formula>U$10=""</formula>
    </cfRule>
  </conditionalFormatting>
  <conditionalFormatting sqref="T119:AH119 AJ119:LH119">
    <cfRule type="cellIs" dxfId="264" priority="101" operator="equal">
      <formula>0</formula>
    </cfRule>
  </conditionalFormatting>
  <conditionalFormatting sqref="U119:AH119 AJ119:LH119">
    <cfRule type="containsBlanks" dxfId="263" priority="100">
      <formula>LEN(TRIM(U119))=0</formula>
    </cfRule>
  </conditionalFormatting>
  <conditionalFormatting sqref="U119:AH119 AJ119:LH119">
    <cfRule type="expression" dxfId="262" priority="99">
      <formula>U$10=""</formula>
    </cfRule>
  </conditionalFormatting>
  <conditionalFormatting sqref="U122:AH122 AJ122:LH122">
    <cfRule type="expression" dxfId="261" priority="91">
      <formula>U$10=""</formula>
    </cfRule>
  </conditionalFormatting>
  <conditionalFormatting sqref="U123:AH123 AJ123:LH123">
    <cfRule type="containsBlanks" dxfId="260" priority="98">
      <formula>LEN(TRIM(U123))=0</formula>
    </cfRule>
  </conditionalFormatting>
  <conditionalFormatting sqref="A122:S122 LI122:XFD122 A123:AH123 AJ123:XFD123">
    <cfRule type="cellIs" dxfId="259" priority="97" operator="equal">
      <formula>0</formula>
    </cfRule>
  </conditionalFormatting>
  <conditionalFormatting sqref="U123:AH123 AJ123:LH123">
    <cfRule type="expression" dxfId="258" priority="96">
      <formula>U$10=""</formula>
    </cfRule>
  </conditionalFormatting>
  <conditionalFormatting sqref="A121:T121 LI121:XFD121">
    <cfRule type="cellIs" dxfId="257" priority="95" operator="equal">
      <formula>0</formula>
    </cfRule>
  </conditionalFormatting>
  <conditionalFormatting sqref="U90:LH90 U87:LH87 U84:LH84 U80:LH80 U75:LH75 U66:LH66">
    <cfRule type="expression" dxfId="256" priority="72">
      <formula>U$10=""</formula>
    </cfRule>
  </conditionalFormatting>
  <conditionalFormatting sqref="T122:AH122 AJ122:LH122">
    <cfRule type="cellIs" dxfId="255" priority="93" operator="equal">
      <formula>0</formula>
    </cfRule>
  </conditionalFormatting>
  <conditionalFormatting sqref="U122:AH122 AJ122:LH122">
    <cfRule type="containsBlanks" dxfId="254" priority="92">
      <formula>LEN(TRIM(U122))=0</formula>
    </cfRule>
  </conditionalFormatting>
  <conditionalFormatting sqref="U125:AH125 AJ125:LH125">
    <cfRule type="containsBlanks" dxfId="253" priority="87">
      <formula>LEN(TRIM(U125))=0</formula>
    </cfRule>
  </conditionalFormatting>
  <conditionalFormatting sqref="U125:AH125 AJ125:LH125">
    <cfRule type="expression" dxfId="252" priority="86">
      <formula>U$10=""</formula>
    </cfRule>
  </conditionalFormatting>
  <conditionalFormatting sqref="T126:AH128 AJ126:LH128">
    <cfRule type="cellIs" dxfId="251" priority="85" operator="equal">
      <formula>0</formula>
    </cfRule>
  </conditionalFormatting>
  <conditionalFormatting sqref="U126:AH128 AJ126:LH128">
    <cfRule type="containsBlanks" dxfId="250" priority="84">
      <formula>LEN(TRIM(U126))=0</formula>
    </cfRule>
  </conditionalFormatting>
  <conditionalFormatting sqref="U100:LH100">
    <cfRule type="cellIs" dxfId="249" priority="82" operator="equal">
      <formula>0</formula>
    </cfRule>
  </conditionalFormatting>
  <conditionalFormatting sqref="U109:LH109">
    <cfRule type="cellIs" dxfId="248" priority="80" operator="equal">
      <formula>0</formula>
    </cfRule>
  </conditionalFormatting>
  <conditionalFormatting sqref="U109:LH109">
    <cfRule type="expression" dxfId="247" priority="79">
      <formula>U$10=""</formula>
    </cfRule>
  </conditionalFormatting>
  <conditionalFormatting sqref="A133:XFD133">
    <cfRule type="cellIs" dxfId="246" priority="66" operator="equal">
      <formula>0</formula>
    </cfRule>
  </conditionalFormatting>
  <conditionalFormatting sqref="U114:LH114">
    <cfRule type="cellIs" dxfId="245" priority="78" operator="equal">
      <formula>0</formula>
    </cfRule>
  </conditionalFormatting>
  <conditionalFormatting sqref="U132:LH132">
    <cfRule type="expression" dxfId="244" priority="74">
      <formula>U$10=""</formula>
    </cfRule>
  </conditionalFormatting>
  <conditionalFormatting sqref="U124:LH124 U121:LH121 U118:LH118">
    <cfRule type="cellIs" dxfId="243" priority="76" operator="equal">
      <formula>0</formula>
    </cfRule>
  </conditionalFormatting>
  <conditionalFormatting sqref="U90:LH90 U87:LH87 U84:LH84 U80:LH80 U75:LH75 U66:LH66">
    <cfRule type="cellIs" dxfId="242" priority="73" operator="equal">
      <formula>0</formula>
    </cfRule>
  </conditionalFormatting>
  <conditionalFormatting sqref="U139:LH139 V143:LH143">
    <cfRule type="expression" dxfId="241" priority="46">
      <formula>U$10=""</formula>
    </cfRule>
  </conditionalFormatting>
  <conditionalFormatting sqref="AI125:AI128 AI122:AI123 AI119:AI120 AI115:AI117 AI110:AI113 AI101:AI108">
    <cfRule type="cellIs" dxfId="240" priority="71" operator="equal">
      <formula>0</formula>
    </cfRule>
  </conditionalFormatting>
  <conditionalFormatting sqref="AI125:AI128 AI122:AI123 AI119:AI120 AI115:AI117 AI110:AI113 AI101:AI108">
    <cfRule type="containsBlanks" dxfId="239" priority="70">
      <formula>LEN(TRIM(AI101))=0</formula>
    </cfRule>
  </conditionalFormatting>
  <conditionalFormatting sqref="AI125:AI128 AI122:AI123 AI119:AI120 AI115:AI117 AI110:AI113 AI101:AI108">
    <cfRule type="expression" dxfId="238" priority="69">
      <formula>AI$10=""</formula>
    </cfRule>
  </conditionalFormatting>
  <conditionalFormatting sqref="A146:XFD146">
    <cfRule type="cellIs" dxfId="237" priority="68" operator="equal">
      <formula>0</formula>
    </cfRule>
  </conditionalFormatting>
  <conditionalFormatting sqref="A131:XFD131">
    <cfRule type="cellIs" dxfId="236" priority="67" operator="equal">
      <formula>0</formula>
    </cfRule>
  </conditionalFormatting>
  <conditionalFormatting sqref="A144:XFD144">
    <cfRule type="cellIs" dxfId="235" priority="65" operator="equal">
      <formula>0</formula>
    </cfRule>
  </conditionalFormatting>
  <conditionalFormatting sqref="U136:U138">
    <cfRule type="expression" dxfId="234" priority="58">
      <formula>U$10=""</formula>
    </cfRule>
  </conditionalFormatting>
  <conditionalFormatting sqref="LI135:XFD138 A135:S138">
    <cfRule type="cellIs" dxfId="233" priority="64" operator="equal">
      <formula>0</formula>
    </cfRule>
  </conditionalFormatting>
  <conditionalFormatting sqref="T135:LH135 V136:LH138">
    <cfRule type="cellIs" dxfId="232" priority="63" operator="equal">
      <formula>0</formula>
    </cfRule>
  </conditionalFormatting>
  <conditionalFormatting sqref="U135:LH135 V136:LH138">
    <cfRule type="containsBlanks" dxfId="231" priority="62">
      <formula>LEN(TRIM(U135))=0</formula>
    </cfRule>
  </conditionalFormatting>
  <conditionalFormatting sqref="U135:LH135 V136:LH138">
    <cfRule type="expression" dxfId="230" priority="61">
      <formula>U$10=""</formula>
    </cfRule>
  </conditionalFormatting>
  <conditionalFormatting sqref="T136:U138">
    <cfRule type="cellIs" dxfId="229" priority="60" operator="equal">
      <formula>0</formula>
    </cfRule>
  </conditionalFormatting>
  <conditionalFormatting sqref="U136:U138">
    <cfRule type="containsBlanks" dxfId="228" priority="59">
      <formula>LEN(TRIM(U136))=0</formula>
    </cfRule>
  </conditionalFormatting>
  <conditionalFormatting sqref="T139:LH139 V143:LH143">
    <cfRule type="cellIs" dxfId="227" priority="48" operator="equal">
      <formula>0</formula>
    </cfRule>
  </conditionalFormatting>
  <conditionalFormatting sqref="U139:LH139 V143:LH143">
    <cfRule type="containsBlanks" dxfId="226" priority="47">
      <formula>LEN(TRIM(U139))=0</formula>
    </cfRule>
  </conditionalFormatting>
  <conditionalFormatting sqref="U140:U143 V140:LH142">
    <cfRule type="expression" dxfId="225" priority="43">
      <formula>U$10=""</formula>
    </cfRule>
  </conditionalFormatting>
  <conditionalFormatting sqref="A134:XFD134">
    <cfRule type="cellIs" dxfId="224" priority="51" operator="equal">
      <formula>0</formula>
    </cfRule>
  </conditionalFormatting>
  <conditionalFormatting sqref="LI139:XFD141 A139:S141 A143:S143 LI143:XFD143">
    <cfRule type="cellIs" dxfId="223" priority="49" operator="equal">
      <formula>0</formula>
    </cfRule>
  </conditionalFormatting>
  <conditionalFormatting sqref="T143:U143 T140:U140 T141 U141:U142 V140:LH142">
    <cfRule type="cellIs" dxfId="222" priority="45" operator="equal">
      <formula>0</formula>
    </cfRule>
  </conditionalFormatting>
  <conditionalFormatting sqref="U140:U143 V140:LH142">
    <cfRule type="containsBlanks" dxfId="221" priority="44">
      <formula>LEN(TRIM(U140))=0</formula>
    </cfRule>
  </conditionalFormatting>
  <conditionalFormatting sqref="LI142:XFD142 A142:S142">
    <cfRule type="cellIs" dxfId="220" priority="42" operator="equal">
      <formula>0</formula>
    </cfRule>
  </conditionalFormatting>
  <conditionalFormatting sqref="T142">
    <cfRule type="cellIs" dxfId="219" priority="38" operator="equal">
      <formula>0</formula>
    </cfRule>
  </conditionalFormatting>
  <conditionalFormatting sqref="R151">
    <cfRule type="cellIs" dxfId="218" priority="32" operator="equal">
      <formula>0</formula>
    </cfRule>
  </conditionalFormatting>
  <conditionalFormatting sqref="U151:LH151">
    <cfRule type="cellIs" dxfId="217" priority="34" operator="equal">
      <formula>0</formula>
    </cfRule>
  </conditionalFormatting>
  <conditionalFormatting sqref="A151:Q151 LI151:XFD151 S151:T151">
    <cfRule type="cellIs" dxfId="216" priority="35" operator="equal">
      <formula>0</formula>
    </cfRule>
  </conditionalFormatting>
  <conditionalFormatting sqref="U151:LH151">
    <cfRule type="expression" dxfId="215" priority="33">
      <formula>U$10=""</formula>
    </cfRule>
  </conditionalFormatting>
  <conditionalFormatting sqref="A152:XFD152">
    <cfRule type="cellIs" dxfId="214" priority="31" operator="equal">
      <formula>0</formula>
    </cfRule>
  </conditionalFormatting>
  <conditionalFormatting sqref="A155:Q155 LI155:XFD155 S155:T155">
    <cfRule type="cellIs" dxfId="213" priority="30" operator="equal">
      <formula>0</formula>
    </cfRule>
  </conditionalFormatting>
  <conditionalFormatting sqref="R155">
    <cfRule type="cellIs" dxfId="212" priority="27" operator="equal">
      <formula>0</formula>
    </cfRule>
  </conditionalFormatting>
  <conditionalFormatting sqref="U155:LH155">
    <cfRule type="expression" dxfId="211" priority="28">
      <formula>U$10=""</formula>
    </cfRule>
  </conditionalFormatting>
  <conditionalFormatting sqref="U155:LH155">
    <cfRule type="cellIs" dxfId="210" priority="29" operator="equal">
      <formula>0</formula>
    </cfRule>
  </conditionalFormatting>
  <conditionalFormatting sqref="A156:XFD156">
    <cfRule type="cellIs" dxfId="209" priority="26" operator="equal">
      <formula>0</formula>
    </cfRule>
  </conditionalFormatting>
  <conditionalFormatting sqref="R157">
    <cfRule type="cellIs" dxfId="208" priority="22" operator="equal">
      <formula>0</formula>
    </cfRule>
  </conditionalFormatting>
  <conditionalFormatting sqref="U157:LH157">
    <cfRule type="cellIs" dxfId="207" priority="24" operator="equal">
      <formula>0</formula>
    </cfRule>
  </conditionalFormatting>
  <conditionalFormatting sqref="A157:Q157 LI157:XFD157 S157:T157">
    <cfRule type="cellIs" dxfId="206" priority="25" operator="equal">
      <formula>0</formula>
    </cfRule>
  </conditionalFormatting>
  <conditionalFormatting sqref="U157:LH157">
    <cfRule type="expression" dxfId="205" priority="23">
      <formula>U$10=""</formula>
    </cfRule>
  </conditionalFormatting>
  <conditionalFormatting sqref="A158:XFD158">
    <cfRule type="cellIs" dxfId="204" priority="21" operator="equal">
      <formula>0</formula>
    </cfRule>
  </conditionalFormatting>
  <conditionalFormatting sqref="A163:D163 F163:XFD163">
    <cfRule type="cellIs" dxfId="203" priority="20" operator="equal">
      <formula>0</formula>
    </cfRule>
  </conditionalFormatting>
  <conditionalFormatting sqref="U163:LH163">
    <cfRule type="expression" dxfId="202" priority="19">
      <formula>U$10=""</formula>
    </cfRule>
  </conditionalFormatting>
  <conditionalFormatting sqref="E163">
    <cfRule type="cellIs" dxfId="201" priority="18" operator="equal">
      <formula>0</formula>
    </cfRule>
  </conditionalFormatting>
  <conditionalFormatting sqref="U163:LH163">
    <cfRule type="cellIs" dxfId="200" priority="17" operator="lessThan">
      <formula>0</formula>
    </cfRule>
  </conditionalFormatting>
  <conditionalFormatting sqref="R168">
    <cfRule type="cellIs" dxfId="199" priority="13" operator="equal">
      <formula>0</formula>
    </cfRule>
  </conditionalFormatting>
  <conditionalFormatting sqref="A168:Q168 LI168:XFD168 S168:T168">
    <cfRule type="cellIs" dxfId="198" priority="16" operator="equal">
      <formula>0</formula>
    </cfRule>
  </conditionalFormatting>
  <conditionalFormatting sqref="U168:LH168">
    <cfRule type="expression" dxfId="197" priority="14">
      <formula>U$10=""</formula>
    </cfRule>
  </conditionalFormatting>
  <conditionalFormatting sqref="U168:LH168">
    <cfRule type="cellIs" dxfId="196" priority="15" operator="equal">
      <formula>0</formula>
    </cfRule>
  </conditionalFormatting>
  <conditionalFormatting sqref="R170">
    <cfRule type="cellIs" dxfId="195" priority="9" operator="equal">
      <formula>0</formula>
    </cfRule>
  </conditionalFormatting>
  <conditionalFormatting sqref="A170:Q170 LI170:XFD170 S170:T170">
    <cfRule type="cellIs" dxfId="194" priority="12" operator="equal">
      <formula>0</formula>
    </cfRule>
  </conditionalFormatting>
  <conditionalFormatting sqref="U170:LH170">
    <cfRule type="expression" dxfId="193" priority="10">
      <formula>U$10=""</formula>
    </cfRule>
  </conditionalFormatting>
  <conditionalFormatting sqref="U170:LH170">
    <cfRule type="cellIs" dxfId="192" priority="11" operator="equal">
      <formula>0</formula>
    </cfRule>
  </conditionalFormatting>
  <conditionalFormatting sqref="U172:LH172">
    <cfRule type="cellIs" dxfId="191" priority="5" operator="lessThan">
      <formula>0</formula>
    </cfRule>
  </conditionalFormatting>
  <conditionalFormatting sqref="A172:D172 F172:XFD172">
    <cfRule type="cellIs" dxfId="190" priority="8" operator="equal">
      <formula>0</formula>
    </cfRule>
  </conditionalFormatting>
  <conditionalFormatting sqref="U172:LH172">
    <cfRule type="expression" dxfId="189" priority="7">
      <formula>U$10=""</formula>
    </cfRule>
  </conditionalFormatting>
  <conditionalFormatting sqref="E172">
    <cfRule type="cellIs" dxfId="188" priority="6" operator="equal">
      <formula>0</formula>
    </cfRule>
  </conditionalFormatting>
  <dataValidations count="1">
    <dataValidation type="decimal" operator="greaterThanOrEqual" allowBlank="1" showInputMessage="1" showErrorMessage="1" sqref="H8">
      <formula1>0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списки!$Q$13:$Q$17</xm:f>
          </x14:formula1>
          <xm:sqref>H41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109"/>
  <sheetViews>
    <sheetView showGridLines="0" workbookViewId="0">
      <pane ySplit="11" topLeftCell="A12" activePane="bottomLeft" state="frozen"/>
      <selection pane="bottomLeft" activeCell="B6" sqref="B6"/>
    </sheetView>
  </sheetViews>
  <sheetFormatPr defaultRowHeight="12" x14ac:dyDescent="0.25"/>
  <cols>
    <col min="1" max="1" width="1.77734375" style="2" customWidth="1"/>
    <col min="2" max="2" width="1.77734375" style="18" customWidth="1"/>
    <col min="3" max="3" width="1.77734375" style="2" customWidth="1"/>
    <col min="4" max="4" width="1.77734375" style="14" customWidth="1"/>
    <col min="5" max="5" width="38.6640625" style="2" bestFit="1" customWidth="1"/>
    <col min="6" max="6" width="1.77734375" style="29" customWidth="1"/>
    <col min="7" max="7" width="1.77734375" style="14" customWidth="1"/>
    <col min="8" max="8" width="10.77734375" style="2" bestFit="1" customWidth="1"/>
    <col min="9" max="10" width="1.77734375" style="2" customWidth="1"/>
    <col min="11" max="11" width="8.88671875" style="2"/>
    <col min="12" max="13" width="1.77734375" style="2" customWidth="1"/>
    <col min="14" max="14" width="8.88671875" style="2"/>
    <col min="15" max="16" width="1.77734375" style="2" customWidth="1"/>
    <col min="17" max="16384" width="8.88671875" style="2"/>
  </cols>
  <sheetData>
    <row r="1" spans="1:16" s="1" customFormat="1" ht="10.199999999999999" x14ac:dyDescent="0.2">
      <c r="A1" s="4"/>
      <c r="B1" s="15"/>
      <c r="C1" s="4"/>
      <c r="D1" s="12"/>
      <c r="E1" s="4"/>
      <c r="F1" s="27"/>
      <c r="G1" s="12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0.199999999999999" x14ac:dyDescent="0.2">
      <c r="A2" s="4"/>
      <c r="B2" s="15"/>
      <c r="C2" s="4"/>
      <c r="D2" s="12"/>
      <c r="E2" s="4"/>
      <c r="F2" s="27"/>
      <c r="G2" s="12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10.199999999999999" x14ac:dyDescent="0.2">
      <c r="A3" s="4"/>
      <c r="B3" s="15"/>
      <c r="C3" s="5" t="str">
        <f>главная!C3</f>
        <v>Финмодель</v>
      </c>
      <c r="D3" s="12"/>
      <c r="E3" s="4"/>
      <c r="F3" s="27"/>
      <c r="G3" s="12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10.199999999999999" x14ac:dyDescent="0.2">
      <c r="A4" s="4"/>
      <c r="B4" s="15"/>
      <c r="C4" s="5" t="str">
        <f>главная!C4</f>
        <v>Финансовая биржа торговли криптовалютами</v>
      </c>
      <c r="D4" s="12"/>
      <c r="E4" s="4"/>
      <c r="F4" s="27"/>
      <c r="G4" s="12"/>
      <c r="H4" s="4"/>
      <c r="I4" s="4"/>
      <c r="J4" s="4"/>
      <c r="K4" s="4"/>
      <c r="L4" s="4"/>
      <c r="M4" s="4"/>
      <c r="N4" s="4"/>
      <c r="O4" s="4"/>
      <c r="P4" s="4"/>
    </row>
    <row r="5" spans="1:16" s="1" customFormat="1" ht="10.199999999999999" x14ac:dyDescent="0.2">
      <c r="A5" s="4"/>
      <c r="B5" s="15"/>
      <c r="C5" s="5" t="str">
        <f>главная!C5</f>
        <v>локализация: Лондон-Москва</v>
      </c>
      <c r="D5" s="12"/>
      <c r="E5" s="4"/>
      <c r="F5" s="27"/>
      <c r="G5" s="12"/>
      <c r="H5" s="4"/>
      <c r="I5" s="4"/>
      <c r="J5" s="4"/>
      <c r="K5" s="4"/>
      <c r="L5" s="4"/>
      <c r="M5" s="4"/>
      <c r="N5" s="4"/>
      <c r="O5" s="4"/>
      <c r="P5" s="4"/>
    </row>
    <row r="6" spans="1:16" s="1" customFormat="1" ht="10.199999999999999" x14ac:dyDescent="0.2">
      <c r="A6" s="4"/>
      <c r="B6" s="15"/>
      <c r="C6" s="4" t="s">
        <v>48</v>
      </c>
      <c r="D6" s="12"/>
      <c r="E6" s="4"/>
      <c r="F6" s="27"/>
      <c r="G6" s="12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0.199999999999999" x14ac:dyDescent="0.2">
      <c r="A7" s="4"/>
      <c r="B7" s="15"/>
      <c r="C7" s="4"/>
      <c r="D7" s="12"/>
      <c r="E7" s="4"/>
      <c r="F7" s="27"/>
      <c r="G7" s="12"/>
      <c r="H7" s="4"/>
      <c r="I7" s="4"/>
      <c r="J7" s="4"/>
      <c r="K7" s="4"/>
      <c r="L7" s="4"/>
      <c r="M7" s="4"/>
      <c r="N7" s="4"/>
      <c r="O7" s="4"/>
      <c r="P7" s="4"/>
    </row>
    <row r="8" spans="1:16" s="1" customFormat="1" ht="10.199999999999999" x14ac:dyDescent="0.2">
      <c r="A8" s="4"/>
      <c r="B8" s="15"/>
      <c r="C8" s="4"/>
      <c r="D8" s="12"/>
      <c r="E8" s="4"/>
      <c r="F8" s="27"/>
      <c r="G8" s="43" t="s">
        <v>6</v>
      </c>
      <c r="H8" s="96"/>
      <c r="I8" s="97" t="s">
        <v>44</v>
      </c>
      <c r="J8" s="98" t="s">
        <v>45</v>
      </c>
      <c r="K8" s="4"/>
      <c r="L8" s="4"/>
      <c r="M8" s="4"/>
      <c r="N8" s="4"/>
      <c r="O8" s="4"/>
      <c r="P8" s="4"/>
    </row>
    <row r="9" spans="1:16" s="1" customFormat="1" ht="10.199999999999999" x14ac:dyDescent="0.2">
      <c r="A9" s="4"/>
      <c r="B9" s="15"/>
      <c r="C9" s="4"/>
      <c r="D9" s="5"/>
      <c r="E9" s="38"/>
      <c r="F9" s="68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s="3" customFormat="1" ht="10.199999999999999" x14ac:dyDescent="0.2">
      <c r="A10" s="5"/>
      <c r="B10" s="16"/>
      <c r="C10" s="5"/>
      <c r="D10" s="12"/>
      <c r="E10" s="5" t="s">
        <v>9</v>
      </c>
      <c r="F10" s="28"/>
      <c r="G10" s="12"/>
      <c r="H10" s="5" t="s">
        <v>2</v>
      </c>
      <c r="I10" s="5"/>
      <c r="J10" s="5"/>
      <c r="K10" s="5"/>
      <c r="L10" s="5"/>
      <c r="M10" s="5"/>
      <c r="N10" s="5"/>
      <c r="O10" s="5"/>
      <c r="P10" s="5"/>
    </row>
    <row r="11" spans="1:16" ht="4.05" customHeight="1" x14ac:dyDescent="0.25">
      <c r="A11" s="6"/>
      <c r="B11" s="17"/>
      <c r="C11" s="6"/>
      <c r="D11" s="13"/>
      <c r="E11" s="7"/>
      <c r="F11" s="27"/>
      <c r="G11" s="13"/>
      <c r="H11" s="6"/>
      <c r="I11" s="6"/>
      <c r="J11" s="6"/>
      <c r="K11" s="6"/>
      <c r="L11" s="6"/>
      <c r="M11" s="6"/>
      <c r="N11" s="6"/>
      <c r="O11" s="6"/>
      <c r="P11" s="6"/>
    </row>
    <row r="12" spans="1:16" s="40" customFormat="1" ht="10.199999999999999" x14ac:dyDescent="0.2">
      <c r="A12" s="38"/>
      <c r="B12" s="38"/>
      <c r="C12" s="38"/>
      <c r="D12" s="37"/>
      <c r="E12" s="38" t="s">
        <v>12</v>
      </c>
      <c r="F12" s="39">
        <f>SUM(F13:F10067)</f>
        <v>0</v>
      </c>
      <c r="G12" s="37"/>
      <c r="H12" s="38"/>
      <c r="I12" s="38"/>
      <c r="J12" s="38"/>
      <c r="K12" s="38"/>
      <c r="L12" s="38"/>
      <c r="M12" s="38"/>
      <c r="N12" s="38"/>
      <c r="O12" s="38"/>
      <c r="P12" s="38"/>
    </row>
    <row r="13" spans="1:16" x14ac:dyDescent="0.25">
      <c r="A13" s="6"/>
      <c r="B13" s="17">
        <f>ROW(A13)</f>
        <v>13</v>
      </c>
      <c r="C13" s="6"/>
      <c r="D13" s="13" t="s">
        <v>6</v>
      </c>
      <c r="E13" s="8" t="s">
        <v>10</v>
      </c>
      <c r="F13" s="27">
        <f t="shared" ref="F13:F44" si="0">IF(E13="",0,IF(COUNTIF(E:E,E13)&lt;&gt;1,1,0))</f>
        <v>0</v>
      </c>
      <c r="G13" s="13" t="s">
        <v>6</v>
      </c>
      <c r="H13" s="8" t="s">
        <v>11</v>
      </c>
      <c r="I13" s="6"/>
      <c r="J13" s="6"/>
      <c r="K13" s="6"/>
      <c r="L13" s="6"/>
      <c r="M13" s="6"/>
      <c r="N13" s="6"/>
      <c r="O13" s="6"/>
      <c r="P13" s="6"/>
    </row>
    <row r="14" spans="1:16" x14ac:dyDescent="0.25">
      <c r="A14" s="6"/>
      <c r="B14" s="17">
        <f t="shared" ref="B14:B109" si="1">ROW(A14)</f>
        <v>14</v>
      </c>
      <c r="C14" s="6"/>
      <c r="D14" s="13" t="s">
        <v>6</v>
      </c>
      <c r="E14" s="8" t="s">
        <v>129</v>
      </c>
      <c r="F14" s="27">
        <f t="shared" si="0"/>
        <v>0</v>
      </c>
      <c r="G14" s="13" t="s">
        <v>6</v>
      </c>
      <c r="H14" s="8" t="s">
        <v>130</v>
      </c>
      <c r="I14" s="6"/>
      <c r="J14" s="6"/>
      <c r="K14" s="6"/>
      <c r="L14" s="6"/>
      <c r="M14" s="6"/>
      <c r="N14" s="6"/>
      <c r="O14" s="6"/>
      <c r="P14" s="6"/>
    </row>
    <row r="15" spans="1:16" x14ac:dyDescent="0.25">
      <c r="A15" s="6"/>
      <c r="B15" s="17">
        <f t="shared" ref="B15" si="2">ROW(A15)</f>
        <v>15</v>
      </c>
      <c r="C15" s="6"/>
      <c r="D15" s="13" t="s">
        <v>6</v>
      </c>
      <c r="E15" s="8" t="s">
        <v>59</v>
      </c>
      <c r="F15" s="27">
        <f t="shared" si="0"/>
        <v>0</v>
      </c>
      <c r="G15" s="13" t="s">
        <v>6</v>
      </c>
      <c r="H15" s="8" t="s">
        <v>60</v>
      </c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6"/>
      <c r="B16" s="17">
        <f t="shared" si="1"/>
        <v>16</v>
      </c>
      <c r="C16" s="6"/>
      <c r="D16" s="13" t="s">
        <v>6</v>
      </c>
      <c r="E16" s="8" t="s">
        <v>74</v>
      </c>
      <c r="F16" s="27">
        <f t="shared" si="0"/>
        <v>0</v>
      </c>
      <c r="G16" s="13" t="s">
        <v>6</v>
      </c>
      <c r="H16" s="8" t="s">
        <v>62</v>
      </c>
      <c r="I16" s="6"/>
      <c r="J16" s="6"/>
      <c r="K16" s="6"/>
      <c r="L16" s="6"/>
      <c r="M16" s="6"/>
      <c r="N16" s="6"/>
      <c r="O16" s="6"/>
      <c r="P16" s="6"/>
    </row>
    <row r="17" spans="1:16" x14ac:dyDescent="0.25">
      <c r="A17" s="6"/>
      <c r="B17" s="17">
        <f t="shared" si="1"/>
        <v>17</v>
      </c>
      <c r="C17" s="6"/>
      <c r="D17" s="13" t="s">
        <v>6</v>
      </c>
      <c r="E17" s="8" t="s">
        <v>75</v>
      </c>
      <c r="F17" s="27">
        <f t="shared" si="0"/>
        <v>0</v>
      </c>
      <c r="G17" s="13" t="s">
        <v>6</v>
      </c>
      <c r="H17" s="8" t="s">
        <v>62</v>
      </c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6"/>
      <c r="B18" s="17">
        <f t="shared" si="1"/>
        <v>18</v>
      </c>
      <c r="C18" s="6"/>
      <c r="D18" s="13" t="s">
        <v>6</v>
      </c>
      <c r="E18" s="8" t="s">
        <v>76</v>
      </c>
      <c r="F18" s="27">
        <f t="shared" si="0"/>
        <v>0</v>
      </c>
      <c r="G18" s="13" t="s">
        <v>6</v>
      </c>
      <c r="H18" s="8" t="s">
        <v>13</v>
      </c>
      <c r="I18" s="6"/>
      <c r="J18" s="6"/>
      <c r="K18" s="6"/>
      <c r="L18" s="6"/>
      <c r="M18" s="6"/>
      <c r="N18" s="6"/>
      <c r="O18" s="6"/>
      <c r="P18" s="6"/>
    </row>
    <row r="19" spans="1:16" x14ac:dyDescent="0.25">
      <c r="A19" s="6"/>
      <c r="B19" s="17">
        <f t="shared" si="1"/>
        <v>19</v>
      </c>
      <c r="C19" s="6"/>
      <c r="D19" s="13" t="s">
        <v>6</v>
      </c>
      <c r="E19" s="8" t="s">
        <v>77</v>
      </c>
      <c r="F19" s="27">
        <f t="shared" si="0"/>
        <v>0</v>
      </c>
      <c r="G19" s="13" t="s">
        <v>6</v>
      </c>
      <c r="H19" s="8" t="s">
        <v>50</v>
      </c>
      <c r="I19" s="6"/>
      <c r="J19" s="6"/>
      <c r="K19" s="6"/>
      <c r="L19" s="6"/>
      <c r="M19" s="6"/>
      <c r="N19" s="6"/>
      <c r="O19" s="6"/>
      <c r="P19" s="6"/>
    </row>
    <row r="20" spans="1:16" x14ac:dyDescent="0.25">
      <c r="A20" s="6"/>
      <c r="B20" s="17">
        <f t="shared" si="1"/>
        <v>20</v>
      </c>
      <c r="C20" s="6"/>
      <c r="D20" s="13" t="s">
        <v>6</v>
      </c>
      <c r="E20" s="8" t="s">
        <v>84</v>
      </c>
      <c r="F20" s="27">
        <f t="shared" si="0"/>
        <v>0</v>
      </c>
      <c r="G20" s="13" t="s">
        <v>6</v>
      </c>
      <c r="H20" s="8" t="s">
        <v>82</v>
      </c>
      <c r="I20" s="6"/>
      <c r="J20" s="6"/>
      <c r="K20" s="6"/>
      <c r="L20" s="6"/>
      <c r="M20" s="6"/>
      <c r="N20" s="6"/>
      <c r="O20" s="6"/>
      <c r="P20" s="6"/>
    </row>
    <row r="21" spans="1:16" x14ac:dyDescent="0.25">
      <c r="A21" s="6"/>
      <c r="B21" s="17">
        <f t="shared" ref="B21" si="3">ROW(A21)</f>
        <v>21</v>
      </c>
      <c r="C21" s="6"/>
      <c r="D21" s="13" t="s">
        <v>6</v>
      </c>
      <c r="E21" s="8" t="s">
        <v>83</v>
      </c>
      <c r="F21" s="27">
        <f t="shared" si="0"/>
        <v>0</v>
      </c>
      <c r="G21" s="13" t="s">
        <v>6</v>
      </c>
      <c r="H21" s="8" t="s">
        <v>50</v>
      </c>
      <c r="I21" s="6"/>
      <c r="J21" s="6"/>
      <c r="K21" s="6"/>
      <c r="L21" s="6"/>
      <c r="M21" s="6"/>
      <c r="N21" s="6"/>
      <c r="O21" s="6"/>
      <c r="P21" s="6"/>
    </row>
    <row r="22" spans="1:16" x14ac:dyDescent="0.25">
      <c r="A22" s="6"/>
      <c r="B22" s="17">
        <f t="shared" si="1"/>
        <v>22</v>
      </c>
      <c r="C22" s="6"/>
      <c r="D22" s="13" t="s">
        <v>6</v>
      </c>
      <c r="E22" s="8" t="s">
        <v>89</v>
      </c>
      <c r="F22" s="27">
        <f t="shared" si="0"/>
        <v>0</v>
      </c>
      <c r="G22" s="13" t="s">
        <v>6</v>
      </c>
      <c r="H22" s="8" t="s">
        <v>13</v>
      </c>
      <c r="I22" s="6"/>
      <c r="J22" s="6"/>
      <c r="K22" s="6"/>
      <c r="L22" s="6"/>
      <c r="M22" s="6"/>
      <c r="N22" s="6"/>
      <c r="O22" s="6"/>
      <c r="P22" s="6"/>
    </row>
    <row r="23" spans="1:16" x14ac:dyDescent="0.25">
      <c r="A23" s="6"/>
      <c r="B23" s="17">
        <f t="shared" ref="B23" si="4">ROW(A23)</f>
        <v>23</v>
      </c>
      <c r="C23" s="6"/>
      <c r="D23" s="13" t="s">
        <v>6</v>
      </c>
      <c r="E23" s="8" t="s">
        <v>90</v>
      </c>
      <c r="F23" s="27">
        <f t="shared" si="0"/>
        <v>0</v>
      </c>
      <c r="G23" s="13" t="s">
        <v>6</v>
      </c>
      <c r="H23" s="8" t="s">
        <v>50</v>
      </c>
      <c r="I23" s="6"/>
      <c r="J23" s="6"/>
      <c r="K23" s="6"/>
      <c r="L23" s="6"/>
      <c r="M23" s="6"/>
      <c r="N23" s="6"/>
      <c r="O23" s="6"/>
      <c r="P23" s="6"/>
    </row>
    <row r="24" spans="1:16" x14ac:dyDescent="0.25">
      <c r="A24" s="6"/>
      <c r="B24" s="17">
        <f t="shared" si="1"/>
        <v>24</v>
      </c>
      <c r="C24" s="6"/>
      <c r="D24" s="13" t="s">
        <v>6</v>
      </c>
      <c r="E24" s="8" t="s">
        <v>180</v>
      </c>
      <c r="F24" s="27">
        <f t="shared" si="0"/>
        <v>0</v>
      </c>
      <c r="G24" s="13" t="s">
        <v>6</v>
      </c>
      <c r="H24" s="8" t="s">
        <v>50</v>
      </c>
      <c r="I24" s="6"/>
      <c r="J24" s="6"/>
      <c r="K24" s="6"/>
      <c r="L24" s="6"/>
      <c r="M24" s="6"/>
      <c r="N24" s="6"/>
      <c r="O24" s="6"/>
      <c r="P24" s="6"/>
    </row>
    <row r="25" spans="1:16" x14ac:dyDescent="0.25">
      <c r="A25" s="6"/>
      <c r="B25" s="17">
        <f t="shared" ref="B25" si="5">ROW(A25)</f>
        <v>25</v>
      </c>
      <c r="C25" s="6"/>
      <c r="D25" s="13" t="s">
        <v>6</v>
      </c>
      <c r="E25" s="8" t="s">
        <v>181</v>
      </c>
      <c r="F25" s="27">
        <f t="shared" si="0"/>
        <v>0</v>
      </c>
      <c r="G25" s="13" t="s">
        <v>6</v>
      </c>
      <c r="H25" s="8" t="s">
        <v>50</v>
      </c>
      <c r="I25" s="6"/>
      <c r="J25" s="6"/>
      <c r="K25" s="6"/>
      <c r="L25" s="6"/>
      <c r="M25" s="6"/>
      <c r="N25" s="6"/>
      <c r="O25" s="6"/>
      <c r="P25" s="6"/>
    </row>
    <row r="26" spans="1:16" x14ac:dyDescent="0.25">
      <c r="A26" s="6"/>
      <c r="B26" s="17">
        <f t="shared" si="1"/>
        <v>26</v>
      </c>
      <c r="C26" s="6"/>
      <c r="D26" s="13" t="s">
        <v>6</v>
      </c>
      <c r="E26" s="8" t="s">
        <v>131</v>
      </c>
      <c r="F26" s="27">
        <f t="shared" si="0"/>
        <v>0</v>
      </c>
      <c r="G26" s="13" t="s">
        <v>6</v>
      </c>
      <c r="H26" s="8" t="s">
        <v>50</v>
      </c>
      <c r="I26" s="6"/>
      <c r="J26" s="6"/>
      <c r="K26" s="6"/>
      <c r="L26" s="6"/>
      <c r="M26" s="6"/>
      <c r="N26" s="6"/>
      <c r="O26" s="6"/>
      <c r="P26" s="6"/>
    </row>
    <row r="27" spans="1:16" x14ac:dyDescent="0.25">
      <c r="A27" s="6"/>
      <c r="B27" s="17">
        <f t="shared" si="1"/>
        <v>27</v>
      </c>
      <c r="C27" s="6"/>
      <c r="D27" s="13" t="s">
        <v>6</v>
      </c>
      <c r="E27" s="8" t="s">
        <v>51</v>
      </c>
      <c r="F27" s="27">
        <f t="shared" si="0"/>
        <v>0</v>
      </c>
      <c r="G27" s="13" t="s">
        <v>6</v>
      </c>
      <c r="H27" s="8" t="s">
        <v>13</v>
      </c>
      <c r="I27" s="6"/>
      <c r="J27" s="6"/>
      <c r="K27" s="6"/>
      <c r="L27" s="6"/>
      <c r="M27" s="6"/>
      <c r="N27" s="6"/>
      <c r="O27" s="6"/>
      <c r="P27" s="6"/>
    </row>
    <row r="28" spans="1:16" x14ac:dyDescent="0.25">
      <c r="A28" s="6"/>
      <c r="B28" s="17">
        <f t="shared" si="1"/>
        <v>28</v>
      </c>
      <c r="C28" s="6"/>
      <c r="D28" s="13" t="s">
        <v>6</v>
      </c>
      <c r="E28" s="8" t="s">
        <v>53</v>
      </c>
      <c r="F28" s="27">
        <f t="shared" si="0"/>
        <v>0</v>
      </c>
      <c r="G28" s="13" t="s">
        <v>6</v>
      </c>
      <c r="H28" s="8" t="s">
        <v>50</v>
      </c>
      <c r="I28" s="6"/>
      <c r="J28" s="6"/>
      <c r="K28" s="6"/>
      <c r="L28" s="6"/>
      <c r="M28" s="6"/>
      <c r="N28" s="6"/>
      <c r="O28" s="6"/>
      <c r="P28" s="6"/>
    </row>
    <row r="29" spans="1:16" x14ac:dyDescent="0.25">
      <c r="A29" s="6"/>
      <c r="B29" s="17">
        <f t="shared" si="1"/>
        <v>29</v>
      </c>
      <c r="C29" s="6"/>
      <c r="D29" s="13" t="s">
        <v>6</v>
      </c>
      <c r="E29" s="8" t="s">
        <v>56</v>
      </c>
      <c r="F29" s="27">
        <f t="shared" si="0"/>
        <v>0</v>
      </c>
      <c r="G29" s="13" t="s">
        <v>6</v>
      </c>
      <c r="H29" s="8" t="s">
        <v>13</v>
      </c>
      <c r="I29" s="6"/>
      <c r="J29" s="6"/>
      <c r="K29" s="6"/>
      <c r="L29" s="6"/>
      <c r="M29" s="6"/>
      <c r="N29" s="6"/>
      <c r="O29" s="6"/>
      <c r="P29" s="6"/>
    </row>
    <row r="30" spans="1:16" x14ac:dyDescent="0.25">
      <c r="A30" s="6"/>
      <c r="B30" s="17">
        <f t="shared" si="1"/>
        <v>30</v>
      </c>
      <c r="C30" s="6"/>
      <c r="D30" s="13" t="s">
        <v>6</v>
      </c>
      <c r="E30" s="8" t="s">
        <v>54</v>
      </c>
      <c r="F30" s="27">
        <f t="shared" si="0"/>
        <v>0</v>
      </c>
      <c r="G30" s="13" t="s">
        <v>6</v>
      </c>
      <c r="H30" s="8" t="s">
        <v>50</v>
      </c>
      <c r="I30" s="6"/>
      <c r="J30" s="6"/>
      <c r="K30" s="6"/>
      <c r="L30" s="6"/>
      <c r="M30" s="6"/>
      <c r="N30" s="6"/>
      <c r="O30" s="6"/>
      <c r="P30" s="6"/>
    </row>
    <row r="31" spans="1:16" x14ac:dyDescent="0.25">
      <c r="A31" s="6"/>
      <c r="B31" s="17">
        <f t="shared" si="1"/>
        <v>31</v>
      </c>
      <c r="C31" s="6"/>
      <c r="D31" s="13" t="s">
        <v>6</v>
      </c>
      <c r="E31" s="8" t="s">
        <v>57</v>
      </c>
      <c r="F31" s="27">
        <f t="shared" si="0"/>
        <v>0</v>
      </c>
      <c r="G31" s="13" t="s">
        <v>6</v>
      </c>
      <c r="H31" s="8" t="s">
        <v>14</v>
      </c>
      <c r="I31" s="6"/>
      <c r="J31" s="6"/>
      <c r="K31" s="6"/>
      <c r="L31" s="6"/>
      <c r="M31" s="6"/>
      <c r="N31" s="6"/>
      <c r="O31" s="6"/>
      <c r="P31" s="6"/>
    </row>
    <row r="32" spans="1:16" x14ac:dyDescent="0.25">
      <c r="A32" s="6"/>
      <c r="B32" s="17">
        <f t="shared" si="1"/>
        <v>32</v>
      </c>
      <c r="C32" s="6"/>
      <c r="D32" s="13" t="s">
        <v>6</v>
      </c>
      <c r="E32" s="8" t="s">
        <v>15</v>
      </c>
      <c r="F32" s="27">
        <f t="shared" si="0"/>
        <v>0</v>
      </c>
      <c r="G32" s="13" t="s">
        <v>6</v>
      </c>
      <c r="H32" s="8" t="s">
        <v>14</v>
      </c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6"/>
      <c r="B33" s="17">
        <f t="shared" si="1"/>
        <v>33</v>
      </c>
      <c r="C33" s="6"/>
      <c r="D33" s="13" t="s">
        <v>6</v>
      </c>
      <c r="E33" s="8" t="s">
        <v>58</v>
      </c>
      <c r="F33" s="27">
        <f t="shared" si="0"/>
        <v>0</v>
      </c>
      <c r="G33" s="13" t="s">
        <v>6</v>
      </c>
      <c r="H33" s="8" t="s">
        <v>50</v>
      </c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6"/>
      <c r="B34" s="17">
        <f t="shared" si="1"/>
        <v>34</v>
      </c>
      <c r="C34" s="6"/>
      <c r="D34" s="13" t="s">
        <v>6</v>
      </c>
      <c r="E34" s="8" t="s">
        <v>18</v>
      </c>
      <c r="F34" s="27">
        <f t="shared" si="0"/>
        <v>0</v>
      </c>
      <c r="G34" s="13" t="s">
        <v>6</v>
      </c>
      <c r="H34" s="8" t="s">
        <v>13</v>
      </c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6"/>
      <c r="B35" s="17">
        <f t="shared" si="1"/>
        <v>35</v>
      </c>
      <c r="C35" s="6"/>
      <c r="D35" s="13" t="s">
        <v>6</v>
      </c>
      <c r="E35" s="8" t="s">
        <v>19</v>
      </c>
      <c r="F35" s="27">
        <f t="shared" si="0"/>
        <v>0</v>
      </c>
      <c r="G35" s="13" t="s">
        <v>6</v>
      </c>
      <c r="H35" s="8" t="s">
        <v>13</v>
      </c>
      <c r="I35" s="6"/>
      <c r="J35" s="6"/>
      <c r="K35" s="6"/>
      <c r="L35" s="6"/>
      <c r="M35" s="6"/>
      <c r="N35" s="6"/>
      <c r="O35" s="6"/>
      <c r="P35" s="6"/>
    </row>
    <row r="36" spans="1:16" x14ac:dyDescent="0.25">
      <c r="A36" s="6"/>
      <c r="B36" s="17">
        <f t="shared" si="1"/>
        <v>36</v>
      </c>
      <c r="C36" s="6"/>
      <c r="D36" s="13" t="s">
        <v>6</v>
      </c>
      <c r="E36" s="8" t="s">
        <v>20</v>
      </c>
      <c r="F36" s="27">
        <f t="shared" si="0"/>
        <v>0</v>
      </c>
      <c r="G36" s="13" t="s">
        <v>6</v>
      </c>
      <c r="H36" s="8" t="s">
        <v>50</v>
      </c>
      <c r="I36" s="6"/>
      <c r="J36" s="6"/>
      <c r="K36" s="6"/>
      <c r="L36" s="6"/>
      <c r="M36" s="6"/>
      <c r="N36" s="6"/>
      <c r="O36" s="6"/>
      <c r="P36" s="6"/>
    </row>
    <row r="37" spans="1:16" x14ac:dyDescent="0.25">
      <c r="A37" s="6"/>
      <c r="B37" s="17">
        <f t="shared" si="1"/>
        <v>37</v>
      </c>
      <c r="C37" s="6"/>
      <c r="D37" s="13" t="s">
        <v>6</v>
      </c>
      <c r="E37" s="8" t="s">
        <v>108</v>
      </c>
      <c r="F37" s="27">
        <f t="shared" si="0"/>
        <v>0</v>
      </c>
      <c r="G37" s="13" t="s">
        <v>6</v>
      </c>
      <c r="H37" s="8" t="s">
        <v>50</v>
      </c>
      <c r="I37" s="6"/>
      <c r="J37" s="6"/>
      <c r="K37" s="6"/>
      <c r="L37" s="6"/>
      <c r="M37" s="6"/>
      <c r="N37" s="6"/>
      <c r="O37" s="6"/>
      <c r="P37" s="6"/>
    </row>
    <row r="38" spans="1:16" x14ac:dyDescent="0.25">
      <c r="A38" s="6"/>
      <c r="B38" s="17">
        <f t="shared" si="1"/>
        <v>38</v>
      </c>
      <c r="C38" s="6"/>
      <c r="D38" s="13" t="s">
        <v>6</v>
      </c>
      <c r="E38" s="8" t="s">
        <v>80</v>
      </c>
      <c r="F38" s="27">
        <f t="shared" si="0"/>
        <v>0</v>
      </c>
      <c r="G38" s="13" t="s">
        <v>6</v>
      </c>
      <c r="H38" s="8" t="s">
        <v>13</v>
      </c>
      <c r="I38" s="6"/>
      <c r="J38" s="6"/>
      <c r="K38" s="6"/>
      <c r="L38" s="6"/>
      <c r="M38" s="6"/>
      <c r="N38" s="6"/>
      <c r="O38" s="6"/>
      <c r="P38" s="6"/>
    </row>
    <row r="39" spans="1:16" x14ac:dyDescent="0.25">
      <c r="A39" s="6"/>
      <c r="B39" s="17">
        <f t="shared" si="1"/>
        <v>39</v>
      </c>
      <c r="C39" s="6"/>
      <c r="D39" s="13" t="s">
        <v>6</v>
      </c>
      <c r="E39" s="8" t="s">
        <v>78</v>
      </c>
      <c r="F39" s="27">
        <f t="shared" si="0"/>
        <v>0</v>
      </c>
      <c r="G39" s="13" t="s">
        <v>6</v>
      </c>
      <c r="H39" s="8" t="s">
        <v>62</v>
      </c>
      <c r="I39" s="6"/>
      <c r="J39" s="6"/>
      <c r="K39" s="6"/>
      <c r="L39" s="6"/>
      <c r="M39" s="6"/>
      <c r="N39" s="6"/>
      <c r="O39" s="6"/>
      <c r="P39" s="6"/>
    </row>
    <row r="40" spans="1:16" x14ac:dyDescent="0.25">
      <c r="A40" s="6"/>
      <c r="B40" s="17">
        <f t="shared" ref="B40:B48" si="6">ROW(A40)</f>
        <v>40</v>
      </c>
      <c r="C40" s="6"/>
      <c r="D40" s="13" t="s">
        <v>6</v>
      </c>
      <c r="E40" s="8" t="s">
        <v>99</v>
      </c>
      <c r="F40" s="27">
        <f t="shared" si="0"/>
        <v>0</v>
      </c>
      <c r="G40" s="13" t="s">
        <v>6</v>
      </c>
      <c r="H40" s="8" t="s">
        <v>13</v>
      </c>
      <c r="I40" s="6"/>
      <c r="J40" s="6"/>
      <c r="K40" s="6"/>
      <c r="L40" s="6"/>
      <c r="M40" s="6"/>
      <c r="N40" s="6"/>
      <c r="O40" s="6"/>
      <c r="P40" s="6"/>
    </row>
    <row r="41" spans="1:16" x14ac:dyDescent="0.25">
      <c r="A41" s="6"/>
      <c r="B41" s="17">
        <f t="shared" si="6"/>
        <v>41</v>
      </c>
      <c r="C41" s="6"/>
      <c r="D41" s="13" t="s">
        <v>6</v>
      </c>
      <c r="E41" s="8" t="s">
        <v>79</v>
      </c>
      <c r="F41" s="27">
        <f t="shared" si="0"/>
        <v>0</v>
      </c>
      <c r="G41" s="13" t="s">
        <v>6</v>
      </c>
      <c r="H41" s="8" t="s">
        <v>62</v>
      </c>
      <c r="I41" s="6"/>
      <c r="J41" s="6"/>
      <c r="K41" s="6"/>
      <c r="L41" s="6"/>
      <c r="M41" s="6"/>
      <c r="N41" s="6"/>
      <c r="O41" s="6"/>
      <c r="P41" s="6"/>
    </row>
    <row r="42" spans="1:16" x14ac:dyDescent="0.25">
      <c r="A42" s="6"/>
      <c r="B42" s="17">
        <f t="shared" si="6"/>
        <v>42</v>
      </c>
      <c r="C42" s="6"/>
      <c r="D42" s="13" t="s">
        <v>6</v>
      </c>
      <c r="E42" s="8" t="s">
        <v>95</v>
      </c>
      <c r="F42" s="27">
        <f t="shared" si="0"/>
        <v>0</v>
      </c>
      <c r="G42" s="13" t="s">
        <v>6</v>
      </c>
      <c r="H42" s="8" t="s">
        <v>50</v>
      </c>
      <c r="I42" s="6"/>
      <c r="J42" s="6"/>
      <c r="K42" s="6"/>
      <c r="L42" s="6"/>
      <c r="M42" s="6"/>
      <c r="N42" s="6"/>
      <c r="O42" s="6"/>
      <c r="P42" s="6"/>
    </row>
    <row r="43" spans="1:16" x14ac:dyDescent="0.25">
      <c r="A43" s="6"/>
      <c r="B43" s="17">
        <f t="shared" ref="B43" si="7">ROW(A43)</f>
        <v>43</v>
      </c>
      <c r="C43" s="6"/>
      <c r="D43" s="13" t="s">
        <v>6</v>
      </c>
      <c r="E43" s="8" t="s">
        <v>100</v>
      </c>
      <c r="F43" s="27">
        <f t="shared" si="0"/>
        <v>0</v>
      </c>
      <c r="G43" s="13" t="s">
        <v>6</v>
      </c>
      <c r="H43" s="8" t="s">
        <v>50</v>
      </c>
      <c r="I43" s="6"/>
      <c r="J43" s="6"/>
      <c r="K43" s="6"/>
      <c r="L43" s="6"/>
      <c r="M43" s="6"/>
      <c r="N43" s="6"/>
      <c r="O43" s="6"/>
      <c r="P43" s="6"/>
    </row>
    <row r="44" spans="1:16" x14ac:dyDescent="0.25">
      <c r="A44" s="6"/>
      <c r="B44" s="17">
        <f t="shared" ref="B44" si="8">ROW(A44)</f>
        <v>44</v>
      </c>
      <c r="C44" s="6"/>
      <c r="D44" s="13" t="s">
        <v>6</v>
      </c>
      <c r="E44" s="8" t="s">
        <v>102</v>
      </c>
      <c r="F44" s="27">
        <f t="shared" si="0"/>
        <v>0</v>
      </c>
      <c r="G44" s="13" t="s">
        <v>6</v>
      </c>
      <c r="H44" s="8" t="s">
        <v>50</v>
      </c>
      <c r="I44" s="6"/>
      <c r="J44" s="6"/>
      <c r="K44" s="6"/>
      <c r="L44" s="6"/>
      <c r="M44" s="6"/>
      <c r="N44" s="6"/>
      <c r="O44" s="6"/>
      <c r="P44" s="6"/>
    </row>
    <row r="45" spans="1:16" x14ac:dyDescent="0.25">
      <c r="A45" s="6"/>
      <c r="B45" s="17">
        <f t="shared" ref="B45" si="9">ROW(A45)</f>
        <v>45</v>
      </c>
      <c r="C45" s="6"/>
      <c r="D45" s="13" t="s">
        <v>6</v>
      </c>
      <c r="E45" s="8" t="s">
        <v>103</v>
      </c>
      <c r="F45" s="27">
        <f t="shared" ref="F45:F76" si="10">IF(E45="",0,IF(COUNTIF(E:E,E45)&lt;&gt;1,1,0))</f>
        <v>0</v>
      </c>
      <c r="G45" s="13" t="s">
        <v>6</v>
      </c>
      <c r="H45" s="8" t="s">
        <v>50</v>
      </c>
      <c r="I45" s="6"/>
      <c r="J45" s="6"/>
      <c r="K45" s="6"/>
      <c r="L45" s="6"/>
      <c r="M45" s="6"/>
      <c r="N45" s="6"/>
      <c r="O45" s="6"/>
      <c r="P45" s="6"/>
    </row>
    <row r="46" spans="1:16" x14ac:dyDescent="0.25">
      <c r="A46" s="6"/>
      <c r="B46" s="17">
        <f t="shared" ref="B46" si="11">ROW(A46)</f>
        <v>46</v>
      </c>
      <c r="C46" s="6"/>
      <c r="D46" s="13" t="s">
        <v>6</v>
      </c>
      <c r="E46" s="8" t="s">
        <v>104</v>
      </c>
      <c r="F46" s="27">
        <f t="shared" si="10"/>
        <v>0</v>
      </c>
      <c r="G46" s="13" t="s">
        <v>6</v>
      </c>
      <c r="H46" s="8" t="s">
        <v>50</v>
      </c>
      <c r="I46" s="6"/>
      <c r="J46" s="6"/>
      <c r="K46" s="6"/>
      <c r="L46" s="6"/>
      <c r="M46" s="6"/>
      <c r="N46" s="6"/>
      <c r="O46" s="6"/>
      <c r="P46" s="6"/>
    </row>
    <row r="47" spans="1:16" x14ac:dyDescent="0.25">
      <c r="A47" s="6"/>
      <c r="B47" s="17">
        <f t="shared" ref="B47" si="12">ROW(A47)</f>
        <v>47</v>
      </c>
      <c r="C47" s="6"/>
      <c r="D47" s="13" t="s">
        <v>6</v>
      </c>
      <c r="E47" s="8" t="s">
        <v>105</v>
      </c>
      <c r="F47" s="27">
        <f t="shared" si="10"/>
        <v>0</v>
      </c>
      <c r="G47" s="13" t="s">
        <v>6</v>
      </c>
      <c r="H47" s="8" t="s">
        <v>50</v>
      </c>
      <c r="I47" s="6"/>
      <c r="J47" s="6"/>
      <c r="K47" s="6"/>
      <c r="L47" s="6"/>
      <c r="M47" s="6"/>
      <c r="N47" s="6"/>
      <c r="O47" s="6"/>
      <c r="P47" s="6"/>
    </row>
    <row r="48" spans="1:16" x14ac:dyDescent="0.25">
      <c r="A48" s="6"/>
      <c r="B48" s="17">
        <f t="shared" si="6"/>
        <v>48</v>
      </c>
      <c r="C48" s="6"/>
      <c r="D48" s="13" t="s">
        <v>6</v>
      </c>
      <c r="E48" s="8" t="s">
        <v>97</v>
      </c>
      <c r="F48" s="27">
        <f t="shared" si="10"/>
        <v>0</v>
      </c>
      <c r="G48" s="13" t="s">
        <v>6</v>
      </c>
      <c r="H48" s="8" t="s">
        <v>13</v>
      </c>
      <c r="I48" s="6"/>
      <c r="J48" s="6"/>
      <c r="K48" s="6"/>
      <c r="L48" s="6"/>
      <c r="M48" s="6"/>
      <c r="N48" s="6"/>
      <c r="O48" s="6"/>
      <c r="P48" s="6"/>
    </row>
    <row r="49" spans="1:16" x14ac:dyDescent="0.25">
      <c r="A49" s="6"/>
      <c r="B49" s="17">
        <f t="shared" ref="B49:B56" si="13">ROW(A49)</f>
        <v>49</v>
      </c>
      <c r="C49" s="6"/>
      <c r="D49" s="13" t="s">
        <v>6</v>
      </c>
      <c r="E49" s="8" t="s">
        <v>101</v>
      </c>
      <c r="F49" s="27">
        <f t="shared" si="10"/>
        <v>0</v>
      </c>
      <c r="G49" s="13" t="s">
        <v>6</v>
      </c>
      <c r="H49" s="8" t="s">
        <v>13</v>
      </c>
      <c r="I49" s="6"/>
      <c r="J49" s="6"/>
      <c r="K49" s="6"/>
      <c r="L49" s="6"/>
      <c r="M49" s="6"/>
      <c r="N49" s="6"/>
      <c r="O49" s="6"/>
      <c r="P49" s="6"/>
    </row>
    <row r="50" spans="1:16" x14ac:dyDescent="0.25">
      <c r="A50" s="6"/>
      <c r="B50" s="17">
        <f t="shared" si="13"/>
        <v>50</v>
      </c>
      <c r="C50" s="6"/>
      <c r="D50" s="13" t="s">
        <v>6</v>
      </c>
      <c r="E50" s="8" t="s">
        <v>96</v>
      </c>
      <c r="F50" s="27">
        <f t="shared" si="10"/>
        <v>0</v>
      </c>
      <c r="G50" s="13" t="s">
        <v>6</v>
      </c>
      <c r="H50" s="8" t="s">
        <v>50</v>
      </c>
      <c r="I50" s="6"/>
      <c r="J50" s="6"/>
      <c r="K50" s="6"/>
      <c r="L50" s="6"/>
      <c r="M50" s="6"/>
      <c r="N50" s="6"/>
      <c r="O50" s="6"/>
      <c r="P50" s="6"/>
    </row>
    <row r="51" spans="1:16" x14ac:dyDescent="0.25">
      <c r="A51" s="6"/>
      <c r="B51" s="17">
        <f t="shared" si="13"/>
        <v>51</v>
      </c>
      <c r="C51" s="6"/>
      <c r="D51" s="13" t="s">
        <v>6</v>
      </c>
      <c r="E51" s="8" t="s">
        <v>21</v>
      </c>
      <c r="F51" s="27">
        <f t="shared" si="10"/>
        <v>0</v>
      </c>
      <c r="G51" s="13" t="s">
        <v>6</v>
      </c>
      <c r="H51" s="8" t="s">
        <v>50</v>
      </c>
      <c r="I51" s="6"/>
      <c r="J51" s="6"/>
      <c r="K51" s="6"/>
      <c r="L51" s="6"/>
      <c r="M51" s="6"/>
      <c r="N51" s="6"/>
      <c r="O51" s="6"/>
      <c r="P51" s="6"/>
    </row>
    <row r="52" spans="1:16" x14ac:dyDescent="0.25">
      <c r="A52" s="6"/>
      <c r="B52" s="17">
        <f t="shared" ref="B52" si="14">ROW(A52)</f>
        <v>52</v>
      </c>
      <c r="C52" s="6"/>
      <c r="D52" s="13" t="s">
        <v>6</v>
      </c>
      <c r="E52" s="8" t="s">
        <v>22</v>
      </c>
      <c r="F52" s="27">
        <f t="shared" si="10"/>
        <v>0</v>
      </c>
      <c r="G52" s="13" t="s">
        <v>6</v>
      </c>
      <c r="H52" s="8" t="s">
        <v>50</v>
      </c>
      <c r="I52" s="6"/>
      <c r="J52" s="6"/>
      <c r="K52" s="6"/>
      <c r="L52" s="6"/>
      <c r="M52" s="6"/>
      <c r="N52" s="6"/>
      <c r="O52" s="6"/>
      <c r="P52" s="6"/>
    </row>
    <row r="53" spans="1:16" x14ac:dyDescent="0.25">
      <c r="A53" s="6"/>
      <c r="B53" s="17">
        <f t="shared" si="13"/>
        <v>53</v>
      </c>
      <c r="C53" s="6"/>
      <c r="D53" s="13" t="s">
        <v>6</v>
      </c>
      <c r="E53" s="8" t="s">
        <v>106</v>
      </c>
      <c r="F53" s="27">
        <f t="shared" si="10"/>
        <v>0</v>
      </c>
      <c r="G53" s="13" t="s">
        <v>6</v>
      </c>
      <c r="H53" s="8" t="s">
        <v>50</v>
      </c>
      <c r="I53" s="6"/>
      <c r="J53" s="6"/>
      <c r="K53" s="6"/>
      <c r="L53" s="6"/>
      <c r="M53" s="6"/>
      <c r="N53" s="6"/>
      <c r="O53" s="6"/>
      <c r="P53" s="6"/>
    </row>
    <row r="54" spans="1:16" x14ac:dyDescent="0.25">
      <c r="A54" s="6"/>
      <c r="B54" s="17">
        <f t="shared" si="13"/>
        <v>54</v>
      </c>
      <c r="C54" s="6"/>
      <c r="D54" s="13" t="s">
        <v>6</v>
      </c>
      <c r="E54" s="8" t="s">
        <v>107</v>
      </c>
      <c r="F54" s="27">
        <f t="shared" si="10"/>
        <v>0</v>
      </c>
      <c r="G54" s="13" t="s">
        <v>6</v>
      </c>
      <c r="H54" s="8" t="s">
        <v>50</v>
      </c>
      <c r="I54" s="6"/>
      <c r="J54" s="6"/>
      <c r="K54" s="6"/>
      <c r="L54" s="6"/>
      <c r="M54" s="6"/>
      <c r="N54" s="6"/>
      <c r="O54" s="6"/>
      <c r="P54" s="6"/>
    </row>
    <row r="55" spans="1:16" x14ac:dyDescent="0.25">
      <c r="A55" s="6"/>
      <c r="B55" s="17">
        <f t="shared" si="13"/>
        <v>55</v>
      </c>
      <c r="C55" s="6"/>
      <c r="D55" s="13" t="s">
        <v>6</v>
      </c>
      <c r="E55" s="8" t="s">
        <v>23</v>
      </c>
      <c r="F55" s="27">
        <f t="shared" si="10"/>
        <v>0</v>
      </c>
      <c r="G55" s="13" t="s">
        <v>6</v>
      </c>
      <c r="H55" s="8" t="s">
        <v>13</v>
      </c>
      <c r="I55" s="6"/>
      <c r="J55" s="6"/>
      <c r="K55" s="6"/>
      <c r="L55" s="6"/>
      <c r="M55" s="6"/>
      <c r="N55" s="6"/>
      <c r="O55" s="6"/>
      <c r="P55" s="6"/>
    </row>
    <row r="56" spans="1:16" x14ac:dyDescent="0.25">
      <c r="A56" s="6"/>
      <c r="B56" s="17">
        <f t="shared" si="13"/>
        <v>56</v>
      </c>
      <c r="C56" s="6"/>
      <c r="D56" s="13" t="s">
        <v>6</v>
      </c>
      <c r="E56" s="8" t="s">
        <v>24</v>
      </c>
      <c r="F56" s="27">
        <f t="shared" si="10"/>
        <v>0</v>
      </c>
      <c r="G56" s="13" t="s">
        <v>6</v>
      </c>
      <c r="H56" s="8" t="s">
        <v>50</v>
      </c>
      <c r="I56" s="6"/>
      <c r="J56" s="6"/>
      <c r="K56" s="6"/>
      <c r="L56" s="6"/>
      <c r="M56" s="6"/>
      <c r="N56" s="6"/>
      <c r="O56" s="6"/>
      <c r="P56" s="6"/>
    </row>
    <row r="57" spans="1:16" x14ac:dyDescent="0.25">
      <c r="A57" s="6"/>
      <c r="B57" s="17">
        <f t="shared" ref="B57:B65" si="15">ROW(A57)</f>
        <v>57</v>
      </c>
      <c r="C57" s="6"/>
      <c r="D57" s="13" t="s">
        <v>6</v>
      </c>
      <c r="E57" s="8" t="s">
        <v>25</v>
      </c>
      <c r="F57" s="27">
        <f t="shared" si="10"/>
        <v>0</v>
      </c>
      <c r="G57" s="13" t="s">
        <v>6</v>
      </c>
      <c r="H57" s="8" t="s">
        <v>50</v>
      </c>
      <c r="I57" s="6"/>
      <c r="J57" s="6"/>
      <c r="K57" s="6"/>
      <c r="L57" s="6"/>
      <c r="M57" s="6"/>
      <c r="N57" s="6"/>
      <c r="O57" s="6"/>
      <c r="P57" s="6"/>
    </row>
    <row r="58" spans="1:16" x14ac:dyDescent="0.25">
      <c r="A58" s="6"/>
      <c r="B58" s="17">
        <f t="shared" si="15"/>
        <v>58</v>
      </c>
      <c r="C58" s="6"/>
      <c r="D58" s="13" t="s">
        <v>6</v>
      </c>
      <c r="E58" s="8" t="s">
        <v>26</v>
      </c>
      <c r="F58" s="27">
        <f t="shared" si="10"/>
        <v>0</v>
      </c>
      <c r="G58" s="13" t="s">
        <v>6</v>
      </c>
      <c r="H58" s="8" t="s">
        <v>50</v>
      </c>
      <c r="I58" s="6"/>
      <c r="J58" s="6"/>
      <c r="K58" s="6"/>
      <c r="L58" s="6"/>
      <c r="M58" s="6"/>
      <c r="N58" s="6"/>
      <c r="O58" s="6"/>
      <c r="P58" s="6"/>
    </row>
    <row r="59" spans="1:16" x14ac:dyDescent="0.25">
      <c r="A59" s="6"/>
      <c r="B59" s="17">
        <f t="shared" si="15"/>
        <v>59</v>
      </c>
      <c r="C59" s="6"/>
      <c r="D59" s="13" t="s">
        <v>6</v>
      </c>
      <c r="E59" s="8" t="s">
        <v>27</v>
      </c>
      <c r="F59" s="27">
        <f t="shared" si="10"/>
        <v>0</v>
      </c>
      <c r="G59" s="13" t="s">
        <v>6</v>
      </c>
      <c r="H59" s="8" t="s">
        <v>50</v>
      </c>
      <c r="I59" s="6"/>
      <c r="J59" s="6"/>
      <c r="K59" s="6"/>
      <c r="L59" s="6"/>
      <c r="M59" s="6"/>
      <c r="N59" s="6"/>
      <c r="O59" s="6"/>
      <c r="P59" s="6"/>
    </row>
    <row r="60" spans="1:16" x14ac:dyDescent="0.25">
      <c r="A60" s="6"/>
      <c r="B60" s="17">
        <f t="shared" si="15"/>
        <v>60</v>
      </c>
      <c r="C60" s="6"/>
      <c r="D60" s="13" t="s">
        <v>6</v>
      </c>
      <c r="E60" s="8" t="s">
        <v>28</v>
      </c>
      <c r="F60" s="27">
        <f t="shared" si="10"/>
        <v>0</v>
      </c>
      <c r="G60" s="13" t="s">
        <v>6</v>
      </c>
      <c r="H60" s="8" t="s">
        <v>50</v>
      </c>
      <c r="I60" s="6"/>
      <c r="J60" s="6"/>
      <c r="K60" s="6"/>
      <c r="L60" s="6"/>
      <c r="M60" s="6"/>
      <c r="N60" s="6"/>
      <c r="O60" s="6"/>
      <c r="P60" s="6"/>
    </row>
    <row r="61" spans="1:16" x14ac:dyDescent="0.25">
      <c r="A61" s="6"/>
      <c r="B61" s="17">
        <f t="shared" si="15"/>
        <v>61</v>
      </c>
      <c r="C61" s="6"/>
      <c r="D61" s="13" t="s">
        <v>6</v>
      </c>
      <c r="E61" s="8" t="s">
        <v>29</v>
      </c>
      <c r="F61" s="27">
        <f t="shared" si="10"/>
        <v>0</v>
      </c>
      <c r="G61" s="13" t="s">
        <v>6</v>
      </c>
      <c r="H61" s="8" t="s">
        <v>50</v>
      </c>
      <c r="I61" s="6"/>
      <c r="J61" s="6"/>
      <c r="K61" s="6"/>
      <c r="L61" s="6"/>
      <c r="M61" s="6"/>
      <c r="N61" s="6"/>
      <c r="O61" s="6"/>
      <c r="P61" s="6"/>
    </row>
    <row r="62" spans="1:16" x14ac:dyDescent="0.25">
      <c r="A62" s="6"/>
      <c r="B62" s="17">
        <f t="shared" si="15"/>
        <v>62</v>
      </c>
      <c r="C62" s="6"/>
      <c r="D62" s="13" t="s">
        <v>6</v>
      </c>
      <c r="E62" s="8" t="s">
        <v>30</v>
      </c>
      <c r="F62" s="27">
        <f t="shared" si="10"/>
        <v>0</v>
      </c>
      <c r="G62" s="13" t="s">
        <v>6</v>
      </c>
      <c r="H62" s="8" t="s">
        <v>50</v>
      </c>
      <c r="I62" s="6"/>
      <c r="J62" s="6"/>
      <c r="K62" s="6"/>
      <c r="L62" s="6"/>
      <c r="M62" s="6"/>
      <c r="N62" s="6"/>
      <c r="O62" s="6"/>
      <c r="P62" s="6"/>
    </row>
    <row r="63" spans="1:16" x14ac:dyDescent="0.25">
      <c r="A63" s="6"/>
      <c r="B63" s="17">
        <f t="shared" si="15"/>
        <v>63</v>
      </c>
      <c r="C63" s="6"/>
      <c r="D63" s="13" t="s">
        <v>6</v>
      </c>
      <c r="E63" s="8" t="s">
        <v>31</v>
      </c>
      <c r="F63" s="27">
        <f t="shared" si="10"/>
        <v>0</v>
      </c>
      <c r="G63" s="13" t="s">
        <v>6</v>
      </c>
      <c r="H63" s="8" t="s">
        <v>50</v>
      </c>
      <c r="I63" s="6"/>
      <c r="J63" s="6"/>
      <c r="K63" s="6"/>
      <c r="L63" s="6"/>
      <c r="M63" s="6"/>
      <c r="N63" s="6"/>
      <c r="O63" s="6"/>
      <c r="P63" s="6"/>
    </row>
    <row r="64" spans="1:16" x14ac:dyDescent="0.25">
      <c r="A64" s="6"/>
      <c r="B64" s="17">
        <f t="shared" si="15"/>
        <v>64</v>
      </c>
      <c r="C64" s="6"/>
      <c r="D64" s="13" t="s">
        <v>6</v>
      </c>
      <c r="E64" s="8" t="s">
        <v>32</v>
      </c>
      <c r="F64" s="27">
        <f t="shared" si="10"/>
        <v>0</v>
      </c>
      <c r="G64" s="13" t="s">
        <v>6</v>
      </c>
      <c r="H64" s="8" t="s">
        <v>50</v>
      </c>
      <c r="I64" s="6"/>
      <c r="J64" s="6"/>
      <c r="K64" s="6"/>
      <c r="L64" s="6"/>
      <c r="M64" s="6"/>
      <c r="N64" s="6"/>
      <c r="O64" s="6"/>
      <c r="P64" s="6"/>
    </row>
    <row r="65" spans="1:16" x14ac:dyDescent="0.25">
      <c r="A65" s="6"/>
      <c r="B65" s="17">
        <f t="shared" si="15"/>
        <v>65</v>
      </c>
      <c r="C65" s="6"/>
      <c r="D65" s="13" t="s">
        <v>6</v>
      </c>
      <c r="E65" s="8" t="s">
        <v>37</v>
      </c>
      <c r="F65" s="27">
        <f t="shared" si="10"/>
        <v>0</v>
      </c>
      <c r="G65" s="13" t="s">
        <v>6</v>
      </c>
      <c r="H65" s="8" t="s">
        <v>50</v>
      </c>
      <c r="I65" s="6"/>
      <c r="J65" s="6"/>
      <c r="K65" s="6"/>
      <c r="L65" s="6"/>
      <c r="M65" s="6"/>
      <c r="N65" s="6"/>
      <c r="O65" s="6"/>
      <c r="P65" s="6"/>
    </row>
    <row r="66" spans="1:16" x14ac:dyDescent="0.25">
      <c r="A66" s="6"/>
      <c r="B66" s="17">
        <f t="shared" ref="B66:B85" si="16">ROW(A66)</f>
        <v>66</v>
      </c>
      <c r="C66" s="6"/>
      <c r="D66" s="13" t="s">
        <v>6</v>
      </c>
      <c r="E66" s="8" t="s">
        <v>34</v>
      </c>
      <c r="F66" s="27">
        <f t="shared" si="10"/>
        <v>0</v>
      </c>
      <c r="G66" s="13" t="s">
        <v>6</v>
      </c>
      <c r="H66" s="8" t="s">
        <v>13</v>
      </c>
      <c r="I66" s="6"/>
      <c r="J66" s="6"/>
      <c r="K66" s="6"/>
      <c r="L66" s="6"/>
      <c r="M66" s="6"/>
      <c r="N66" s="6"/>
      <c r="O66" s="6"/>
      <c r="P66" s="6"/>
    </row>
    <row r="67" spans="1:16" x14ac:dyDescent="0.25">
      <c r="A67" s="6"/>
      <c r="B67" s="17">
        <f t="shared" si="16"/>
        <v>67</v>
      </c>
      <c r="C67" s="6"/>
      <c r="D67" s="13" t="s">
        <v>6</v>
      </c>
      <c r="E67" s="8" t="s">
        <v>35</v>
      </c>
      <c r="F67" s="27">
        <f t="shared" si="10"/>
        <v>0</v>
      </c>
      <c r="G67" s="13" t="s">
        <v>6</v>
      </c>
      <c r="H67" s="8" t="s">
        <v>13</v>
      </c>
      <c r="I67" s="6"/>
      <c r="J67" s="6"/>
      <c r="K67" s="6"/>
      <c r="L67" s="6"/>
      <c r="M67" s="6"/>
      <c r="N67" s="6"/>
      <c r="O67" s="6"/>
      <c r="P67" s="6"/>
    </row>
    <row r="68" spans="1:16" x14ac:dyDescent="0.25">
      <c r="A68" s="6"/>
      <c r="B68" s="17">
        <f t="shared" si="16"/>
        <v>68</v>
      </c>
      <c r="C68" s="6"/>
      <c r="D68" s="13" t="s">
        <v>6</v>
      </c>
      <c r="E68" s="8" t="s">
        <v>36</v>
      </c>
      <c r="F68" s="27">
        <f t="shared" si="10"/>
        <v>0</v>
      </c>
      <c r="G68" s="13" t="s">
        <v>6</v>
      </c>
      <c r="H68" s="8" t="s">
        <v>13</v>
      </c>
      <c r="I68" s="6"/>
      <c r="J68" s="6"/>
      <c r="K68" s="6"/>
      <c r="L68" s="6"/>
      <c r="M68" s="6"/>
      <c r="N68" s="6"/>
      <c r="O68" s="6"/>
      <c r="P68" s="6"/>
    </row>
    <row r="69" spans="1:16" x14ac:dyDescent="0.25">
      <c r="A69" s="6"/>
      <c r="B69" s="17">
        <f t="shared" si="16"/>
        <v>69</v>
      </c>
      <c r="C69" s="6"/>
      <c r="D69" s="13" t="s">
        <v>6</v>
      </c>
      <c r="E69" s="8" t="s">
        <v>199</v>
      </c>
      <c r="F69" s="27">
        <f t="shared" si="10"/>
        <v>0</v>
      </c>
      <c r="G69" s="13" t="s">
        <v>6</v>
      </c>
      <c r="H69" s="8" t="s">
        <v>50</v>
      </c>
      <c r="I69" s="6"/>
      <c r="J69" s="6"/>
      <c r="K69" s="6"/>
      <c r="L69" s="6"/>
      <c r="M69" s="6"/>
      <c r="N69" s="6"/>
      <c r="O69" s="6"/>
      <c r="P69" s="6"/>
    </row>
    <row r="70" spans="1:16" x14ac:dyDescent="0.25">
      <c r="A70" s="6"/>
      <c r="B70" s="17">
        <f t="shared" si="16"/>
        <v>70</v>
      </c>
      <c r="C70" s="6"/>
      <c r="D70" s="13" t="s">
        <v>6</v>
      </c>
      <c r="E70" s="8" t="s">
        <v>200</v>
      </c>
      <c r="F70" s="27">
        <f t="shared" si="10"/>
        <v>0</v>
      </c>
      <c r="G70" s="13" t="s">
        <v>6</v>
      </c>
      <c r="H70" s="8" t="s">
        <v>50</v>
      </c>
      <c r="I70" s="6"/>
      <c r="J70" s="6"/>
      <c r="K70" s="6"/>
      <c r="L70" s="6"/>
      <c r="M70" s="6"/>
      <c r="N70" s="6"/>
      <c r="O70" s="6"/>
      <c r="P70" s="6"/>
    </row>
    <row r="71" spans="1:16" x14ac:dyDescent="0.25">
      <c r="A71" s="6"/>
      <c r="B71" s="17">
        <f t="shared" si="16"/>
        <v>71</v>
      </c>
      <c r="C71" s="6"/>
      <c r="D71" s="13" t="s">
        <v>6</v>
      </c>
      <c r="E71" s="8" t="s">
        <v>38</v>
      </c>
      <c r="F71" s="27">
        <f t="shared" si="10"/>
        <v>0</v>
      </c>
      <c r="G71" s="13" t="s">
        <v>6</v>
      </c>
      <c r="H71" s="8" t="s">
        <v>13</v>
      </c>
      <c r="I71" s="6"/>
      <c r="J71" s="6"/>
      <c r="K71" s="6"/>
      <c r="L71" s="6"/>
      <c r="M71" s="6"/>
      <c r="N71" s="6"/>
      <c r="O71" s="6"/>
      <c r="P71" s="6"/>
    </row>
    <row r="72" spans="1:16" x14ac:dyDescent="0.25">
      <c r="A72" s="6"/>
      <c r="B72" s="17">
        <f t="shared" si="16"/>
        <v>72</v>
      </c>
      <c r="C72" s="6"/>
      <c r="D72" s="13" t="s">
        <v>6</v>
      </c>
      <c r="E72" s="8" t="s">
        <v>39</v>
      </c>
      <c r="F72" s="27">
        <f t="shared" si="10"/>
        <v>0</v>
      </c>
      <c r="G72" s="13" t="s">
        <v>6</v>
      </c>
      <c r="H72" s="8" t="s">
        <v>40</v>
      </c>
      <c r="I72" s="6"/>
      <c r="J72" s="6"/>
      <c r="K72" s="6"/>
      <c r="L72" s="6"/>
      <c r="M72" s="6"/>
      <c r="N72" s="6"/>
      <c r="O72" s="6"/>
      <c r="P72" s="6"/>
    </row>
    <row r="73" spans="1:16" x14ac:dyDescent="0.25">
      <c r="A73" s="6"/>
      <c r="B73" s="17">
        <f t="shared" si="16"/>
        <v>73</v>
      </c>
      <c r="C73" s="6"/>
      <c r="D73" s="13" t="s">
        <v>6</v>
      </c>
      <c r="E73" s="8" t="s">
        <v>41</v>
      </c>
      <c r="F73" s="27">
        <f t="shared" si="10"/>
        <v>0</v>
      </c>
      <c r="G73" s="13" t="s">
        <v>6</v>
      </c>
      <c r="H73" s="8" t="s">
        <v>42</v>
      </c>
      <c r="I73" s="6"/>
      <c r="J73" s="6"/>
      <c r="K73" s="6"/>
      <c r="L73" s="6"/>
      <c r="M73" s="6"/>
      <c r="N73" s="6"/>
      <c r="O73" s="6"/>
      <c r="P73" s="6"/>
    </row>
    <row r="74" spans="1:16" x14ac:dyDescent="0.25">
      <c r="A74" s="6"/>
      <c r="B74" s="17">
        <f t="shared" si="16"/>
        <v>74</v>
      </c>
      <c r="C74" s="6"/>
      <c r="D74" s="13" t="s">
        <v>6</v>
      </c>
      <c r="E74" s="8" t="s">
        <v>196</v>
      </c>
      <c r="F74" s="27">
        <f t="shared" si="10"/>
        <v>0</v>
      </c>
      <c r="G74" s="13" t="s">
        <v>6</v>
      </c>
      <c r="H74" s="8" t="s">
        <v>197</v>
      </c>
      <c r="I74" s="6"/>
      <c r="J74" s="6"/>
      <c r="K74" s="6"/>
      <c r="L74" s="6"/>
      <c r="M74" s="6"/>
      <c r="N74" s="6"/>
      <c r="O74" s="6"/>
      <c r="P74" s="6"/>
    </row>
    <row r="75" spans="1:16" x14ac:dyDescent="0.25">
      <c r="A75" s="6"/>
      <c r="B75" s="17">
        <f t="shared" si="16"/>
        <v>75</v>
      </c>
      <c r="C75" s="6"/>
      <c r="D75" s="13" t="s">
        <v>6</v>
      </c>
      <c r="E75" s="8" t="s">
        <v>198</v>
      </c>
      <c r="F75" s="27">
        <f t="shared" si="10"/>
        <v>0</v>
      </c>
      <c r="G75" s="13" t="s">
        <v>6</v>
      </c>
      <c r="H75" s="8" t="s">
        <v>11</v>
      </c>
      <c r="I75" s="6"/>
      <c r="J75" s="6"/>
      <c r="K75" s="6"/>
      <c r="L75" s="6"/>
      <c r="M75" s="6"/>
      <c r="N75" s="6"/>
      <c r="O75" s="6"/>
      <c r="P75" s="6"/>
    </row>
    <row r="76" spans="1:16" x14ac:dyDescent="0.25">
      <c r="A76" s="6"/>
      <c r="B76" s="17">
        <f t="shared" si="16"/>
        <v>76</v>
      </c>
      <c r="C76" s="6"/>
      <c r="D76" s="13" t="s">
        <v>6</v>
      </c>
      <c r="E76" s="8" t="s">
        <v>115</v>
      </c>
      <c r="F76" s="27">
        <f t="shared" si="10"/>
        <v>0</v>
      </c>
      <c r="G76" s="13" t="s">
        <v>6</v>
      </c>
      <c r="H76" s="8" t="s">
        <v>81</v>
      </c>
      <c r="I76" s="6"/>
      <c r="J76" s="6"/>
      <c r="K76" s="6"/>
      <c r="L76" s="6"/>
      <c r="M76" s="6"/>
      <c r="N76" s="6"/>
      <c r="O76" s="6"/>
      <c r="P76" s="6"/>
    </row>
    <row r="77" spans="1:16" x14ac:dyDescent="0.25">
      <c r="A77" s="6"/>
      <c r="B77" s="17">
        <f t="shared" si="16"/>
        <v>77</v>
      </c>
      <c r="C77" s="6"/>
      <c r="D77" s="13" t="s">
        <v>6</v>
      </c>
      <c r="E77" s="8" t="s">
        <v>123</v>
      </c>
      <c r="F77" s="27">
        <f t="shared" ref="F77:F106" si="17">IF(E77="",0,IF(COUNTIF(E:E,E77)&lt;&gt;1,1,0))</f>
        <v>0</v>
      </c>
      <c r="G77" s="13" t="s">
        <v>6</v>
      </c>
      <c r="H77" s="8" t="s">
        <v>50</v>
      </c>
      <c r="I77" s="6"/>
      <c r="J77" s="6"/>
      <c r="K77" s="6"/>
      <c r="L77" s="6"/>
      <c r="M77" s="6"/>
      <c r="N77" s="6"/>
      <c r="O77" s="6"/>
      <c r="P77" s="6"/>
    </row>
    <row r="78" spans="1:16" x14ac:dyDescent="0.25">
      <c r="A78" s="6"/>
      <c r="B78" s="17">
        <f t="shared" si="16"/>
        <v>78</v>
      </c>
      <c r="C78" s="6"/>
      <c r="D78" s="13" t="s">
        <v>6</v>
      </c>
      <c r="E78" s="8" t="s">
        <v>85</v>
      </c>
      <c r="F78" s="27">
        <f t="shared" si="17"/>
        <v>0</v>
      </c>
      <c r="G78" s="13" t="s">
        <v>6</v>
      </c>
      <c r="H78" s="8" t="s">
        <v>81</v>
      </c>
      <c r="I78" s="6"/>
      <c r="J78" s="6"/>
      <c r="K78" s="6"/>
      <c r="L78" s="6"/>
      <c r="M78" s="6"/>
      <c r="N78" s="6"/>
      <c r="O78" s="6"/>
      <c r="P78" s="6"/>
    </row>
    <row r="79" spans="1:16" x14ac:dyDescent="0.25">
      <c r="A79" s="6"/>
      <c r="B79" s="17">
        <f t="shared" si="16"/>
        <v>79</v>
      </c>
      <c r="C79" s="6"/>
      <c r="D79" s="13" t="s">
        <v>6</v>
      </c>
      <c r="E79" s="8" t="s">
        <v>86</v>
      </c>
      <c r="F79" s="27">
        <f t="shared" si="17"/>
        <v>0</v>
      </c>
      <c r="G79" s="13" t="s">
        <v>6</v>
      </c>
      <c r="H79" s="8" t="s">
        <v>50</v>
      </c>
      <c r="I79" s="6"/>
      <c r="J79" s="6"/>
      <c r="K79" s="6"/>
      <c r="L79" s="6"/>
      <c r="M79" s="6"/>
      <c r="N79" s="6"/>
      <c r="O79" s="6"/>
      <c r="P79" s="6"/>
    </row>
    <row r="80" spans="1:16" x14ac:dyDescent="0.25">
      <c r="A80" s="6"/>
      <c r="B80" s="17">
        <f t="shared" si="16"/>
        <v>80</v>
      </c>
      <c r="C80" s="6"/>
      <c r="D80" s="13" t="s">
        <v>6</v>
      </c>
      <c r="E80" s="8" t="s">
        <v>87</v>
      </c>
      <c r="F80" s="27">
        <f t="shared" si="17"/>
        <v>0</v>
      </c>
      <c r="G80" s="13" t="s">
        <v>6</v>
      </c>
      <c r="H80" s="8" t="s">
        <v>13</v>
      </c>
      <c r="I80" s="6"/>
      <c r="J80" s="6"/>
      <c r="K80" s="6"/>
      <c r="L80" s="6"/>
      <c r="M80" s="6"/>
      <c r="N80" s="6"/>
      <c r="O80" s="6"/>
      <c r="P80" s="6"/>
    </row>
    <row r="81" spans="1:16" x14ac:dyDescent="0.25">
      <c r="A81" s="6"/>
      <c r="B81" s="17">
        <f t="shared" si="16"/>
        <v>81</v>
      </c>
      <c r="C81" s="6"/>
      <c r="D81" s="13" t="s">
        <v>6</v>
      </c>
      <c r="E81" s="8" t="s">
        <v>88</v>
      </c>
      <c r="F81" s="27">
        <f t="shared" si="17"/>
        <v>0</v>
      </c>
      <c r="G81" s="13" t="s">
        <v>6</v>
      </c>
      <c r="H81" s="8" t="s">
        <v>13</v>
      </c>
      <c r="I81" s="6"/>
      <c r="J81" s="6"/>
      <c r="K81" s="6"/>
      <c r="L81" s="6"/>
      <c r="M81" s="6"/>
      <c r="N81" s="6"/>
      <c r="O81" s="6"/>
      <c r="P81" s="6"/>
    </row>
    <row r="82" spans="1:16" x14ac:dyDescent="0.25">
      <c r="A82" s="6"/>
      <c r="B82" s="17">
        <f t="shared" si="16"/>
        <v>82</v>
      </c>
      <c r="C82" s="6"/>
      <c r="D82" s="13" t="s">
        <v>6</v>
      </c>
      <c r="E82" s="8" t="s">
        <v>91</v>
      </c>
      <c r="F82" s="27">
        <f t="shared" si="17"/>
        <v>0</v>
      </c>
      <c r="G82" s="13" t="s">
        <v>6</v>
      </c>
      <c r="H82" s="8" t="s">
        <v>81</v>
      </c>
      <c r="I82" s="6"/>
      <c r="J82" s="6"/>
      <c r="K82" s="6"/>
      <c r="L82" s="6"/>
      <c r="M82" s="6"/>
      <c r="N82" s="6"/>
      <c r="O82" s="6"/>
      <c r="P82" s="6"/>
    </row>
    <row r="83" spans="1:16" x14ac:dyDescent="0.25">
      <c r="A83" s="6"/>
      <c r="B83" s="17">
        <f t="shared" si="16"/>
        <v>83</v>
      </c>
      <c r="C83" s="6"/>
      <c r="D83" s="13" t="s">
        <v>6</v>
      </c>
      <c r="E83" s="8" t="s">
        <v>92</v>
      </c>
      <c r="F83" s="27">
        <f t="shared" si="17"/>
        <v>0</v>
      </c>
      <c r="G83" s="13" t="s">
        <v>6</v>
      </c>
      <c r="H83" s="8" t="s">
        <v>50</v>
      </c>
      <c r="I83" s="6"/>
      <c r="J83" s="6"/>
      <c r="K83" s="6"/>
      <c r="L83" s="6"/>
      <c r="M83" s="6"/>
      <c r="N83" s="6"/>
      <c r="O83" s="6"/>
      <c r="P83" s="6"/>
    </row>
    <row r="84" spans="1:16" x14ac:dyDescent="0.25">
      <c r="A84" s="6"/>
      <c r="B84" s="17">
        <f t="shared" si="16"/>
        <v>84</v>
      </c>
      <c r="C84" s="6"/>
      <c r="D84" s="13" t="s">
        <v>6</v>
      </c>
      <c r="E84" s="8" t="s">
        <v>93</v>
      </c>
      <c r="F84" s="27">
        <f t="shared" si="17"/>
        <v>0</v>
      </c>
      <c r="G84" s="13" t="s">
        <v>6</v>
      </c>
      <c r="H84" s="8" t="s">
        <v>50</v>
      </c>
      <c r="I84" s="6"/>
      <c r="J84" s="6"/>
      <c r="K84" s="6"/>
      <c r="L84" s="6"/>
      <c r="M84" s="6"/>
      <c r="N84" s="6"/>
      <c r="O84" s="6"/>
      <c r="P84" s="6"/>
    </row>
    <row r="85" spans="1:16" x14ac:dyDescent="0.25">
      <c r="A85" s="6"/>
      <c r="B85" s="17">
        <f t="shared" si="16"/>
        <v>85</v>
      </c>
      <c r="C85" s="6"/>
      <c r="D85" s="13" t="s">
        <v>6</v>
      </c>
      <c r="E85" s="8" t="s">
        <v>125</v>
      </c>
      <c r="F85" s="27">
        <f t="shared" si="17"/>
        <v>0</v>
      </c>
      <c r="G85" s="13" t="s">
        <v>6</v>
      </c>
      <c r="H85" s="8" t="s">
        <v>50</v>
      </c>
      <c r="I85" s="6"/>
      <c r="J85" s="6"/>
      <c r="K85" s="6"/>
      <c r="L85" s="6"/>
      <c r="M85" s="6"/>
      <c r="N85" s="6"/>
      <c r="O85" s="6"/>
      <c r="P85" s="6"/>
    </row>
    <row r="86" spans="1:16" x14ac:dyDescent="0.25">
      <c r="A86" s="6"/>
      <c r="B86" s="17">
        <f t="shared" ref="B86:B107" si="18">ROW(A86)</f>
        <v>86</v>
      </c>
      <c r="C86" s="6"/>
      <c r="D86" s="13" t="s">
        <v>6</v>
      </c>
      <c r="E86" s="8" t="s">
        <v>94</v>
      </c>
      <c r="F86" s="27">
        <f t="shared" si="17"/>
        <v>0</v>
      </c>
      <c r="G86" s="13" t="s">
        <v>6</v>
      </c>
      <c r="H86" s="8" t="s">
        <v>50</v>
      </c>
      <c r="I86" s="6"/>
      <c r="J86" s="6"/>
      <c r="K86" s="6"/>
      <c r="L86" s="6"/>
      <c r="M86" s="6"/>
      <c r="N86" s="6"/>
      <c r="O86" s="6"/>
      <c r="P86" s="6"/>
    </row>
    <row r="87" spans="1:16" x14ac:dyDescent="0.25">
      <c r="A87" s="6"/>
      <c r="B87" s="17">
        <f t="shared" si="18"/>
        <v>87</v>
      </c>
      <c r="C87" s="6"/>
      <c r="D87" s="13" t="s">
        <v>6</v>
      </c>
      <c r="E87" s="8" t="s">
        <v>124</v>
      </c>
      <c r="F87" s="27">
        <f t="shared" si="17"/>
        <v>0</v>
      </c>
      <c r="G87" s="13" t="s">
        <v>6</v>
      </c>
      <c r="H87" s="8" t="s">
        <v>50</v>
      </c>
      <c r="I87" s="6"/>
      <c r="J87" s="6"/>
      <c r="K87" s="6"/>
      <c r="L87" s="6"/>
      <c r="M87" s="6"/>
      <c r="N87" s="6"/>
      <c r="O87" s="6"/>
      <c r="P87" s="6"/>
    </row>
    <row r="88" spans="1:16" x14ac:dyDescent="0.25">
      <c r="A88" s="6"/>
      <c r="B88" s="17">
        <f t="shared" si="18"/>
        <v>88</v>
      </c>
      <c r="C88" s="6"/>
      <c r="D88" s="13" t="s">
        <v>6</v>
      </c>
      <c r="E88" s="8" t="s">
        <v>109</v>
      </c>
      <c r="F88" s="27">
        <f t="shared" si="17"/>
        <v>0</v>
      </c>
      <c r="G88" s="13" t="s">
        <v>6</v>
      </c>
      <c r="H88" s="8" t="s">
        <v>50</v>
      </c>
      <c r="I88" s="6"/>
      <c r="J88" s="6"/>
      <c r="K88" s="6"/>
      <c r="L88" s="6"/>
      <c r="M88" s="6"/>
      <c r="N88" s="6"/>
      <c r="O88" s="6"/>
      <c r="P88" s="6"/>
    </row>
    <row r="89" spans="1:16" x14ac:dyDescent="0.25">
      <c r="A89" s="6"/>
      <c r="B89" s="17">
        <f t="shared" si="18"/>
        <v>89</v>
      </c>
      <c r="C89" s="6"/>
      <c r="D89" s="13" t="s">
        <v>6</v>
      </c>
      <c r="E89" s="8" t="s">
        <v>110</v>
      </c>
      <c r="F89" s="27">
        <f t="shared" si="17"/>
        <v>0</v>
      </c>
      <c r="G89" s="13" t="s">
        <v>6</v>
      </c>
      <c r="H89" s="8" t="s">
        <v>111</v>
      </c>
      <c r="I89" s="6"/>
      <c r="J89" s="6"/>
      <c r="K89" s="6"/>
      <c r="L89" s="6"/>
      <c r="M89" s="6"/>
      <c r="N89" s="6"/>
      <c r="O89" s="6"/>
      <c r="P89" s="6"/>
    </row>
    <row r="90" spans="1:16" x14ac:dyDescent="0.25">
      <c r="A90" s="6"/>
      <c r="B90" s="17">
        <f t="shared" ref="B90" si="19">ROW(A90)</f>
        <v>90</v>
      </c>
      <c r="C90" s="6"/>
      <c r="D90" s="13" t="s">
        <v>6</v>
      </c>
      <c r="E90" s="8" t="s">
        <v>112</v>
      </c>
      <c r="F90" s="27">
        <f t="shared" si="17"/>
        <v>0</v>
      </c>
      <c r="G90" s="13" t="s">
        <v>6</v>
      </c>
      <c r="H90" s="8" t="s">
        <v>50</v>
      </c>
      <c r="I90" s="6"/>
      <c r="J90" s="6"/>
      <c r="K90" s="6"/>
      <c r="L90" s="6"/>
      <c r="M90" s="6"/>
      <c r="N90" s="6"/>
      <c r="O90" s="6"/>
      <c r="P90" s="6"/>
    </row>
    <row r="91" spans="1:16" x14ac:dyDescent="0.25">
      <c r="A91" s="6"/>
      <c r="B91" s="17">
        <f t="shared" ref="B91" si="20">ROW(A91)</f>
        <v>91</v>
      </c>
      <c r="C91" s="6"/>
      <c r="D91" s="13" t="s">
        <v>6</v>
      </c>
      <c r="E91" s="8" t="s">
        <v>114</v>
      </c>
      <c r="F91" s="27">
        <f t="shared" si="17"/>
        <v>0</v>
      </c>
      <c r="G91" s="13" t="s">
        <v>6</v>
      </c>
      <c r="H91" s="8" t="s">
        <v>111</v>
      </c>
      <c r="I91" s="6"/>
      <c r="J91" s="6"/>
      <c r="K91" s="6"/>
      <c r="L91" s="6"/>
      <c r="M91" s="6"/>
      <c r="N91" s="6"/>
      <c r="O91" s="6"/>
      <c r="P91" s="6"/>
    </row>
    <row r="92" spans="1:16" x14ac:dyDescent="0.25">
      <c r="A92" s="6"/>
      <c r="B92" s="17">
        <f t="shared" ref="B92" si="21">ROW(A92)</f>
        <v>92</v>
      </c>
      <c r="C92" s="6"/>
      <c r="D92" s="13" t="s">
        <v>6</v>
      </c>
      <c r="E92" s="8" t="s">
        <v>113</v>
      </c>
      <c r="F92" s="27">
        <f t="shared" si="17"/>
        <v>0</v>
      </c>
      <c r="G92" s="13" t="s">
        <v>6</v>
      </c>
      <c r="H92" s="8" t="s">
        <v>50</v>
      </c>
      <c r="I92" s="6"/>
      <c r="J92" s="6"/>
      <c r="K92" s="6"/>
      <c r="L92" s="6"/>
      <c r="M92" s="6"/>
      <c r="N92" s="6"/>
      <c r="O92" s="6"/>
      <c r="P92" s="6"/>
    </row>
    <row r="93" spans="1:16" x14ac:dyDescent="0.25">
      <c r="A93" s="6"/>
      <c r="B93" s="17">
        <f t="shared" ref="B93" si="22">ROW(A93)</f>
        <v>93</v>
      </c>
      <c r="C93" s="6"/>
      <c r="D93" s="13" t="s">
        <v>6</v>
      </c>
      <c r="E93" s="8" t="s">
        <v>116</v>
      </c>
      <c r="F93" s="27">
        <f t="shared" si="17"/>
        <v>0</v>
      </c>
      <c r="G93" s="13" t="s">
        <v>6</v>
      </c>
      <c r="H93" s="8" t="s">
        <v>50</v>
      </c>
      <c r="I93" s="6"/>
      <c r="J93" s="6"/>
      <c r="K93" s="6"/>
      <c r="L93" s="6"/>
      <c r="M93" s="6"/>
      <c r="N93" s="6"/>
      <c r="O93" s="6"/>
      <c r="P93" s="6"/>
    </row>
    <row r="94" spans="1:16" x14ac:dyDescent="0.25">
      <c r="A94" s="6"/>
      <c r="B94" s="17">
        <f t="shared" ref="B94" si="23">ROW(A94)</f>
        <v>94</v>
      </c>
      <c r="C94" s="6"/>
      <c r="D94" s="13" t="s">
        <v>6</v>
      </c>
      <c r="E94" s="8" t="s">
        <v>117</v>
      </c>
      <c r="F94" s="27">
        <f t="shared" si="17"/>
        <v>0</v>
      </c>
      <c r="G94" s="13" t="s">
        <v>6</v>
      </c>
      <c r="H94" s="8" t="s">
        <v>81</v>
      </c>
      <c r="I94" s="6"/>
      <c r="J94" s="6"/>
      <c r="K94" s="6"/>
      <c r="L94" s="6"/>
      <c r="M94" s="6"/>
      <c r="N94" s="6"/>
      <c r="O94" s="6"/>
      <c r="P94" s="6"/>
    </row>
    <row r="95" spans="1:16" x14ac:dyDescent="0.25">
      <c r="A95" s="6"/>
      <c r="B95" s="17">
        <f t="shared" ref="B95:B96" si="24">ROW(A95)</f>
        <v>95</v>
      </c>
      <c r="C95" s="6"/>
      <c r="D95" s="13" t="s">
        <v>6</v>
      </c>
      <c r="E95" s="8" t="s">
        <v>121</v>
      </c>
      <c r="F95" s="27">
        <f t="shared" si="17"/>
        <v>0</v>
      </c>
      <c r="G95" s="13" t="s">
        <v>6</v>
      </c>
      <c r="H95" s="8" t="s">
        <v>122</v>
      </c>
      <c r="I95" s="6"/>
      <c r="J95" s="6"/>
      <c r="K95" s="6"/>
      <c r="L95" s="6"/>
      <c r="M95" s="6"/>
      <c r="N95" s="6"/>
      <c r="O95" s="6"/>
      <c r="P95" s="6"/>
    </row>
    <row r="96" spans="1:16" x14ac:dyDescent="0.25">
      <c r="A96" s="6"/>
      <c r="B96" s="17">
        <f t="shared" si="24"/>
        <v>96</v>
      </c>
      <c r="C96" s="6"/>
      <c r="D96" s="13" t="s">
        <v>6</v>
      </c>
      <c r="E96" s="8" t="s">
        <v>126</v>
      </c>
      <c r="F96" s="27">
        <f t="shared" si="17"/>
        <v>0</v>
      </c>
      <c r="G96" s="13" t="s">
        <v>6</v>
      </c>
      <c r="H96" s="8" t="s">
        <v>13</v>
      </c>
      <c r="I96" s="6"/>
      <c r="J96" s="6"/>
      <c r="K96" s="6"/>
      <c r="L96" s="6"/>
      <c r="M96" s="6"/>
      <c r="N96" s="6"/>
      <c r="O96" s="6"/>
      <c r="P96" s="6"/>
    </row>
    <row r="97" spans="1:16" x14ac:dyDescent="0.25">
      <c r="A97" s="6"/>
      <c r="B97" s="17">
        <f t="shared" ref="B97:B98" si="25">ROW(A97)</f>
        <v>97</v>
      </c>
      <c r="C97" s="6"/>
      <c r="D97" s="13" t="s">
        <v>6</v>
      </c>
      <c r="E97" s="8" t="s">
        <v>127</v>
      </c>
      <c r="F97" s="27">
        <f t="shared" si="17"/>
        <v>0</v>
      </c>
      <c r="G97" s="13" t="s">
        <v>6</v>
      </c>
      <c r="H97" s="8" t="s">
        <v>50</v>
      </c>
      <c r="I97" s="6"/>
      <c r="J97" s="6"/>
      <c r="K97" s="6"/>
      <c r="L97" s="6"/>
      <c r="M97" s="6"/>
      <c r="N97" s="6"/>
      <c r="O97" s="6"/>
      <c r="P97" s="6"/>
    </row>
    <row r="98" spans="1:16" x14ac:dyDescent="0.25">
      <c r="A98" s="6"/>
      <c r="B98" s="17">
        <f t="shared" si="25"/>
        <v>98</v>
      </c>
      <c r="C98" s="6"/>
      <c r="D98" s="13" t="s">
        <v>6</v>
      </c>
      <c r="E98" s="8" t="s">
        <v>128</v>
      </c>
      <c r="F98" s="27">
        <f t="shared" si="17"/>
        <v>0</v>
      </c>
      <c r="G98" s="13" t="s">
        <v>6</v>
      </c>
      <c r="H98" s="8" t="s">
        <v>50</v>
      </c>
      <c r="I98" s="6"/>
      <c r="J98" s="6"/>
      <c r="K98" s="6"/>
      <c r="L98" s="6"/>
      <c r="M98" s="6"/>
      <c r="N98" s="6"/>
      <c r="O98" s="6"/>
      <c r="P98" s="6"/>
    </row>
    <row r="99" spans="1:16" x14ac:dyDescent="0.25">
      <c r="A99" s="6"/>
      <c r="B99" s="17">
        <f t="shared" ref="B99" si="26">ROW(A99)</f>
        <v>99</v>
      </c>
      <c r="C99" s="6"/>
      <c r="D99" s="13" t="s">
        <v>6</v>
      </c>
      <c r="E99" s="8" t="s">
        <v>55</v>
      </c>
      <c r="F99" s="27">
        <f t="shared" si="17"/>
        <v>0</v>
      </c>
      <c r="G99" s="13" t="s">
        <v>6</v>
      </c>
      <c r="H99" s="8" t="s">
        <v>50</v>
      </c>
      <c r="I99" s="6"/>
      <c r="J99" s="6"/>
      <c r="K99" s="6"/>
      <c r="L99" s="6"/>
      <c r="M99" s="6"/>
      <c r="N99" s="6"/>
      <c r="O99" s="6"/>
      <c r="P99" s="6"/>
    </row>
    <row r="100" spans="1:16" x14ac:dyDescent="0.25">
      <c r="A100" s="6"/>
      <c r="B100" s="17">
        <f t="shared" ref="B100" si="27">ROW(A100)</f>
        <v>100</v>
      </c>
      <c r="C100" s="6"/>
      <c r="D100" s="13" t="s">
        <v>6</v>
      </c>
      <c r="E100" s="8" t="s">
        <v>182</v>
      </c>
      <c r="F100" s="27">
        <f t="shared" si="17"/>
        <v>0</v>
      </c>
      <c r="G100" s="13" t="s">
        <v>6</v>
      </c>
      <c r="H100" s="8" t="s">
        <v>50</v>
      </c>
      <c r="I100" s="6"/>
      <c r="J100" s="6"/>
      <c r="K100" s="6"/>
      <c r="L100" s="6"/>
      <c r="M100" s="6"/>
      <c r="N100" s="6"/>
      <c r="O100" s="6"/>
      <c r="P100" s="6"/>
    </row>
    <row r="101" spans="1:16" x14ac:dyDescent="0.25">
      <c r="A101" s="6"/>
      <c r="B101" s="17">
        <f t="shared" ref="B101" si="28">ROW(A101)</f>
        <v>101</v>
      </c>
      <c r="C101" s="6"/>
      <c r="D101" s="13" t="s">
        <v>6</v>
      </c>
      <c r="E101" s="8" t="s">
        <v>188</v>
      </c>
      <c r="F101" s="27">
        <f t="shared" si="17"/>
        <v>0</v>
      </c>
      <c r="G101" s="13" t="s">
        <v>6</v>
      </c>
      <c r="H101" s="8" t="s">
        <v>50</v>
      </c>
      <c r="I101" s="6"/>
      <c r="J101" s="6"/>
      <c r="K101" s="6"/>
      <c r="L101" s="6"/>
      <c r="M101" s="6"/>
      <c r="N101" s="6"/>
      <c r="O101" s="6"/>
      <c r="P101" s="6"/>
    </row>
    <row r="102" spans="1:16" x14ac:dyDescent="0.25">
      <c r="A102" s="6"/>
      <c r="B102" s="17">
        <f t="shared" ref="B102" si="29">ROW(A102)</f>
        <v>102</v>
      </c>
      <c r="C102" s="6"/>
      <c r="D102" s="13" t="s">
        <v>6</v>
      </c>
      <c r="E102" s="8" t="s">
        <v>189</v>
      </c>
      <c r="F102" s="27">
        <f t="shared" si="17"/>
        <v>0</v>
      </c>
      <c r="G102" s="13" t="s">
        <v>6</v>
      </c>
      <c r="H102" s="8" t="s">
        <v>11</v>
      </c>
      <c r="I102" s="6"/>
      <c r="J102" s="6"/>
      <c r="K102" s="6"/>
      <c r="L102" s="6"/>
      <c r="M102" s="6"/>
      <c r="N102" s="6"/>
      <c r="O102" s="6"/>
      <c r="P102" s="6"/>
    </row>
    <row r="103" spans="1:16" x14ac:dyDescent="0.25">
      <c r="A103" s="6"/>
      <c r="B103" s="17">
        <f t="shared" ref="B103" si="30">ROW(A103)</f>
        <v>103</v>
      </c>
      <c r="C103" s="6"/>
      <c r="D103" s="13" t="s">
        <v>6</v>
      </c>
      <c r="E103" s="8" t="s">
        <v>190</v>
      </c>
      <c r="F103" s="27">
        <f t="shared" si="17"/>
        <v>0</v>
      </c>
      <c r="G103" s="13" t="s">
        <v>6</v>
      </c>
      <c r="H103" s="8" t="s">
        <v>50</v>
      </c>
      <c r="I103" s="6"/>
      <c r="J103" s="6"/>
      <c r="K103" s="6"/>
      <c r="L103" s="6"/>
      <c r="M103" s="6"/>
      <c r="N103" s="6"/>
      <c r="O103" s="6"/>
      <c r="P103" s="6"/>
    </row>
    <row r="104" spans="1:16" x14ac:dyDescent="0.25">
      <c r="A104" s="6"/>
      <c r="B104" s="17">
        <f t="shared" ref="B104" si="31">ROW(A104)</f>
        <v>104</v>
      </c>
      <c r="C104" s="6"/>
      <c r="D104" s="13" t="s">
        <v>6</v>
      </c>
      <c r="E104" s="8" t="s">
        <v>191</v>
      </c>
      <c r="F104" s="27">
        <f t="shared" si="17"/>
        <v>0</v>
      </c>
      <c r="G104" s="13" t="s">
        <v>6</v>
      </c>
      <c r="H104" s="8" t="s">
        <v>50</v>
      </c>
      <c r="I104" s="6"/>
      <c r="J104" s="6"/>
      <c r="K104" s="6"/>
      <c r="L104" s="6"/>
      <c r="M104" s="6"/>
      <c r="N104" s="6"/>
      <c r="O104" s="6"/>
      <c r="P104" s="6"/>
    </row>
    <row r="105" spans="1:16" x14ac:dyDescent="0.25">
      <c r="A105" s="6"/>
      <c r="B105" s="17">
        <f t="shared" ref="B105" si="32">ROW(A105)</f>
        <v>105</v>
      </c>
      <c r="C105" s="6"/>
      <c r="D105" s="13" t="s">
        <v>6</v>
      </c>
      <c r="E105" s="8" t="s">
        <v>195</v>
      </c>
      <c r="F105" s="27">
        <f t="shared" si="17"/>
        <v>0</v>
      </c>
      <c r="G105" s="13" t="s">
        <v>6</v>
      </c>
      <c r="H105" s="8" t="s">
        <v>50</v>
      </c>
      <c r="I105" s="6"/>
      <c r="J105" s="6"/>
      <c r="K105" s="6"/>
      <c r="L105" s="6"/>
      <c r="M105" s="6"/>
      <c r="N105" s="6"/>
      <c r="O105" s="6"/>
      <c r="P105" s="6"/>
    </row>
    <row r="106" spans="1:16" x14ac:dyDescent="0.25">
      <c r="A106" s="6"/>
      <c r="B106" s="17">
        <f t="shared" ref="B106" si="33">ROW(A106)</f>
        <v>106</v>
      </c>
      <c r="C106" s="6"/>
      <c r="D106" s="13" t="s">
        <v>6</v>
      </c>
      <c r="E106" s="8" t="s">
        <v>201</v>
      </c>
      <c r="F106" s="27">
        <f t="shared" si="17"/>
        <v>0</v>
      </c>
      <c r="G106" s="13" t="s">
        <v>6</v>
      </c>
      <c r="H106" s="8" t="s">
        <v>50</v>
      </c>
      <c r="I106" s="6"/>
      <c r="J106" s="6"/>
      <c r="K106" s="6"/>
      <c r="L106" s="6"/>
      <c r="M106" s="6"/>
      <c r="N106" s="6"/>
      <c r="O106" s="6"/>
      <c r="P106" s="6"/>
    </row>
    <row r="107" spans="1:16" x14ac:dyDescent="0.25">
      <c r="A107" s="6"/>
      <c r="B107" s="17">
        <f t="shared" si="18"/>
        <v>107</v>
      </c>
      <c r="C107" s="6"/>
      <c r="D107" s="13"/>
      <c r="E107" s="9"/>
      <c r="F107" s="27"/>
      <c r="G107" s="13"/>
      <c r="H107" s="9"/>
      <c r="I107" s="6"/>
      <c r="J107" s="6"/>
      <c r="K107" s="6"/>
      <c r="L107" s="6"/>
      <c r="M107" s="6"/>
      <c r="N107" s="6"/>
      <c r="O107" s="6"/>
      <c r="P107" s="6"/>
    </row>
    <row r="108" spans="1:16" x14ac:dyDescent="0.25">
      <c r="A108" s="6"/>
      <c r="B108" s="17">
        <f>ROW(A108)</f>
        <v>108</v>
      </c>
      <c r="C108" s="6"/>
      <c r="D108" s="13"/>
      <c r="E108" s="6"/>
      <c r="F108" s="27"/>
      <c r="G108" s="13"/>
      <c r="H108" s="6"/>
      <c r="I108" s="6"/>
      <c r="J108" s="6"/>
      <c r="K108" s="6"/>
      <c r="L108" s="6"/>
      <c r="M108" s="6"/>
      <c r="N108" s="6"/>
      <c r="O108" s="6"/>
      <c r="P108" s="6"/>
    </row>
    <row r="109" spans="1:16" x14ac:dyDescent="0.25">
      <c r="A109" s="6"/>
      <c r="B109" s="17">
        <f t="shared" si="1"/>
        <v>109</v>
      </c>
      <c r="C109" s="6"/>
      <c r="D109" s="13"/>
      <c r="E109" s="6"/>
      <c r="F109" s="27"/>
      <c r="G109" s="13"/>
      <c r="H109" s="6"/>
      <c r="I109" s="6"/>
      <c r="J109" s="6"/>
      <c r="K109" s="6"/>
      <c r="L109" s="6"/>
      <c r="M109" s="6"/>
      <c r="N109" s="6"/>
      <c r="O109" s="6"/>
      <c r="P109" s="6"/>
    </row>
  </sheetData>
  <conditionalFormatting sqref="E13:E14 E20 E22 E107 E16:E18 E24 H24 E31:E39 H31:H39 H26:H27 E26:E27">
    <cfRule type="containsBlanks" dxfId="187" priority="196">
      <formula>LEN(TRIM(E13))=0</formula>
    </cfRule>
  </conditionalFormatting>
  <conditionalFormatting sqref="F1:F8 F20 F22 F29 F107:F1048576 F10:F14 F16:F18 F24 F31:F39 F26:F27">
    <cfRule type="cellIs" dxfId="186" priority="195" operator="equal">
      <formula>1</formula>
    </cfRule>
  </conditionalFormatting>
  <conditionalFormatting sqref="H13:H14 H20 H22 H29 H107 H16:H18">
    <cfRule type="containsBlanks" dxfId="185" priority="194">
      <formula>LEN(TRIM(H13))=0</formula>
    </cfRule>
  </conditionalFormatting>
  <conditionalFormatting sqref="H19">
    <cfRule type="containsBlanks" dxfId="184" priority="191">
      <formula>LEN(TRIM(H19))=0</formula>
    </cfRule>
  </conditionalFormatting>
  <conditionalFormatting sqref="E19">
    <cfRule type="containsBlanks" dxfId="183" priority="193">
      <formula>LEN(TRIM(E19))=0</formula>
    </cfRule>
  </conditionalFormatting>
  <conditionalFormatting sqref="F19">
    <cfRule type="cellIs" dxfId="182" priority="192" operator="equal">
      <formula>1</formula>
    </cfRule>
  </conditionalFormatting>
  <conditionalFormatting sqref="E21">
    <cfRule type="containsBlanks" dxfId="181" priority="190">
      <formula>LEN(TRIM(E21))=0</formula>
    </cfRule>
  </conditionalFormatting>
  <conditionalFormatting sqref="F21">
    <cfRule type="cellIs" dxfId="180" priority="189" operator="equal">
      <formula>1</formula>
    </cfRule>
  </conditionalFormatting>
  <conditionalFormatting sqref="H21">
    <cfRule type="containsBlanks" dxfId="179" priority="188">
      <formula>LEN(TRIM(H21))=0</formula>
    </cfRule>
  </conditionalFormatting>
  <conditionalFormatting sqref="E28:E29">
    <cfRule type="containsBlanks" dxfId="178" priority="184">
      <formula>LEN(TRIM(E28))=0</formula>
    </cfRule>
  </conditionalFormatting>
  <conditionalFormatting sqref="F28">
    <cfRule type="cellIs" dxfId="177" priority="183" operator="equal">
      <formula>1</formula>
    </cfRule>
  </conditionalFormatting>
  <conditionalFormatting sqref="H28">
    <cfRule type="containsBlanks" dxfId="176" priority="182">
      <formula>LEN(TRIM(H28))=0</formula>
    </cfRule>
  </conditionalFormatting>
  <conditionalFormatting sqref="E30">
    <cfRule type="containsBlanks" dxfId="175" priority="179">
      <formula>LEN(TRIM(E30))=0</formula>
    </cfRule>
  </conditionalFormatting>
  <conditionalFormatting sqref="E40:E41">
    <cfRule type="containsBlanks" dxfId="174" priority="178">
      <formula>LEN(TRIM(E40))=0</formula>
    </cfRule>
  </conditionalFormatting>
  <conditionalFormatting sqref="F40:F41">
    <cfRule type="cellIs" dxfId="173" priority="177" operator="equal">
      <formula>1</formula>
    </cfRule>
  </conditionalFormatting>
  <conditionalFormatting sqref="H40:H41">
    <cfRule type="containsBlanks" dxfId="172" priority="176">
      <formula>LEN(TRIM(H40))=0</formula>
    </cfRule>
  </conditionalFormatting>
  <conditionalFormatting sqref="F30">
    <cfRule type="cellIs" dxfId="171" priority="181" operator="equal">
      <formula>1</formula>
    </cfRule>
  </conditionalFormatting>
  <conditionalFormatting sqref="H30">
    <cfRule type="containsBlanks" dxfId="170" priority="180">
      <formula>LEN(TRIM(H30))=0</formula>
    </cfRule>
  </conditionalFormatting>
  <conditionalFormatting sqref="E42 E48">
    <cfRule type="containsBlanks" dxfId="169" priority="175">
      <formula>LEN(TRIM(E42))=0</formula>
    </cfRule>
  </conditionalFormatting>
  <conditionalFormatting sqref="F42 F48">
    <cfRule type="cellIs" dxfId="168" priority="174" operator="equal">
      <formula>1</formula>
    </cfRule>
  </conditionalFormatting>
  <conditionalFormatting sqref="H42 H48">
    <cfRule type="containsBlanks" dxfId="167" priority="173">
      <formula>LEN(TRIM(H42))=0</formula>
    </cfRule>
  </conditionalFormatting>
  <conditionalFormatting sqref="E50">
    <cfRule type="containsBlanks" dxfId="166" priority="172">
      <formula>LEN(TRIM(E50))=0</formula>
    </cfRule>
  </conditionalFormatting>
  <conditionalFormatting sqref="F50">
    <cfRule type="cellIs" dxfId="165" priority="171" operator="equal">
      <formula>1</formula>
    </cfRule>
  </conditionalFormatting>
  <conditionalFormatting sqref="H50">
    <cfRule type="containsBlanks" dxfId="164" priority="170">
      <formula>LEN(TRIM(H50))=0</formula>
    </cfRule>
  </conditionalFormatting>
  <conditionalFormatting sqref="E53">
    <cfRule type="containsBlanks" dxfId="163" priority="169">
      <formula>LEN(TRIM(E53))=0</formula>
    </cfRule>
  </conditionalFormatting>
  <conditionalFormatting sqref="F53">
    <cfRule type="cellIs" dxfId="162" priority="168" operator="equal">
      <formula>1</formula>
    </cfRule>
  </conditionalFormatting>
  <conditionalFormatting sqref="H53">
    <cfRule type="containsBlanks" dxfId="161" priority="167">
      <formula>LEN(TRIM(H53))=0</formula>
    </cfRule>
  </conditionalFormatting>
  <conditionalFormatting sqref="E55">
    <cfRule type="containsBlanks" dxfId="160" priority="166">
      <formula>LEN(TRIM(E55))=0</formula>
    </cfRule>
  </conditionalFormatting>
  <conditionalFormatting sqref="F55">
    <cfRule type="cellIs" dxfId="159" priority="165" operator="equal">
      <formula>1</formula>
    </cfRule>
  </conditionalFormatting>
  <conditionalFormatting sqref="H55">
    <cfRule type="containsBlanks" dxfId="158" priority="164">
      <formula>LEN(TRIM(H55))=0</formula>
    </cfRule>
  </conditionalFormatting>
  <conditionalFormatting sqref="E56">
    <cfRule type="containsBlanks" dxfId="157" priority="163">
      <formula>LEN(TRIM(E56))=0</formula>
    </cfRule>
  </conditionalFormatting>
  <conditionalFormatting sqref="F56">
    <cfRule type="cellIs" dxfId="156" priority="162" operator="equal">
      <formula>1</formula>
    </cfRule>
  </conditionalFormatting>
  <conditionalFormatting sqref="E57">
    <cfRule type="containsBlanks" dxfId="155" priority="160">
      <formula>LEN(TRIM(E57))=0</formula>
    </cfRule>
  </conditionalFormatting>
  <conditionalFormatting sqref="F57">
    <cfRule type="cellIs" dxfId="154" priority="159" operator="equal">
      <formula>1</formula>
    </cfRule>
  </conditionalFormatting>
  <conditionalFormatting sqref="E58">
    <cfRule type="containsBlanks" dxfId="153" priority="157">
      <formula>LEN(TRIM(E58))=0</formula>
    </cfRule>
  </conditionalFormatting>
  <conditionalFormatting sqref="F58">
    <cfRule type="cellIs" dxfId="152" priority="156" operator="equal">
      <formula>1</formula>
    </cfRule>
  </conditionalFormatting>
  <conditionalFormatting sqref="E59">
    <cfRule type="containsBlanks" dxfId="151" priority="154">
      <formula>LEN(TRIM(E59))=0</formula>
    </cfRule>
  </conditionalFormatting>
  <conditionalFormatting sqref="F59">
    <cfRule type="cellIs" dxfId="150" priority="153" operator="equal">
      <formula>1</formula>
    </cfRule>
  </conditionalFormatting>
  <conditionalFormatting sqref="E60">
    <cfRule type="containsBlanks" dxfId="149" priority="151">
      <formula>LEN(TRIM(E60))=0</formula>
    </cfRule>
  </conditionalFormatting>
  <conditionalFormatting sqref="F60">
    <cfRule type="cellIs" dxfId="148" priority="150" operator="equal">
      <formula>1</formula>
    </cfRule>
  </conditionalFormatting>
  <conditionalFormatting sqref="E61">
    <cfRule type="containsBlanks" dxfId="147" priority="148">
      <formula>LEN(TRIM(E61))=0</formula>
    </cfRule>
  </conditionalFormatting>
  <conditionalFormatting sqref="F61">
    <cfRule type="cellIs" dxfId="146" priority="147" operator="equal">
      <formula>1</formula>
    </cfRule>
  </conditionalFormatting>
  <conditionalFormatting sqref="E62">
    <cfRule type="containsBlanks" dxfId="145" priority="145">
      <formula>LEN(TRIM(E62))=0</formula>
    </cfRule>
  </conditionalFormatting>
  <conditionalFormatting sqref="F62">
    <cfRule type="cellIs" dxfId="144" priority="144" operator="equal">
      <formula>1</formula>
    </cfRule>
  </conditionalFormatting>
  <conditionalFormatting sqref="E63">
    <cfRule type="containsBlanks" dxfId="143" priority="142">
      <formula>LEN(TRIM(E63))=0</formula>
    </cfRule>
  </conditionalFormatting>
  <conditionalFormatting sqref="F63">
    <cfRule type="cellIs" dxfId="142" priority="141" operator="equal">
      <formula>1</formula>
    </cfRule>
  </conditionalFormatting>
  <conditionalFormatting sqref="E64:E65">
    <cfRule type="containsBlanks" dxfId="141" priority="139">
      <formula>LEN(TRIM(E64))=0</formula>
    </cfRule>
  </conditionalFormatting>
  <conditionalFormatting sqref="F64:F65">
    <cfRule type="cellIs" dxfId="140" priority="138" operator="equal">
      <formula>1</formula>
    </cfRule>
  </conditionalFormatting>
  <conditionalFormatting sqref="E66:E67">
    <cfRule type="containsBlanks" dxfId="139" priority="136">
      <formula>LEN(TRIM(E66))=0</formula>
    </cfRule>
  </conditionalFormatting>
  <conditionalFormatting sqref="F66:F67">
    <cfRule type="cellIs" dxfId="138" priority="135" operator="equal">
      <formula>1</formula>
    </cfRule>
  </conditionalFormatting>
  <conditionalFormatting sqref="H66:H67">
    <cfRule type="containsBlanks" dxfId="137" priority="134">
      <formula>LEN(TRIM(H66))=0</formula>
    </cfRule>
  </conditionalFormatting>
  <conditionalFormatting sqref="H49">
    <cfRule type="containsBlanks" dxfId="136" priority="131">
      <formula>LEN(TRIM(H49))=0</formula>
    </cfRule>
  </conditionalFormatting>
  <conditionalFormatting sqref="H54">
    <cfRule type="containsBlanks" dxfId="135" priority="125">
      <formula>LEN(TRIM(H54))=0</formula>
    </cfRule>
  </conditionalFormatting>
  <conditionalFormatting sqref="E49">
    <cfRule type="containsBlanks" dxfId="134" priority="133">
      <formula>LEN(TRIM(E49))=0</formula>
    </cfRule>
  </conditionalFormatting>
  <conditionalFormatting sqref="F49">
    <cfRule type="cellIs" dxfId="133" priority="132" operator="equal">
      <formula>1</formula>
    </cfRule>
  </conditionalFormatting>
  <conditionalFormatting sqref="H86">
    <cfRule type="containsBlanks" dxfId="132" priority="95">
      <formula>LEN(TRIM(H86))=0</formula>
    </cfRule>
  </conditionalFormatting>
  <conditionalFormatting sqref="E51">
    <cfRule type="containsBlanks" dxfId="131" priority="130">
      <formula>LEN(TRIM(E51))=0</formula>
    </cfRule>
  </conditionalFormatting>
  <conditionalFormatting sqref="F51">
    <cfRule type="cellIs" dxfId="130" priority="129" operator="equal">
      <formula>1</formula>
    </cfRule>
  </conditionalFormatting>
  <conditionalFormatting sqref="H51">
    <cfRule type="containsBlanks" dxfId="129" priority="128">
      <formula>LEN(TRIM(H51))=0</formula>
    </cfRule>
  </conditionalFormatting>
  <conditionalFormatting sqref="E54">
    <cfRule type="containsBlanks" dxfId="128" priority="127">
      <formula>LEN(TRIM(E54))=0</formula>
    </cfRule>
  </conditionalFormatting>
  <conditionalFormatting sqref="F54">
    <cfRule type="cellIs" dxfId="127" priority="126" operator="equal">
      <formula>1</formula>
    </cfRule>
  </conditionalFormatting>
  <conditionalFormatting sqref="E68:E69">
    <cfRule type="containsBlanks" dxfId="126" priority="124">
      <formula>LEN(TRIM(E68))=0</formula>
    </cfRule>
  </conditionalFormatting>
  <conditionalFormatting sqref="F68:F69">
    <cfRule type="cellIs" dxfId="125" priority="123" operator="equal">
      <formula>1</formula>
    </cfRule>
  </conditionalFormatting>
  <conditionalFormatting sqref="H68">
    <cfRule type="containsBlanks" dxfId="124" priority="122">
      <formula>LEN(TRIM(H68))=0</formula>
    </cfRule>
  </conditionalFormatting>
  <conditionalFormatting sqref="E70:E71">
    <cfRule type="containsBlanks" dxfId="123" priority="121">
      <formula>LEN(TRIM(E70))=0</formula>
    </cfRule>
  </conditionalFormatting>
  <conditionalFormatting sqref="F70:F71">
    <cfRule type="cellIs" dxfId="122" priority="120" operator="equal">
      <formula>1</formula>
    </cfRule>
  </conditionalFormatting>
  <conditionalFormatting sqref="H71">
    <cfRule type="containsBlanks" dxfId="121" priority="119">
      <formula>LEN(TRIM(H71))=0</formula>
    </cfRule>
  </conditionalFormatting>
  <conditionalFormatting sqref="E72:E73">
    <cfRule type="containsBlanks" dxfId="120" priority="118">
      <formula>LEN(TRIM(E72))=0</formula>
    </cfRule>
  </conditionalFormatting>
  <conditionalFormatting sqref="F72:F73">
    <cfRule type="cellIs" dxfId="119" priority="117" operator="equal">
      <formula>1</formula>
    </cfRule>
  </conditionalFormatting>
  <conditionalFormatting sqref="H72:H73">
    <cfRule type="containsBlanks" dxfId="118" priority="116">
      <formula>LEN(TRIM(H72))=0</formula>
    </cfRule>
  </conditionalFormatting>
  <conditionalFormatting sqref="E74:E75">
    <cfRule type="containsBlanks" dxfId="117" priority="115">
      <formula>LEN(TRIM(E74))=0</formula>
    </cfRule>
  </conditionalFormatting>
  <conditionalFormatting sqref="F74:F75">
    <cfRule type="cellIs" dxfId="116" priority="114" operator="equal">
      <formula>1</formula>
    </cfRule>
  </conditionalFormatting>
  <conditionalFormatting sqref="H74:H75">
    <cfRule type="containsBlanks" dxfId="115" priority="113">
      <formula>LEN(TRIM(H74))=0</formula>
    </cfRule>
  </conditionalFormatting>
  <conditionalFormatting sqref="E76:E77">
    <cfRule type="containsBlanks" dxfId="114" priority="112">
      <formula>LEN(TRIM(E76))=0</formula>
    </cfRule>
  </conditionalFormatting>
  <conditionalFormatting sqref="F76:F77">
    <cfRule type="cellIs" dxfId="113" priority="111" operator="equal">
      <formula>1</formula>
    </cfRule>
  </conditionalFormatting>
  <conditionalFormatting sqref="H76:H77">
    <cfRule type="containsBlanks" dxfId="112" priority="110">
      <formula>LEN(TRIM(H76))=0</formula>
    </cfRule>
  </conditionalFormatting>
  <conditionalFormatting sqref="E80">
    <cfRule type="containsBlanks" dxfId="111" priority="106">
      <formula>LEN(TRIM(E80))=0</formula>
    </cfRule>
  </conditionalFormatting>
  <conditionalFormatting sqref="F80">
    <cfRule type="cellIs" dxfId="110" priority="105" operator="equal">
      <formula>1</formula>
    </cfRule>
  </conditionalFormatting>
  <conditionalFormatting sqref="H80">
    <cfRule type="containsBlanks" dxfId="109" priority="104">
      <formula>LEN(TRIM(H80))=0</formula>
    </cfRule>
  </conditionalFormatting>
  <conditionalFormatting sqref="E84:E85">
    <cfRule type="containsBlanks" dxfId="108" priority="100">
      <formula>LEN(TRIM(E84))=0</formula>
    </cfRule>
  </conditionalFormatting>
  <conditionalFormatting sqref="F84:F85">
    <cfRule type="cellIs" dxfId="107" priority="99" operator="equal">
      <formula>1</formula>
    </cfRule>
  </conditionalFormatting>
  <conditionalFormatting sqref="H84:H85">
    <cfRule type="containsBlanks" dxfId="106" priority="98">
      <formula>LEN(TRIM(H84))=0</formula>
    </cfRule>
  </conditionalFormatting>
  <conditionalFormatting sqref="E86">
    <cfRule type="containsBlanks" dxfId="105" priority="97">
      <formula>LEN(TRIM(E86))=0</formula>
    </cfRule>
  </conditionalFormatting>
  <conditionalFormatting sqref="F86">
    <cfRule type="cellIs" dxfId="104" priority="96" operator="equal">
      <formula>1</formula>
    </cfRule>
  </conditionalFormatting>
  <conditionalFormatting sqref="H8">
    <cfRule type="containsBlanks" dxfId="103" priority="93">
      <formula>LEN(TRIM(H8))=0</formula>
    </cfRule>
  </conditionalFormatting>
  <conditionalFormatting sqref="G8:J8">
    <cfRule type="cellIs" dxfId="102" priority="94" operator="equal">
      <formula>0</formula>
    </cfRule>
  </conditionalFormatting>
  <conditionalFormatting sqref="D9:F9">
    <cfRule type="cellIs" dxfId="101" priority="92" operator="equal">
      <formula>0</formula>
    </cfRule>
  </conditionalFormatting>
  <conditionalFormatting sqref="E15">
    <cfRule type="containsBlanks" dxfId="100" priority="91">
      <formula>LEN(TRIM(E15))=0</formula>
    </cfRule>
  </conditionalFormatting>
  <conditionalFormatting sqref="F15">
    <cfRule type="cellIs" dxfId="99" priority="90" operator="equal">
      <formula>1</formula>
    </cfRule>
  </conditionalFormatting>
  <conditionalFormatting sqref="H15">
    <cfRule type="containsBlanks" dxfId="98" priority="89">
      <formula>LEN(TRIM(H15))=0</formula>
    </cfRule>
  </conditionalFormatting>
  <conditionalFormatting sqref="H78:H79">
    <cfRule type="containsBlanks" dxfId="97" priority="86">
      <formula>LEN(TRIM(H78))=0</formula>
    </cfRule>
  </conditionalFormatting>
  <conditionalFormatting sqref="H23">
    <cfRule type="containsBlanks" dxfId="96" priority="80">
      <formula>LEN(TRIM(H23))=0</formula>
    </cfRule>
  </conditionalFormatting>
  <conditionalFormatting sqref="E78:E79">
    <cfRule type="containsBlanks" dxfId="95" priority="88">
      <formula>LEN(TRIM(E78))=0</formula>
    </cfRule>
  </conditionalFormatting>
  <conditionalFormatting sqref="F78:F79">
    <cfRule type="cellIs" dxfId="94" priority="87" operator="equal">
      <formula>1</formula>
    </cfRule>
  </conditionalFormatting>
  <conditionalFormatting sqref="H82:H83">
    <cfRule type="containsBlanks" dxfId="93" priority="77">
      <formula>LEN(TRIM(H82))=0</formula>
    </cfRule>
  </conditionalFormatting>
  <conditionalFormatting sqref="E81">
    <cfRule type="containsBlanks" dxfId="92" priority="85">
      <formula>LEN(TRIM(E81))=0</formula>
    </cfRule>
  </conditionalFormatting>
  <conditionalFormatting sqref="F81">
    <cfRule type="cellIs" dxfId="91" priority="84" operator="equal">
      <formula>1</formula>
    </cfRule>
  </conditionalFormatting>
  <conditionalFormatting sqref="H81">
    <cfRule type="containsBlanks" dxfId="90" priority="83">
      <formula>LEN(TRIM(H81))=0</formula>
    </cfRule>
  </conditionalFormatting>
  <conditionalFormatting sqref="E23">
    <cfRule type="containsBlanks" dxfId="89" priority="82">
      <formula>LEN(TRIM(E23))=0</formula>
    </cfRule>
  </conditionalFormatting>
  <conditionalFormatting sqref="F23">
    <cfRule type="cellIs" dxfId="88" priority="81" operator="equal">
      <formula>1</formula>
    </cfRule>
  </conditionalFormatting>
  <conditionalFormatting sqref="H87:H89">
    <cfRule type="containsBlanks" dxfId="87" priority="74">
      <formula>LEN(TRIM(H87))=0</formula>
    </cfRule>
  </conditionalFormatting>
  <conditionalFormatting sqref="H69:H70">
    <cfRule type="containsBlanks" dxfId="86" priority="72">
      <formula>LEN(TRIM(H69))=0</formula>
    </cfRule>
  </conditionalFormatting>
  <conditionalFormatting sqref="E82:E83">
    <cfRule type="containsBlanks" dxfId="85" priority="79">
      <formula>LEN(TRIM(E82))=0</formula>
    </cfRule>
  </conditionalFormatting>
  <conditionalFormatting sqref="F82:F83">
    <cfRule type="cellIs" dxfId="84" priority="78" operator="equal">
      <formula>1</formula>
    </cfRule>
  </conditionalFormatting>
  <conditionalFormatting sqref="E87:E89">
    <cfRule type="containsBlanks" dxfId="83" priority="76">
      <formula>LEN(TRIM(E87))=0</formula>
    </cfRule>
  </conditionalFormatting>
  <conditionalFormatting sqref="F87:F89">
    <cfRule type="cellIs" dxfId="82" priority="75" operator="equal">
      <formula>1</formula>
    </cfRule>
  </conditionalFormatting>
  <conditionalFormatting sqref="H56:H65">
    <cfRule type="containsBlanks" dxfId="81" priority="73">
      <formula>LEN(TRIM(H56))=0</formula>
    </cfRule>
  </conditionalFormatting>
  <conditionalFormatting sqref="E43">
    <cfRule type="containsBlanks" dxfId="80" priority="71">
      <formula>LEN(TRIM(E43))=0</formula>
    </cfRule>
  </conditionalFormatting>
  <conditionalFormatting sqref="F43">
    <cfRule type="cellIs" dxfId="79" priority="70" operator="equal">
      <formula>1</formula>
    </cfRule>
  </conditionalFormatting>
  <conditionalFormatting sqref="H43">
    <cfRule type="containsBlanks" dxfId="78" priority="69">
      <formula>LEN(TRIM(H43))=0</formula>
    </cfRule>
  </conditionalFormatting>
  <conditionalFormatting sqref="E44">
    <cfRule type="containsBlanks" dxfId="77" priority="68">
      <formula>LEN(TRIM(E44))=0</formula>
    </cfRule>
  </conditionalFormatting>
  <conditionalFormatting sqref="F44">
    <cfRule type="cellIs" dxfId="76" priority="67" operator="equal">
      <formula>1</formula>
    </cfRule>
  </conditionalFormatting>
  <conditionalFormatting sqref="H44">
    <cfRule type="containsBlanks" dxfId="75" priority="66">
      <formula>LEN(TRIM(H44))=0</formula>
    </cfRule>
  </conditionalFormatting>
  <conditionalFormatting sqref="E45">
    <cfRule type="containsBlanks" dxfId="74" priority="65">
      <formula>LEN(TRIM(E45))=0</formula>
    </cfRule>
  </conditionalFormatting>
  <conditionalFormatting sqref="F45">
    <cfRule type="cellIs" dxfId="73" priority="64" operator="equal">
      <formula>1</formula>
    </cfRule>
  </conditionalFormatting>
  <conditionalFormatting sqref="H45">
    <cfRule type="containsBlanks" dxfId="72" priority="63">
      <formula>LEN(TRIM(H45))=0</formula>
    </cfRule>
  </conditionalFormatting>
  <conditionalFormatting sqref="E46">
    <cfRule type="containsBlanks" dxfId="71" priority="62">
      <formula>LEN(TRIM(E46))=0</formula>
    </cfRule>
  </conditionalFormatting>
  <conditionalFormatting sqref="F46">
    <cfRule type="cellIs" dxfId="70" priority="61" operator="equal">
      <formula>1</formula>
    </cfRule>
  </conditionalFormatting>
  <conditionalFormatting sqref="H46">
    <cfRule type="containsBlanks" dxfId="69" priority="60">
      <formula>LEN(TRIM(H46))=0</formula>
    </cfRule>
  </conditionalFormatting>
  <conditionalFormatting sqref="E47">
    <cfRule type="containsBlanks" dxfId="68" priority="59">
      <formula>LEN(TRIM(E47))=0</formula>
    </cfRule>
  </conditionalFormatting>
  <conditionalFormatting sqref="F47">
    <cfRule type="cellIs" dxfId="67" priority="58" operator="equal">
      <formula>1</formula>
    </cfRule>
  </conditionalFormatting>
  <conditionalFormatting sqref="H47">
    <cfRule type="containsBlanks" dxfId="66" priority="57">
      <formula>LEN(TRIM(H47))=0</formula>
    </cfRule>
  </conditionalFormatting>
  <conditionalFormatting sqref="E52">
    <cfRule type="containsBlanks" dxfId="65" priority="56">
      <formula>LEN(TRIM(E52))=0</formula>
    </cfRule>
  </conditionalFormatting>
  <conditionalFormatting sqref="F52">
    <cfRule type="cellIs" dxfId="64" priority="55" operator="equal">
      <formula>1</formula>
    </cfRule>
  </conditionalFormatting>
  <conditionalFormatting sqref="H52">
    <cfRule type="containsBlanks" dxfId="63" priority="54">
      <formula>LEN(TRIM(H52))=0</formula>
    </cfRule>
  </conditionalFormatting>
  <conditionalFormatting sqref="E90">
    <cfRule type="containsBlanks" dxfId="62" priority="50">
      <formula>LEN(TRIM(E90))=0</formula>
    </cfRule>
  </conditionalFormatting>
  <conditionalFormatting sqref="F90">
    <cfRule type="cellIs" dxfId="61" priority="49" operator="equal">
      <formula>1</formula>
    </cfRule>
  </conditionalFormatting>
  <conditionalFormatting sqref="H90">
    <cfRule type="containsBlanks" dxfId="60" priority="48">
      <formula>LEN(TRIM(H90))=0</formula>
    </cfRule>
  </conditionalFormatting>
  <conditionalFormatting sqref="H92">
    <cfRule type="containsBlanks" dxfId="59" priority="42">
      <formula>LEN(TRIM(H92))=0</formula>
    </cfRule>
  </conditionalFormatting>
  <conditionalFormatting sqref="H93">
    <cfRule type="containsBlanks" dxfId="58" priority="39">
      <formula>LEN(TRIM(H93))=0</formula>
    </cfRule>
  </conditionalFormatting>
  <conditionalFormatting sqref="H94">
    <cfRule type="containsBlanks" dxfId="57" priority="36">
      <formula>LEN(TRIM(H94))=0</formula>
    </cfRule>
  </conditionalFormatting>
  <conditionalFormatting sqref="H95">
    <cfRule type="containsBlanks" dxfId="56" priority="33">
      <formula>LEN(TRIM(H95))=0</formula>
    </cfRule>
  </conditionalFormatting>
  <conditionalFormatting sqref="H91">
    <cfRule type="containsBlanks" dxfId="55" priority="45">
      <formula>LEN(TRIM(H91))=0</formula>
    </cfRule>
  </conditionalFormatting>
  <conditionalFormatting sqref="E91">
    <cfRule type="containsBlanks" dxfId="54" priority="47">
      <formula>LEN(TRIM(E91))=0</formula>
    </cfRule>
  </conditionalFormatting>
  <conditionalFormatting sqref="F91">
    <cfRule type="cellIs" dxfId="53" priority="46" operator="equal">
      <formula>1</formula>
    </cfRule>
  </conditionalFormatting>
  <conditionalFormatting sqref="H96">
    <cfRule type="containsBlanks" dxfId="52" priority="30">
      <formula>LEN(TRIM(H96))=0</formula>
    </cfRule>
  </conditionalFormatting>
  <conditionalFormatting sqref="H97:H98">
    <cfRule type="containsBlanks" dxfId="51" priority="27">
      <formula>LEN(TRIM(H97))=0</formula>
    </cfRule>
  </conditionalFormatting>
  <conditionalFormatting sqref="E92">
    <cfRule type="containsBlanks" dxfId="50" priority="44">
      <formula>LEN(TRIM(E92))=0</formula>
    </cfRule>
  </conditionalFormatting>
  <conditionalFormatting sqref="F92">
    <cfRule type="cellIs" dxfId="49" priority="43" operator="equal">
      <formula>1</formula>
    </cfRule>
  </conditionalFormatting>
  <conditionalFormatting sqref="E93">
    <cfRule type="containsBlanks" dxfId="48" priority="41">
      <formula>LEN(TRIM(E93))=0</formula>
    </cfRule>
  </conditionalFormatting>
  <conditionalFormatting sqref="F93">
    <cfRule type="cellIs" dxfId="47" priority="40" operator="equal">
      <formula>1</formula>
    </cfRule>
  </conditionalFormatting>
  <conditionalFormatting sqref="E94">
    <cfRule type="containsBlanks" dxfId="46" priority="38">
      <formula>LEN(TRIM(E94))=0</formula>
    </cfRule>
  </conditionalFormatting>
  <conditionalFormatting sqref="F94">
    <cfRule type="cellIs" dxfId="45" priority="37" operator="equal">
      <formula>1</formula>
    </cfRule>
  </conditionalFormatting>
  <conditionalFormatting sqref="E95">
    <cfRule type="containsBlanks" dxfId="44" priority="35">
      <formula>LEN(TRIM(E95))=0</formula>
    </cfRule>
  </conditionalFormatting>
  <conditionalFormatting sqref="F95">
    <cfRule type="cellIs" dxfId="43" priority="34" operator="equal">
      <formula>1</formula>
    </cfRule>
  </conditionalFormatting>
  <conditionalFormatting sqref="E96">
    <cfRule type="containsBlanks" dxfId="42" priority="32">
      <formula>LEN(TRIM(E96))=0</formula>
    </cfRule>
  </conditionalFormatting>
  <conditionalFormatting sqref="F96">
    <cfRule type="cellIs" dxfId="41" priority="31" operator="equal">
      <formula>1</formula>
    </cfRule>
  </conditionalFormatting>
  <conditionalFormatting sqref="E97:E98">
    <cfRule type="containsBlanks" dxfId="40" priority="29">
      <formula>LEN(TRIM(E97))=0</formula>
    </cfRule>
  </conditionalFormatting>
  <conditionalFormatting sqref="F97:F98">
    <cfRule type="cellIs" dxfId="39" priority="28" operator="equal">
      <formula>1</formula>
    </cfRule>
  </conditionalFormatting>
  <conditionalFormatting sqref="H99">
    <cfRule type="containsBlanks" dxfId="38" priority="24">
      <formula>LEN(TRIM(H99))=0</formula>
    </cfRule>
  </conditionalFormatting>
  <conditionalFormatting sqref="E99">
    <cfRule type="containsBlanks" dxfId="37" priority="26">
      <formula>LEN(TRIM(E99))=0</formula>
    </cfRule>
  </conditionalFormatting>
  <conditionalFormatting sqref="F99">
    <cfRule type="cellIs" dxfId="36" priority="25" operator="equal">
      <formula>1</formula>
    </cfRule>
  </conditionalFormatting>
  <conditionalFormatting sqref="E25 H25">
    <cfRule type="containsBlanks" dxfId="35" priority="23">
      <formula>LEN(TRIM(E25))=0</formula>
    </cfRule>
  </conditionalFormatting>
  <conditionalFormatting sqref="F25">
    <cfRule type="cellIs" dxfId="34" priority="22" operator="equal">
      <formula>1</formula>
    </cfRule>
  </conditionalFormatting>
  <conditionalFormatting sqref="H100">
    <cfRule type="containsBlanks" dxfId="33" priority="19">
      <formula>LEN(TRIM(H100))=0</formula>
    </cfRule>
  </conditionalFormatting>
  <conditionalFormatting sqref="E100">
    <cfRule type="containsBlanks" dxfId="32" priority="21">
      <formula>LEN(TRIM(E100))=0</formula>
    </cfRule>
  </conditionalFormatting>
  <conditionalFormatting sqref="F100">
    <cfRule type="cellIs" dxfId="31" priority="20" operator="equal">
      <formula>1</formula>
    </cfRule>
  </conditionalFormatting>
  <conditionalFormatting sqref="H101">
    <cfRule type="containsBlanks" dxfId="30" priority="16">
      <formula>LEN(TRIM(H101))=0</formula>
    </cfRule>
  </conditionalFormatting>
  <conditionalFormatting sqref="E101">
    <cfRule type="containsBlanks" dxfId="29" priority="18">
      <formula>LEN(TRIM(E101))=0</formula>
    </cfRule>
  </conditionalFormatting>
  <conditionalFormatting sqref="F101">
    <cfRule type="cellIs" dxfId="28" priority="17" operator="equal">
      <formula>1</formula>
    </cfRule>
  </conditionalFormatting>
  <conditionalFormatting sqref="H102">
    <cfRule type="containsBlanks" dxfId="27" priority="13">
      <formula>LEN(TRIM(H102))=0</formula>
    </cfRule>
  </conditionalFormatting>
  <conditionalFormatting sqref="E102">
    <cfRule type="containsBlanks" dxfId="26" priority="15">
      <formula>LEN(TRIM(E102))=0</formula>
    </cfRule>
  </conditionalFormatting>
  <conditionalFormatting sqref="F102">
    <cfRule type="cellIs" dxfId="25" priority="14" operator="equal">
      <formula>1</formula>
    </cfRule>
  </conditionalFormatting>
  <conditionalFormatting sqref="H103">
    <cfRule type="containsBlanks" dxfId="24" priority="10">
      <formula>LEN(TRIM(H103))=0</formula>
    </cfRule>
  </conditionalFormatting>
  <conditionalFormatting sqref="E103">
    <cfRule type="containsBlanks" dxfId="23" priority="12">
      <formula>LEN(TRIM(E103))=0</formula>
    </cfRule>
  </conditionalFormatting>
  <conditionalFormatting sqref="F103">
    <cfRule type="cellIs" dxfId="22" priority="11" operator="equal">
      <formula>1</formula>
    </cfRule>
  </conditionalFormatting>
  <conditionalFormatting sqref="H104">
    <cfRule type="containsBlanks" dxfId="21" priority="7">
      <formula>LEN(TRIM(H104))=0</formula>
    </cfRule>
  </conditionalFormatting>
  <conditionalFormatting sqref="E104">
    <cfRule type="containsBlanks" dxfId="20" priority="9">
      <formula>LEN(TRIM(E104))=0</formula>
    </cfRule>
  </conditionalFormatting>
  <conditionalFormatting sqref="F104">
    <cfRule type="cellIs" dxfId="19" priority="8" operator="equal">
      <formula>1</formula>
    </cfRule>
  </conditionalFormatting>
  <conditionalFormatting sqref="H105">
    <cfRule type="containsBlanks" dxfId="18" priority="4">
      <formula>LEN(TRIM(H105))=0</formula>
    </cfRule>
  </conditionalFormatting>
  <conditionalFormatting sqref="E105">
    <cfRule type="containsBlanks" dxfId="17" priority="6">
      <formula>LEN(TRIM(E105))=0</formula>
    </cfRule>
  </conditionalFormatting>
  <conditionalFormatting sqref="F105">
    <cfRule type="cellIs" dxfId="16" priority="5" operator="equal">
      <formula>1</formula>
    </cfRule>
  </conditionalFormatting>
  <conditionalFormatting sqref="H106">
    <cfRule type="containsBlanks" dxfId="15" priority="1">
      <formula>LEN(TRIM(H106))=0</formula>
    </cfRule>
  </conditionalFormatting>
  <conditionalFormatting sqref="E106">
    <cfRule type="containsBlanks" dxfId="14" priority="3">
      <formula>LEN(TRIM(E106))=0</formula>
    </cfRule>
  </conditionalFormatting>
  <conditionalFormatting sqref="F106">
    <cfRule type="cellIs" dxfId="13" priority="2" operator="equal">
      <formula>1</formula>
    </cfRule>
  </conditionalFormatting>
  <dataValidations count="1">
    <dataValidation type="decimal" operator="greaterThanOrEqual" allowBlank="1" showInputMessage="1" showErrorMessage="1" sqref="H8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42"/>
  <sheetViews>
    <sheetView showGridLines="0" workbookViewId="0">
      <pane ySplit="10" topLeftCell="A11" activePane="bottomLeft" state="frozen"/>
      <selection pane="bottomLeft" activeCell="B6" sqref="B6"/>
    </sheetView>
  </sheetViews>
  <sheetFormatPr defaultRowHeight="12" x14ac:dyDescent="0.25"/>
  <cols>
    <col min="1" max="1" width="1.77734375" style="2" customWidth="1"/>
    <col min="2" max="2" width="1.77734375" style="18" customWidth="1"/>
    <col min="3" max="3" width="1.77734375" style="2" customWidth="1"/>
    <col min="4" max="4" width="1.77734375" style="14" customWidth="1"/>
    <col min="5" max="5" width="11.5546875" style="2" bestFit="1" customWidth="1"/>
    <col min="6" max="6" width="1.77734375" style="2" customWidth="1"/>
    <col min="7" max="7" width="1.77734375" style="14" customWidth="1"/>
    <col min="8" max="8" width="22.109375" style="2" bestFit="1" customWidth="1"/>
    <col min="9" max="9" width="1.77734375" style="29" customWidth="1"/>
    <col min="10" max="10" width="1.77734375" style="14" customWidth="1"/>
    <col min="11" max="11" width="28.109375" style="2" bestFit="1" customWidth="1"/>
    <col min="12" max="12" width="1.77734375" style="29" customWidth="1"/>
    <col min="13" max="13" width="1.77734375" style="14" customWidth="1"/>
    <col min="14" max="14" width="28.109375" style="2" bestFit="1" customWidth="1"/>
    <col min="15" max="15" width="1.77734375" style="29" customWidth="1"/>
    <col min="16" max="16" width="1.77734375" style="14" customWidth="1"/>
    <col min="17" max="17" width="28.109375" style="2" bestFit="1" customWidth="1"/>
    <col min="18" max="18" width="1.77734375" style="29" customWidth="1"/>
    <col min="19" max="19" width="1.77734375" style="2" customWidth="1"/>
    <col min="20" max="16384" width="8.88671875" style="2"/>
  </cols>
  <sheetData>
    <row r="1" spans="1:19" s="1" customFormat="1" ht="10.199999999999999" x14ac:dyDescent="0.2">
      <c r="A1" s="4"/>
      <c r="B1" s="15"/>
      <c r="C1" s="4"/>
      <c r="D1" s="12"/>
      <c r="E1" s="4"/>
      <c r="F1" s="4"/>
      <c r="G1" s="12"/>
      <c r="H1" s="4"/>
      <c r="I1" s="27"/>
      <c r="J1" s="12"/>
      <c r="K1" s="4"/>
      <c r="L1" s="27"/>
      <c r="M1" s="12"/>
      <c r="N1" s="4"/>
      <c r="O1" s="27"/>
      <c r="P1" s="12"/>
      <c r="Q1" s="4"/>
      <c r="R1" s="27"/>
      <c r="S1" s="4"/>
    </row>
    <row r="2" spans="1:19" s="1" customFormat="1" ht="10.199999999999999" x14ac:dyDescent="0.2">
      <c r="A2" s="4"/>
      <c r="B2" s="15"/>
      <c r="C2" s="4"/>
      <c r="D2" s="12"/>
      <c r="E2" s="4"/>
      <c r="F2" s="4"/>
      <c r="G2" s="12"/>
      <c r="H2" s="4"/>
      <c r="I2" s="27"/>
      <c r="J2" s="12"/>
      <c r="K2" s="4"/>
      <c r="L2" s="27"/>
      <c r="M2" s="12"/>
      <c r="N2" s="4"/>
      <c r="O2" s="27"/>
      <c r="P2" s="12"/>
      <c r="Q2" s="4"/>
      <c r="R2" s="27"/>
      <c r="S2" s="4"/>
    </row>
    <row r="3" spans="1:19" s="1" customFormat="1" ht="10.199999999999999" x14ac:dyDescent="0.2">
      <c r="A3" s="4"/>
      <c r="B3" s="15"/>
      <c r="C3" s="5" t="str">
        <f>главная!C3</f>
        <v>Финмодель</v>
      </c>
      <c r="D3" s="12"/>
      <c r="E3" s="4"/>
      <c r="F3" s="4"/>
      <c r="G3" s="12"/>
      <c r="H3" s="4"/>
      <c r="I3" s="27"/>
      <c r="J3" s="12"/>
      <c r="K3" s="4"/>
      <c r="L3" s="27"/>
      <c r="M3" s="12"/>
      <c r="N3" s="4"/>
      <c r="O3" s="27"/>
      <c r="P3" s="12"/>
      <c r="Q3" s="4"/>
      <c r="R3" s="27"/>
      <c r="S3" s="4"/>
    </row>
    <row r="4" spans="1:19" s="1" customFormat="1" ht="10.199999999999999" x14ac:dyDescent="0.2">
      <c r="A4" s="4"/>
      <c r="B4" s="15"/>
      <c r="C4" s="5" t="str">
        <f>главная!C4</f>
        <v>Финансовая биржа торговли криптовалютами</v>
      </c>
      <c r="D4" s="12"/>
      <c r="E4" s="4"/>
      <c r="F4" s="4"/>
      <c r="G4" s="12"/>
      <c r="H4" s="4"/>
      <c r="I4" s="27"/>
      <c r="J4" s="12"/>
      <c r="K4" s="4"/>
      <c r="L4" s="27"/>
      <c r="M4" s="12"/>
      <c r="N4" s="4"/>
      <c r="O4" s="27"/>
      <c r="P4" s="12"/>
      <c r="Q4" s="4"/>
      <c r="R4" s="27"/>
      <c r="S4" s="4"/>
    </row>
    <row r="5" spans="1:19" s="1" customFormat="1" ht="10.199999999999999" x14ac:dyDescent="0.2">
      <c r="A5" s="4"/>
      <c r="B5" s="15"/>
      <c r="C5" s="5" t="str">
        <f>главная!C5</f>
        <v>локализация: Лондон-Москва</v>
      </c>
      <c r="D5" s="12"/>
      <c r="E5" s="4"/>
      <c r="F5" s="4"/>
      <c r="G5" s="12"/>
      <c r="H5" s="4"/>
      <c r="I5" s="27"/>
      <c r="J5" s="12"/>
      <c r="K5" s="4"/>
      <c r="L5" s="27"/>
      <c r="M5" s="12"/>
      <c r="N5" s="4"/>
      <c r="O5" s="27"/>
      <c r="P5" s="12"/>
      <c r="Q5" s="4"/>
      <c r="R5" s="27"/>
      <c r="S5" s="4"/>
    </row>
    <row r="6" spans="1:19" s="1" customFormat="1" ht="10.199999999999999" x14ac:dyDescent="0.2">
      <c r="A6" s="4"/>
      <c r="B6" s="15"/>
      <c r="C6" s="4" t="s">
        <v>49</v>
      </c>
      <c r="D6" s="12"/>
      <c r="E6" s="4"/>
      <c r="F6" s="4"/>
      <c r="G6" s="12"/>
      <c r="H6" s="4"/>
      <c r="I6" s="27"/>
      <c r="J6" s="12"/>
      <c r="K6" s="4"/>
      <c r="L6" s="27"/>
      <c r="M6" s="12"/>
      <c r="N6" s="4"/>
      <c r="O6" s="27"/>
      <c r="P6" s="12"/>
      <c r="Q6" s="4"/>
      <c r="R6" s="27"/>
      <c r="S6" s="4"/>
    </row>
    <row r="7" spans="1:19" s="1" customFormat="1" ht="10.199999999999999" x14ac:dyDescent="0.2">
      <c r="A7" s="4"/>
      <c r="B7" s="15"/>
      <c r="C7" s="4"/>
      <c r="D7" s="12"/>
      <c r="E7" s="4"/>
      <c r="F7" s="4"/>
      <c r="G7" s="12"/>
      <c r="H7" s="4"/>
      <c r="I7" s="27"/>
      <c r="J7" s="12"/>
      <c r="K7" s="4"/>
      <c r="L7" s="27"/>
      <c r="M7" s="12"/>
      <c r="N7" s="4"/>
      <c r="O7" s="27"/>
      <c r="P7" s="12"/>
      <c r="Q7" s="4"/>
      <c r="R7" s="27"/>
      <c r="S7" s="4"/>
    </row>
    <row r="8" spans="1:19" s="1" customFormat="1" ht="10.199999999999999" x14ac:dyDescent="0.2">
      <c r="A8" s="4"/>
      <c r="B8" s="15"/>
      <c r="C8" s="4"/>
      <c r="D8" s="12"/>
      <c r="E8" s="4"/>
      <c r="F8" s="4"/>
      <c r="G8" s="43" t="s">
        <v>6</v>
      </c>
      <c r="H8" s="96"/>
      <c r="I8" s="97" t="s">
        <v>44</v>
      </c>
      <c r="J8" s="98" t="s">
        <v>45</v>
      </c>
      <c r="K8" s="4"/>
      <c r="L8" s="27"/>
      <c r="M8" s="12"/>
      <c r="N8" s="4"/>
      <c r="O8" s="27"/>
      <c r="P8" s="12"/>
      <c r="Q8" s="4"/>
      <c r="R8" s="27"/>
      <c r="S8" s="4"/>
    </row>
    <row r="9" spans="1:19" s="1" customFormat="1" ht="10.199999999999999" x14ac:dyDescent="0.2">
      <c r="A9" s="4"/>
      <c r="B9" s="15"/>
      <c r="C9" s="4"/>
      <c r="D9" s="12"/>
      <c r="E9" s="4"/>
      <c r="F9" s="4"/>
      <c r="G9" s="12"/>
      <c r="H9" s="4"/>
      <c r="I9" s="27"/>
      <c r="J9" s="12"/>
      <c r="K9" s="4"/>
      <c r="L9" s="27"/>
      <c r="M9" s="12"/>
      <c r="N9" s="38" t="s">
        <v>12</v>
      </c>
      <c r="O9" s="27">
        <f>I12+L12+O12+R12</f>
        <v>0</v>
      </c>
      <c r="P9" s="12"/>
      <c r="Q9" s="38"/>
      <c r="R9" s="27"/>
      <c r="S9" s="4"/>
    </row>
    <row r="10" spans="1:19" s="3" customFormat="1" ht="10.199999999999999" x14ac:dyDescent="0.2">
      <c r="A10" s="5"/>
      <c r="B10" s="16"/>
      <c r="C10" s="5"/>
      <c r="D10" s="12"/>
      <c r="E10" s="5" t="s">
        <v>4</v>
      </c>
      <c r="F10" s="5"/>
      <c r="G10" s="12"/>
      <c r="H10" s="5" t="s">
        <v>63</v>
      </c>
      <c r="I10" s="28"/>
      <c r="J10" s="12"/>
      <c r="K10" s="5" t="s">
        <v>52</v>
      </c>
      <c r="L10" s="28"/>
      <c r="M10" s="12"/>
      <c r="N10" s="5" t="s">
        <v>16</v>
      </c>
      <c r="O10" s="28"/>
      <c r="P10" s="12"/>
      <c r="Q10" s="5" t="s">
        <v>118</v>
      </c>
      <c r="R10" s="28"/>
      <c r="S10" s="5"/>
    </row>
    <row r="11" spans="1:19" ht="4.05" customHeight="1" x14ac:dyDescent="0.25">
      <c r="A11" s="6"/>
      <c r="B11" s="17"/>
      <c r="C11" s="6"/>
      <c r="D11" s="13"/>
      <c r="E11" s="7"/>
      <c r="F11" s="6"/>
      <c r="G11" s="13"/>
      <c r="H11" s="7"/>
      <c r="I11" s="27"/>
      <c r="J11" s="13"/>
      <c r="K11" s="7"/>
      <c r="L11" s="27"/>
      <c r="M11" s="13"/>
      <c r="N11" s="7"/>
      <c r="O11" s="27"/>
      <c r="P11" s="13"/>
      <c r="Q11" s="7"/>
      <c r="R11" s="27"/>
      <c r="S11" s="6"/>
    </row>
    <row r="12" spans="1:19" x14ac:dyDescent="0.25">
      <c r="A12" s="6"/>
      <c r="B12" s="17"/>
      <c r="C12" s="6"/>
      <c r="D12" s="13"/>
      <c r="E12" s="6" t="s">
        <v>5</v>
      </c>
      <c r="F12" s="6"/>
      <c r="G12" s="37"/>
      <c r="H12" s="38" t="s">
        <v>12</v>
      </c>
      <c r="I12" s="39">
        <f>SUM(I13:I10000)</f>
        <v>0</v>
      </c>
      <c r="J12" s="37"/>
      <c r="K12" s="38" t="s">
        <v>12</v>
      </c>
      <c r="L12" s="39">
        <f>SUM(L13:L10000)</f>
        <v>0</v>
      </c>
      <c r="M12" s="37"/>
      <c r="N12" s="38" t="s">
        <v>12</v>
      </c>
      <c r="O12" s="39">
        <f>SUM(O13:O10000)</f>
        <v>0</v>
      </c>
      <c r="P12" s="37"/>
      <c r="Q12" s="38" t="s">
        <v>12</v>
      </c>
      <c r="R12" s="39">
        <f>SUM(R13:R10000)</f>
        <v>0</v>
      </c>
      <c r="S12" s="6"/>
    </row>
    <row r="13" spans="1:19" x14ac:dyDescent="0.25">
      <c r="A13" s="6"/>
      <c r="B13" s="17">
        <f>ROW(A13)</f>
        <v>13</v>
      </c>
      <c r="C13" s="6"/>
      <c r="D13" s="13" t="s">
        <v>6</v>
      </c>
      <c r="E13" s="8">
        <v>44197</v>
      </c>
      <c r="F13" s="6"/>
      <c r="G13" s="13" t="s">
        <v>6</v>
      </c>
      <c r="H13" s="8" t="s">
        <v>64</v>
      </c>
      <c r="I13" s="27">
        <f>IF(H13="",0,IF(COUNTIF(H:H,H13)&lt;&gt;1,1,0))</f>
        <v>0</v>
      </c>
      <c r="J13" s="13" t="s">
        <v>6</v>
      </c>
      <c r="K13" s="8" t="s">
        <v>132</v>
      </c>
      <c r="L13" s="27">
        <f>IF(K13="",0,IF(COUNTIF(K:K,K13)&lt;&gt;1,1,0))</f>
        <v>0</v>
      </c>
      <c r="M13" s="13" t="s">
        <v>6</v>
      </c>
      <c r="N13" s="8" t="s">
        <v>138</v>
      </c>
      <c r="O13" s="27">
        <f>IF(N13="",0,IF(COUNTIF(N:N,N13)&lt;&gt;1,1,0))</f>
        <v>0</v>
      </c>
      <c r="P13" s="13" t="s">
        <v>6</v>
      </c>
      <c r="Q13" s="8" t="s">
        <v>119</v>
      </c>
      <c r="R13" s="27">
        <f>IF(Q13="",0,IF(COUNTIF(Q:Q,Q13)&lt;&gt;1,1,0))</f>
        <v>0</v>
      </c>
      <c r="S13" s="6"/>
    </row>
    <row r="14" spans="1:19" x14ac:dyDescent="0.25">
      <c r="A14" s="6"/>
      <c r="B14" s="17">
        <f t="shared" ref="B14:B42" si="0">ROW(A14)</f>
        <v>14</v>
      </c>
      <c r="C14" s="6"/>
      <c r="D14" s="13" t="s">
        <v>6</v>
      </c>
      <c r="E14" s="8">
        <f>EOMONTH(E13,0)+1</f>
        <v>44228</v>
      </c>
      <c r="F14" s="6"/>
      <c r="G14" s="13" t="s">
        <v>6</v>
      </c>
      <c r="H14" s="8" t="s">
        <v>65</v>
      </c>
      <c r="I14" s="27">
        <f t="shared" ref="I14:I39" si="1">IF(H14="",0,IF(COUNTIF(H:H,H14)&lt;&gt;1,1,0))</f>
        <v>0</v>
      </c>
      <c r="J14" s="13" t="s">
        <v>6</v>
      </c>
      <c r="K14" s="8" t="s">
        <v>133</v>
      </c>
      <c r="L14" s="27">
        <f t="shared" ref="L14:L39" si="2">IF(K14="",0,IF(COUNTIF(K:K,K14)&lt;&gt;1,1,0))</f>
        <v>0</v>
      </c>
      <c r="M14" s="13" t="s">
        <v>6</v>
      </c>
      <c r="N14" s="8" t="s">
        <v>17</v>
      </c>
      <c r="O14" s="27">
        <f t="shared" ref="O14:O15" si="3">IF(N14="",0,IF(COUNTIF(N:N,N14)&lt;&gt;1,1,0))</f>
        <v>0</v>
      </c>
      <c r="P14" s="13" t="s">
        <v>6</v>
      </c>
      <c r="Q14" s="8" t="s">
        <v>120</v>
      </c>
      <c r="R14" s="27">
        <f t="shared" ref="R14:R15" si="4">IF(Q14="",0,IF(COUNTIF(Q:Q,Q14)&lt;&gt;1,1,0))</f>
        <v>0</v>
      </c>
      <c r="S14" s="6"/>
    </row>
    <row r="15" spans="1:19" x14ac:dyDescent="0.25">
      <c r="A15" s="6"/>
      <c r="B15" s="17">
        <f t="shared" si="0"/>
        <v>15</v>
      </c>
      <c r="C15" s="6"/>
      <c r="D15" s="13" t="s">
        <v>6</v>
      </c>
      <c r="E15" s="8">
        <f t="shared" ref="E15:E39" si="5">EOMONTH(E14,0)+1</f>
        <v>44256</v>
      </c>
      <c r="F15" s="6"/>
      <c r="G15" s="13" t="s">
        <v>6</v>
      </c>
      <c r="H15" s="8" t="s">
        <v>66</v>
      </c>
      <c r="I15" s="27">
        <f t="shared" si="1"/>
        <v>0</v>
      </c>
      <c r="J15" s="13" t="s">
        <v>6</v>
      </c>
      <c r="K15" s="8" t="s">
        <v>134</v>
      </c>
      <c r="L15" s="27">
        <f t="shared" si="2"/>
        <v>0</v>
      </c>
      <c r="M15" s="13" t="s">
        <v>6</v>
      </c>
      <c r="N15" s="8" t="s">
        <v>139</v>
      </c>
      <c r="O15" s="27">
        <f t="shared" si="3"/>
        <v>0</v>
      </c>
      <c r="P15" s="13" t="s">
        <v>6</v>
      </c>
      <c r="Q15" s="8"/>
      <c r="R15" s="27">
        <f t="shared" si="4"/>
        <v>0</v>
      </c>
      <c r="S15" s="6"/>
    </row>
    <row r="16" spans="1:19" x14ac:dyDescent="0.25">
      <c r="A16" s="6"/>
      <c r="B16" s="17">
        <f t="shared" si="0"/>
        <v>16</v>
      </c>
      <c r="C16" s="6"/>
      <c r="D16" s="13" t="s">
        <v>6</v>
      </c>
      <c r="E16" s="8">
        <f t="shared" si="5"/>
        <v>44287</v>
      </c>
      <c r="F16" s="6"/>
      <c r="G16" s="13" t="s">
        <v>6</v>
      </c>
      <c r="H16" s="8" t="s">
        <v>67</v>
      </c>
      <c r="I16" s="27">
        <f t="shared" si="1"/>
        <v>0</v>
      </c>
      <c r="J16" s="13" t="s">
        <v>6</v>
      </c>
      <c r="K16" s="8" t="s">
        <v>135</v>
      </c>
      <c r="L16" s="27">
        <f>IF(K16="",0,IF(COUNTIF(K:K,K16)&lt;&gt;1,1,0))</f>
        <v>0</v>
      </c>
      <c r="M16" s="13" t="s">
        <v>6</v>
      </c>
      <c r="N16" s="8" t="s">
        <v>140</v>
      </c>
      <c r="O16" s="27">
        <f>IF(N16="",0,IF(COUNTIF(N:N,N16)&lt;&gt;1,1,0))</f>
        <v>0</v>
      </c>
      <c r="P16" s="13" t="s">
        <v>6</v>
      </c>
      <c r="Q16" s="8"/>
      <c r="R16" s="27">
        <f>IF(Q16="",0,IF(COUNTIF(Q:Q,Q16)&lt;&gt;1,1,0))</f>
        <v>0</v>
      </c>
      <c r="S16" s="6"/>
    </row>
    <row r="17" spans="1:19" x14ac:dyDescent="0.25">
      <c r="A17" s="6"/>
      <c r="B17" s="17">
        <f t="shared" si="0"/>
        <v>17</v>
      </c>
      <c r="C17" s="6"/>
      <c r="D17" s="13" t="s">
        <v>6</v>
      </c>
      <c r="E17" s="8">
        <f t="shared" si="5"/>
        <v>44317</v>
      </c>
      <c r="F17" s="6"/>
      <c r="G17" s="13" t="s">
        <v>6</v>
      </c>
      <c r="H17" s="8" t="s">
        <v>68</v>
      </c>
      <c r="I17" s="27">
        <f t="shared" si="1"/>
        <v>0</v>
      </c>
      <c r="J17" s="13" t="s">
        <v>6</v>
      </c>
      <c r="K17" s="8" t="s">
        <v>136</v>
      </c>
      <c r="L17" s="27">
        <f t="shared" si="2"/>
        <v>0</v>
      </c>
      <c r="M17" s="13" t="s">
        <v>6</v>
      </c>
      <c r="N17" s="8" t="s">
        <v>141</v>
      </c>
      <c r="O17" s="27">
        <f t="shared" ref="O17:O39" si="6">IF(N17="",0,IF(COUNTIF(N:N,N17)&lt;&gt;1,1,0))</f>
        <v>0</v>
      </c>
      <c r="P17" s="13" t="s">
        <v>6</v>
      </c>
      <c r="Q17" s="8"/>
      <c r="R17" s="27">
        <f t="shared" ref="R17:R39" si="7">IF(Q17="",0,IF(COUNTIF(Q:Q,Q17)&lt;&gt;1,1,0))</f>
        <v>0</v>
      </c>
      <c r="S17" s="6"/>
    </row>
    <row r="18" spans="1:19" x14ac:dyDescent="0.25">
      <c r="A18" s="6"/>
      <c r="B18" s="17">
        <f t="shared" si="0"/>
        <v>18</v>
      </c>
      <c r="C18" s="6"/>
      <c r="D18" s="13" t="s">
        <v>6</v>
      </c>
      <c r="E18" s="8">
        <f t="shared" si="5"/>
        <v>44348</v>
      </c>
      <c r="F18" s="6"/>
      <c r="G18" s="13" t="s">
        <v>6</v>
      </c>
      <c r="H18" s="8" t="s">
        <v>69</v>
      </c>
      <c r="I18" s="27">
        <f t="shared" si="1"/>
        <v>0</v>
      </c>
      <c r="J18" s="13" t="s">
        <v>6</v>
      </c>
      <c r="K18" s="8" t="s">
        <v>137</v>
      </c>
      <c r="L18" s="27">
        <f t="shared" si="2"/>
        <v>0</v>
      </c>
      <c r="M18" s="13" t="s">
        <v>6</v>
      </c>
      <c r="N18" s="8" t="s">
        <v>142</v>
      </c>
      <c r="O18" s="27">
        <f t="shared" si="6"/>
        <v>0</v>
      </c>
      <c r="P18" s="13" t="s">
        <v>6</v>
      </c>
      <c r="Q18" s="8"/>
      <c r="R18" s="27">
        <f t="shared" si="7"/>
        <v>0</v>
      </c>
      <c r="S18" s="6"/>
    </row>
    <row r="19" spans="1:19" x14ac:dyDescent="0.25">
      <c r="A19" s="6"/>
      <c r="B19" s="17">
        <f t="shared" si="0"/>
        <v>19</v>
      </c>
      <c r="C19" s="6"/>
      <c r="D19" s="13" t="s">
        <v>6</v>
      </c>
      <c r="E19" s="8">
        <f t="shared" si="5"/>
        <v>44378</v>
      </c>
      <c r="F19" s="6"/>
      <c r="G19" s="13" t="s">
        <v>6</v>
      </c>
      <c r="H19" s="8" t="s">
        <v>70</v>
      </c>
      <c r="I19" s="27">
        <f t="shared" si="1"/>
        <v>0</v>
      </c>
      <c r="J19" s="13" t="s">
        <v>6</v>
      </c>
      <c r="K19" s="8"/>
      <c r="L19" s="27">
        <f t="shared" si="2"/>
        <v>0</v>
      </c>
      <c r="M19" s="13" t="s">
        <v>6</v>
      </c>
      <c r="N19" s="8" t="s">
        <v>143</v>
      </c>
      <c r="O19" s="27">
        <f t="shared" si="6"/>
        <v>0</v>
      </c>
      <c r="P19" s="13" t="s">
        <v>6</v>
      </c>
      <c r="Q19" s="8"/>
      <c r="R19" s="27">
        <f t="shared" si="7"/>
        <v>0</v>
      </c>
      <c r="S19" s="6"/>
    </row>
    <row r="20" spans="1:19" x14ac:dyDescent="0.25">
      <c r="A20" s="6"/>
      <c r="B20" s="17">
        <f t="shared" si="0"/>
        <v>20</v>
      </c>
      <c r="C20" s="6"/>
      <c r="D20" s="13" t="s">
        <v>6</v>
      </c>
      <c r="E20" s="8">
        <f t="shared" si="5"/>
        <v>44409</v>
      </c>
      <c r="F20" s="6"/>
      <c r="G20" s="13" t="s">
        <v>6</v>
      </c>
      <c r="H20" s="8" t="s">
        <v>71</v>
      </c>
      <c r="I20" s="27">
        <f t="shared" si="1"/>
        <v>0</v>
      </c>
      <c r="J20" s="13" t="s">
        <v>6</v>
      </c>
      <c r="K20" s="8"/>
      <c r="L20" s="27">
        <f t="shared" si="2"/>
        <v>0</v>
      </c>
      <c r="M20" s="13" t="s">
        <v>6</v>
      </c>
      <c r="N20" s="8" t="s">
        <v>144</v>
      </c>
      <c r="O20" s="27">
        <f t="shared" si="6"/>
        <v>0</v>
      </c>
      <c r="P20" s="13" t="s">
        <v>6</v>
      </c>
      <c r="Q20" s="8"/>
      <c r="R20" s="27">
        <f t="shared" si="7"/>
        <v>0</v>
      </c>
      <c r="S20" s="6"/>
    </row>
    <row r="21" spans="1:19" x14ac:dyDescent="0.25">
      <c r="A21" s="6"/>
      <c r="B21" s="17">
        <f t="shared" si="0"/>
        <v>21</v>
      </c>
      <c r="C21" s="6"/>
      <c r="D21" s="13" t="s">
        <v>6</v>
      </c>
      <c r="E21" s="8">
        <f t="shared" si="5"/>
        <v>44440</v>
      </c>
      <c r="F21" s="6"/>
      <c r="G21" s="13" t="s">
        <v>6</v>
      </c>
      <c r="H21" s="8" t="s">
        <v>72</v>
      </c>
      <c r="I21" s="27">
        <f t="shared" si="1"/>
        <v>0</v>
      </c>
      <c r="J21" s="13" t="s">
        <v>6</v>
      </c>
      <c r="K21" s="8"/>
      <c r="L21" s="27">
        <f t="shared" si="2"/>
        <v>0</v>
      </c>
      <c r="M21" s="13" t="s">
        <v>6</v>
      </c>
      <c r="N21" s="8" t="s">
        <v>202</v>
      </c>
      <c r="O21" s="27">
        <f t="shared" si="6"/>
        <v>0</v>
      </c>
      <c r="P21" s="13" t="s">
        <v>6</v>
      </c>
      <c r="Q21" s="8"/>
      <c r="R21" s="27">
        <f t="shared" si="7"/>
        <v>0</v>
      </c>
      <c r="S21" s="6"/>
    </row>
    <row r="22" spans="1:19" x14ac:dyDescent="0.25">
      <c r="A22" s="6"/>
      <c r="B22" s="17">
        <f t="shared" si="0"/>
        <v>22</v>
      </c>
      <c r="C22" s="6"/>
      <c r="D22" s="13" t="s">
        <v>6</v>
      </c>
      <c r="E22" s="8">
        <f t="shared" si="5"/>
        <v>44470</v>
      </c>
      <c r="F22" s="6"/>
      <c r="G22" s="13" t="s">
        <v>6</v>
      </c>
      <c r="H22" s="8" t="s">
        <v>73</v>
      </c>
      <c r="I22" s="27">
        <f t="shared" si="1"/>
        <v>0</v>
      </c>
      <c r="J22" s="13" t="s">
        <v>6</v>
      </c>
      <c r="K22" s="8"/>
      <c r="L22" s="27">
        <f t="shared" si="2"/>
        <v>0</v>
      </c>
      <c r="M22" s="13" t="s">
        <v>6</v>
      </c>
      <c r="N22" s="8" t="s">
        <v>183</v>
      </c>
      <c r="O22" s="27">
        <f t="shared" si="6"/>
        <v>0</v>
      </c>
      <c r="P22" s="13" t="s">
        <v>6</v>
      </c>
      <c r="Q22" s="8"/>
      <c r="R22" s="27">
        <f t="shared" si="7"/>
        <v>0</v>
      </c>
      <c r="S22" s="6"/>
    </row>
    <row r="23" spans="1:19" x14ac:dyDescent="0.25">
      <c r="A23" s="6"/>
      <c r="B23" s="17">
        <f t="shared" si="0"/>
        <v>23</v>
      </c>
      <c r="C23" s="6"/>
      <c r="D23" s="13" t="s">
        <v>6</v>
      </c>
      <c r="E23" s="8">
        <f t="shared" si="5"/>
        <v>44501</v>
      </c>
      <c r="F23" s="6"/>
      <c r="G23" s="13" t="s">
        <v>6</v>
      </c>
      <c r="H23" s="8"/>
      <c r="I23" s="27">
        <f t="shared" si="1"/>
        <v>0</v>
      </c>
      <c r="J23" s="13" t="s">
        <v>6</v>
      </c>
      <c r="K23" s="8"/>
      <c r="L23" s="27">
        <f t="shared" si="2"/>
        <v>0</v>
      </c>
      <c r="M23" s="13" t="s">
        <v>6</v>
      </c>
      <c r="N23" s="8" t="s">
        <v>184</v>
      </c>
      <c r="O23" s="27">
        <f t="shared" si="6"/>
        <v>0</v>
      </c>
      <c r="P23" s="13" t="s">
        <v>6</v>
      </c>
      <c r="Q23" s="8"/>
      <c r="R23" s="27">
        <f t="shared" si="7"/>
        <v>0</v>
      </c>
      <c r="S23" s="6"/>
    </row>
    <row r="24" spans="1:19" x14ac:dyDescent="0.25">
      <c r="A24" s="6"/>
      <c r="B24" s="17">
        <f t="shared" si="0"/>
        <v>24</v>
      </c>
      <c r="C24" s="6"/>
      <c r="D24" s="13" t="s">
        <v>6</v>
      </c>
      <c r="E24" s="8">
        <f t="shared" si="5"/>
        <v>44531</v>
      </c>
      <c r="F24" s="6"/>
      <c r="G24" s="13" t="s">
        <v>6</v>
      </c>
      <c r="H24" s="8"/>
      <c r="I24" s="27">
        <f t="shared" si="1"/>
        <v>0</v>
      </c>
      <c r="J24" s="13" t="s">
        <v>6</v>
      </c>
      <c r="K24" s="8"/>
      <c r="L24" s="27">
        <f t="shared" si="2"/>
        <v>0</v>
      </c>
      <c r="M24" s="13" t="s">
        <v>6</v>
      </c>
      <c r="N24" s="8" t="s">
        <v>185</v>
      </c>
      <c r="O24" s="27">
        <f t="shared" si="6"/>
        <v>0</v>
      </c>
      <c r="P24" s="13" t="s">
        <v>6</v>
      </c>
      <c r="Q24" s="8"/>
      <c r="R24" s="27">
        <f t="shared" si="7"/>
        <v>0</v>
      </c>
      <c r="S24" s="6"/>
    </row>
    <row r="25" spans="1:19" x14ac:dyDescent="0.25">
      <c r="A25" s="6"/>
      <c r="B25" s="17">
        <f t="shared" si="0"/>
        <v>25</v>
      </c>
      <c r="C25" s="6"/>
      <c r="D25" s="13" t="s">
        <v>6</v>
      </c>
      <c r="E25" s="8">
        <f t="shared" si="5"/>
        <v>44562</v>
      </c>
      <c r="F25" s="6"/>
      <c r="G25" s="13" t="s">
        <v>6</v>
      </c>
      <c r="H25" s="8"/>
      <c r="I25" s="27">
        <f t="shared" si="1"/>
        <v>0</v>
      </c>
      <c r="J25" s="13" t="s">
        <v>6</v>
      </c>
      <c r="K25" s="8"/>
      <c r="L25" s="27">
        <f t="shared" si="2"/>
        <v>0</v>
      </c>
      <c r="M25" s="13" t="s">
        <v>6</v>
      </c>
      <c r="N25" s="8" t="s">
        <v>186</v>
      </c>
      <c r="O25" s="27">
        <f t="shared" si="6"/>
        <v>0</v>
      </c>
      <c r="P25" s="13" t="s">
        <v>6</v>
      </c>
      <c r="Q25" s="8"/>
      <c r="R25" s="27">
        <f t="shared" si="7"/>
        <v>0</v>
      </c>
      <c r="S25" s="6"/>
    </row>
    <row r="26" spans="1:19" x14ac:dyDescent="0.25">
      <c r="A26" s="6"/>
      <c r="B26" s="17">
        <f t="shared" si="0"/>
        <v>26</v>
      </c>
      <c r="C26" s="6"/>
      <c r="D26" s="13" t="s">
        <v>6</v>
      </c>
      <c r="E26" s="8">
        <f t="shared" si="5"/>
        <v>44593</v>
      </c>
      <c r="F26" s="6"/>
      <c r="G26" s="13" t="s">
        <v>6</v>
      </c>
      <c r="H26" s="8"/>
      <c r="I26" s="27">
        <f t="shared" si="1"/>
        <v>0</v>
      </c>
      <c r="J26" s="13" t="s">
        <v>6</v>
      </c>
      <c r="K26" s="8"/>
      <c r="L26" s="27">
        <f t="shared" si="2"/>
        <v>0</v>
      </c>
      <c r="M26" s="13" t="s">
        <v>6</v>
      </c>
      <c r="N26" s="8" t="s">
        <v>187</v>
      </c>
      <c r="O26" s="27">
        <f t="shared" si="6"/>
        <v>0</v>
      </c>
      <c r="P26" s="13" t="s">
        <v>6</v>
      </c>
      <c r="Q26" s="8"/>
      <c r="R26" s="27">
        <f t="shared" si="7"/>
        <v>0</v>
      </c>
      <c r="S26" s="6"/>
    </row>
    <row r="27" spans="1:19" x14ac:dyDescent="0.25">
      <c r="A27" s="6"/>
      <c r="B27" s="17">
        <f t="shared" si="0"/>
        <v>27</v>
      </c>
      <c r="C27" s="6"/>
      <c r="D27" s="13" t="s">
        <v>6</v>
      </c>
      <c r="E27" s="8">
        <f t="shared" si="5"/>
        <v>44621</v>
      </c>
      <c r="F27" s="6"/>
      <c r="G27" s="13" t="s">
        <v>6</v>
      </c>
      <c r="H27" s="8"/>
      <c r="I27" s="27">
        <f t="shared" si="1"/>
        <v>0</v>
      </c>
      <c r="J27" s="13" t="s">
        <v>6</v>
      </c>
      <c r="K27" s="8"/>
      <c r="L27" s="27">
        <f t="shared" si="2"/>
        <v>0</v>
      </c>
      <c r="M27" s="13" t="s">
        <v>6</v>
      </c>
      <c r="N27" s="8"/>
      <c r="O27" s="27">
        <f t="shared" si="6"/>
        <v>0</v>
      </c>
      <c r="P27" s="13" t="s">
        <v>6</v>
      </c>
      <c r="Q27" s="8"/>
      <c r="R27" s="27">
        <f t="shared" si="7"/>
        <v>0</v>
      </c>
      <c r="S27" s="6"/>
    </row>
    <row r="28" spans="1:19" x14ac:dyDescent="0.25">
      <c r="A28" s="6"/>
      <c r="B28" s="17">
        <f t="shared" si="0"/>
        <v>28</v>
      </c>
      <c r="C28" s="6"/>
      <c r="D28" s="13" t="s">
        <v>6</v>
      </c>
      <c r="E28" s="8">
        <f t="shared" si="5"/>
        <v>44652</v>
      </c>
      <c r="F28" s="6"/>
      <c r="G28" s="13" t="s">
        <v>6</v>
      </c>
      <c r="H28" s="8"/>
      <c r="I28" s="27">
        <f t="shared" si="1"/>
        <v>0</v>
      </c>
      <c r="J28" s="13" t="s">
        <v>6</v>
      </c>
      <c r="K28" s="8"/>
      <c r="L28" s="27">
        <f t="shared" si="2"/>
        <v>0</v>
      </c>
      <c r="M28" s="13" t="s">
        <v>6</v>
      </c>
      <c r="N28" s="8"/>
      <c r="O28" s="27">
        <f t="shared" si="6"/>
        <v>0</v>
      </c>
      <c r="P28" s="13" t="s">
        <v>6</v>
      </c>
      <c r="Q28" s="8"/>
      <c r="R28" s="27">
        <f t="shared" si="7"/>
        <v>0</v>
      </c>
      <c r="S28" s="6"/>
    </row>
    <row r="29" spans="1:19" x14ac:dyDescent="0.25">
      <c r="A29" s="6"/>
      <c r="B29" s="17">
        <f t="shared" si="0"/>
        <v>29</v>
      </c>
      <c r="C29" s="6"/>
      <c r="D29" s="13" t="s">
        <v>6</v>
      </c>
      <c r="E29" s="8">
        <f t="shared" si="5"/>
        <v>44682</v>
      </c>
      <c r="F29" s="6"/>
      <c r="G29" s="13" t="s">
        <v>6</v>
      </c>
      <c r="H29" s="8"/>
      <c r="I29" s="27">
        <f t="shared" si="1"/>
        <v>0</v>
      </c>
      <c r="J29" s="13" t="s">
        <v>6</v>
      </c>
      <c r="K29" s="8"/>
      <c r="L29" s="27">
        <f t="shared" si="2"/>
        <v>0</v>
      </c>
      <c r="M29" s="13" t="s">
        <v>6</v>
      </c>
      <c r="N29" s="8"/>
      <c r="O29" s="27">
        <f t="shared" si="6"/>
        <v>0</v>
      </c>
      <c r="P29" s="13" t="s">
        <v>6</v>
      </c>
      <c r="Q29" s="8"/>
      <c r="R29" s="27">
        <f t="shared" si="7"/>
        <v>0</v>
      </c>
      <c r="S29" s="6"/>
    </row>
    <row r="30" spans="1:19" x14ac:dyDescent="0.25">
      <c r="A30" s="6"/>
      <c r="B30" s="17">
        <f t="shared" si="0"/>
        <v>30</v>
      </c>
      <c r="C30" s="6"/>
      <c r="D30" s="13" t="s">
        <v>6</v>
      </c>
      <c r="E30" s="8">
        <f t="shared" si="5"/>
        <v>44713</v>
      </c>
      <c r="F30" s="6"/>
      <c r="G30" s="13" t="s">
        <v>6</v>
      </c>
      <c r="H30" s="8"/>
      <c r="I30" s="27">
        <f t="shared" si="1"/>
        <v>0</v>
      </c>
      <c r="J30" s="13" t="s">
        <v>6</v>
      </c>
      <c r="K30" s="8"/>
      <c r="L30" s="27">
        <f t="shared" si="2"/>
        <v>0</v>
      </c>
      <c r="M30" s="13" t="s">
        <v>6</v>
      </c>
      <c r="N30" s="8"/>
      <c r="O30" s="27">
        <f t="shared" si="6"/>
        <v>0</v>
      </c>
      <c r="P30" s="13" t="s">
        <v>6</v>
      </c>
      <c r="Q30" s="8"/>
      <c r="R30" s="27">
        <f t="shared" si="7"/>
        <v>0</v>
      </c>
      <c r="S30" s="6"/>
    </row>
    <row r="31" spans="1:19" x14ac:dyDescent="0.25">
      <c r="A31" s="6"/>
      <c r="B31" s="17">
        <f t="shared" si="0"/>
        <v>31</v>
      </c>
      <c r="C31" s="6"/>
      <c r="D31" s="13" t="s">
        <v>6</v>
      </c>
      <c r="E31" s="8">
        <f t="shared" si="5"/>
        <v>44743</v>
      </c>
      <c r="F31" s="6"/>
      <c r="G31" s="13" t="s">
        <v>6</v>
      </c>
      <c r="H31" s="8"/>
      <c r="I31" s="27">
        <f t="shared" si="1"/>
        <v>0</v>
      </c>
      <c r="J31" s="13" t="s">
        <v>6</v>
      </c>
      <c r="K31" s="8"/>
      <c r="L31" s="27">
        <f t="shared" si="2"/>
        <v>0</v>
      </c>
      <c r="M31" s="13" t="s">
        <v>6</v>
      </c>
      <c r="N31" s="8"/>
      <c r="O31" s="27">
        <f t="shared" si="6"/>
        <v>0</v>
      </c>
      <c r="P31" s="13" t="s">
        <v>6</v>
      </c>
      <c r="Q31" s="8"/>
      <c r="R31" s="27">
        <f t="shared" si="7"/>
        <v>0</v>
      </c>
      <c r="S31" s="6"/>
    </row>
    <row r="32" spans="1:19" x14ac:dyDescent="0.25">
      <c r="A32" s="6"/>
      <c r="B32" s="17">
        <f t="shared" si="0"/>
        <v>32</v>
      </c>
      <c r="C32" s="6"/>
      <c r="D32" s="13" t="s">
        <v>6</v>
      </c>
      <c r="E32" s="8">
        <f t="shared" si="5"/>
        <v>44774</v>
      </c>
      <c r="F32" s="6"/>
      <c r="G32" s="13" t="s">
        <v>6</v>
      </c>
      <c r="H32" s="8"/>
      <c r="I32" s="27">
        <f t="shared" si="1"/>
        <v>0</v>
      </c>
      <c r="J32" s="13" t="s">
        <v>6</v>
      </c>
      <c r="K32" s="8"/>
      <c r="L32" s="27">
        <f t="shared" si="2"/>
        <v>0</v>
      </c>
      <c r="M32" s="13" t="s">
        <v>6</v>
      </c>
      <c r="N32" s="8"/>
      <c r="O32" s="27">
        <f t="shared" si="6"/>
        <v>0</v>
      </c>
      <c r="P32" s="13" t="s">
        <v>6</v>
      </c>
      <c r="Q32" s="8"/>
      <c r="R32" s="27">
        <f t="shared" si="7"/>
        <v>0</v>
      </c>
      <c r="S32" s="6"/>
    </row>
    <row r="33" spans="1:19" x14ac:dyDescent="0.25">
      <c r="A33" s="6"/>
      <c r="B33" s="17">
        <f t="shared" si="0"/>
        <v>33</v>
      </c>
      <c r="C33" s="6"/>
      <c r="D33" s="13" t="s">
        <v>6</v>
      </c>
      <c r="E33" s="8">
        <f t="shared" si="5"/>
        <v>44805</v>
      </c>
      <c r="F33" s="6"/>
      <c r="G33" s="13" t="s">
        <v>6</v>
      </c>
      <c r="H33" s="8"/>
      <c r="I33" s="27">
        <f t="shared" si="1"/>
        <v>0</v>
      </c>
      <c r="J33" s="13" t="s">
        <v>6</v>
      </c>
      <c r="K33" s="8"/>
      <c r="L33" s="27">
        <f t="shared" si="2"/>
        <v>0</v>
      </c>
      <c r="M33" s="13" t="s">
        <v>6</v>
      </c>
      <c r="N33" s="8"/>
      <c r="O33" s="27">
        <f t="shared" si="6"/>
        <v>0</v>
      </c>
      <c r="P33" s="13" t="s">
        <v>6</v>
      </c>
      <c r="Q33" s="8"/>
      <c r="R33" s="27">
        <f t="shared" si="7"/>
        <v>0</v>
      </c>
      <c r="S33" s="6"/>
    </row>
    <row r="34" spans="1:19" x14ac:dyDescent="0.25">
      <c r="A34" s="6"/>
      <c r="B34" s="17">
        <f t="shared" si="0"/>
        <v>34</v>
      </c>
      <c r="C34" s="6"/>
      <c r="D34" s="13" t="s">
        <v>6</v>
      </c>
      <c r="E34" s="8">
        <f t="shared" si="5"/>
        <v>44835</v>
      </c>
      <c r="F34" s="6"/>
      <c r="G34" s="13" t="s">
        <v>6</v>
      </c>
      <c r="H34" s="8"/>
      <c r="I34" s="27">
        <f t="shared" si="1"/>
        <v>0</v>
      </c>
      <c r="J34" s="13" t="s">
        <v>6</v>
      </c>
      <c r="K34" s="8"/>
      <c r="L34" s="27">
        <f t="shared" si="2"/>
        <v>0</v>
      </c>
      <c r="M34" s="13" t="s">
        <v>6</v>
      </c>
      <c r="N34" s="8"/>
      <c r="O34" s="27">
        <f t="shared" si="6"/>
        <v>0</v>
      </c>
      <c r="P34" s="13" t="s">
        <v>6</v>
      </c>
      <c r="Q34" s="8"/>
      <c r="R34" s="27">
        <f t="shared" si="7"/>
        <v>0</v>
      </c>
      <c r="S34" s="6"/>
    </row>
    <row r="35" spans="1:19" x14ac:dyDescent="0.25">
      <c r="A35" s="6"/>
      <c r="B35" s="17">
        <f t="shared" si="0"/>
        <v>35</v>
      </c>
      <c r="C35" s="6"/>
      <c r="D35" s="13" t="s">
        <v>6</v>
      </c>
      <c r="E35" s="8">
        <f t="shared" si="5"/>
        <v>44866</v>
      </c>
      <c r="F35" s="6"/>
      <c r="G35" s="13" t="s">
        <v>6</v>
      </c>
      <c r="H35" s="8"/>
      <c r="I35" s="27">
        <f t="shared" si="1"/>
        <v>0</v>
      </c>
      <c r="J35" s="13" t="s">
        <v>6</v>
      </c>
      <c r="K35" s="8"/>
      <c r="L35" s="27">
        <f t="shared" si="2"/>
        <v>0</v>
      </c>
      <c r="M35" s="13" t="s">
        <v>6</v>
      </c>
      <c r="N35" s="8"/>
      <c r="O35" s="27">
        <f t="shared" si="6"/>
        <v>0</v>
      </c>
      <c r="P35" s="13" t="s">
        <v>6</v>
      </c>
      <c r="Q35" s="8"/>
      <c r="R35" s="27">
        <f t="shared" si="7"/>
        <v>0</v>
      </c>
      <c r="S35" s="6"/>
    </row>
    <row r="36" spans="1:19" x14ac:dyDescent="0.25">
      <c r="A36" s="6"/>
      <c r="B36" s="17">
        <f t="shared" si="0"/>
        <v>36</v>
      </c>
      <c r="C36" s="6"/>
      <c r="D36" s="13" t="s">
        <v>6</v>
      </c>
      <c r="E36" s="8">
        <f t="shared" si="5"/>
        <v>44896</v>
      </c>
      <c r="F36" s="6"/>
      <c r="G36" s="13" t="s">
        <v>6</v>
      </c>
      <c r="H36" s="8"/>
      <c r="I36" s="27">
        <f t="shared" si="1"/>
        <v>0</v>
      </c>
      <c r="J36" s="13" t="s">
        <v>6</v>
      </c>
      <c r="K36" s="8"/>
      <c r="L36" s="27">
        <f t="shared" si="2"/>
        <v>0</v>
      </c>
      <c r="M36" s="13" t="s">
        <v>6</v>
      </c>
      <c r="N36" s="8"/>
      <c r="O36" s="27">
        <f t="shared" si="6"/>
        <v>0</v>
      </c>
      <c r="P36" s="13" t="s">
        <v>6</v>
      </c>
      <c r="Q36" s="8"/>
      <c r="R36" s="27">
        <f t="shared" si="7"/>
        <v>0</v>
      </c>
      <c r="S36" s="6"/>
    </row>
    <row r="37" spans="1:19" x14ac:dyDescent="0.25">
      <c r="A37" s="6"/>
      <c r="B37" s="17">
        <f t="shared" si="0"/>
        <v>37</v>
      </c>
      <c r="C37" s="6"/>
      <c r="D37" s="13" t="s">
        <v>6</v>
      </c>
      <c r="E37" s="8">
        <f t="shared" si="5"/>
        <v>44927</v>
      </c>
      <c r="F37" s="6"/>
      <c r="G37" s="13" t="s">
        <v>6</v>
      </c>
      <c r="H37" s="8"/>
      <c r="I37" s="27">
        <f t="shared" si="1"/>
        <v>0</v>
      </c>
      <c r="J37" s="13" t="s">
        <v>6</v>
      </c>
      <c r="K37" s="8"/>
      <c r="L37" s="27">
        <f t="shared" si="2"/>
        <v>0</v>
      </c>
      <c r="M37" s="13" t="s">
        <v>6</v>
      </c>
      <c r="N37" s="8"/>
      <c r="O37" s="27">
        <f t="shared" si="6"/>
        <v>0</v>
      </c>
      <c r="P37" s="13" t="s">
        <v>6</v>
      </c>
      <c r="Q37" s="8"/>
      <c r="R37" s="27">
        <f t="shared" si="7"/>
        <v>0</v>
      </c>
      <c r="S37" s="6"/>
    </row>
    <row r="38" spans="1:19" x14ac:dyDescent="0.25">
      <c r="A38" s="6"/>
      <c r="B38" s="17">
        <f t="shared" si="0"/>
        <v>38</v>
      </c>
      <c r="C38" s="6"/>
      <c r="D38" s="13" t="s">
        <v>6</v>
      </c>
      <c r="E38" s="8">
        <f t="shared" si="5"/>
        <v>44958</v>
      </c>
      <c r="F38" s="6"/>
      <c r="G38" s="13" t="s">
        <v>6</v>
      </c>
      <c r="H38" s="8"/>
      <c r="I38" s="27">
        <f t="shared" si="1"/>
        <v>0</v>
      </c>
      <c r="J38" s="13" t="s">
        <v>6</v>
      </c>
      <c r="K38" s="8"/>
      <c r="L38" s="27">
        <f t="shared" si="2"/>
        <v>0</v>
      </c>
      <c r="M38" s="13" t="s">
        <v>6</v>
      </c>
      <c r="N38" s="8"/>
      <c r="O38" s="27">
        <f t="shared" si="6"/>
        <v>0</v>
      </c>
      <c r="P38" s="13" t="s">
        <v>6</v>
      </c>
      <c r="Q38" s="8"/>
      <c r="R38" s="27">
        <f t="shared" si="7"/>
        <v>0</v>
      </c>
      <c r="S38" s="6"/>
    </row>
    <row r="39" spans="1:19" x14ac:dyDescent="0.25">
      <c r="A39" s="6"/>
      <c r="B39" s="17">
        <f t="shared" si="0"/>
        <v>39</v>
      </c>
      <c r="C39" s="6"/>
      <c r="D39" s="13" t="s">
        <v>6</v>
      </c>
      <c r="E39" s="8">
        <f t="shared" si="5"/>
        <v>44986</v>
      </c>
      <c r="F39" s="6"/>
      <c r="G39" s="13" t="s">
        <v>6</v>
      </c>
      <c r="H39" s="8"/>
      <c r="I39" s="27">
        <f t="shared" si="1"/>
        <v>0</v>
      </c>
      <c r="J39" s="13" t="s">
        <v>6</v>
      </c>
      <c r="K39" s="8"/>
      <c r="L39" s="27">
        <f t="shared" si="2"/>
        <v>0</v>
      </c>
      <c r="M39" s="13" t="s">
        <v>6</v>
      </c>
      <c r="N39" s="8"/>
      <c r="O39" s="27">
        <f t="shared" si="6"/>
        <v>0</v>
      </c>
      <c r="P39" s="13" t="s">
        <v>6</v>
      </c>
      <c r="Q39" s="8"/>
      <c r="R39" s="27">
        <f t="shared" si="7"/>
        <v>0</v>
      </c>
      <c r="S39" s="6"/>
    </row>
    <row r="40" spans="1:19" x14ac:dyDescent="0.25">
      <c r="A40" s="6"/>
      <c r="B40" s="17">
        <f t="shared" si="0"/>
        <v>40</v>
      </c>
      <c r="C40" s="6"/>
      <c r="D40" s="13"/>
      <c r="E40" s="9"/>
      <c r="F40" s="6"/>
      <c r="G40" s="13"/>
      <c r="H40" s="9"/>
      <c r="I40" s="27"/>
      <c r="J40" s="13"/>
      <c r="K40" s="9"/>
      <c r="L40" s="27"/>
      <c r="M40" s="13"/>
      <c r="N40" s="9"/>
      <c r="O40" s="27"/>
      <c r="P40" s="13"/>
      <c r="Q40" s="9"/>
      <c r="R40" s="27"/>
      <c r="S40" s="6"/>
    </row>
    <row r="41" spans="1:19" x14ac:dyDescent="0.25">
      <c r="A41" s="6"/>
      <c r="B41" s="17">
        <f>ROW(A41)</f>
        <v>41</v>
      </c>
      <c r="C41" s="6"/>
      <c r="D41" s="13"/>
      <c r="E41" s="6"/>
      <c r="F41" s="6"/>
      <c r="G41" s="13"/>
      <c r="H41" s="6"/>
      <c r="I41" s="27"/>
      <c r="J41" s="13"/>
      <c r="K41" s="6"/>
      <c r="L41" s="27"/>
      <c r="M41" s="13"/>
      <c r="N41" s="6"/>
      <c r="O41" s="27"/>
      <c r="P41" s="13"/>
      <c r="Q41" s="6"/>
      <c r="R41" s="27"/>
      <c r="S41" s="6"/>
    </row>
    <row r="42" spans="1:19" x14ac:dyDescent="0.25">
      <c r="A42" s="6"/>
      <c r="B42" s="17">
        <f t="shared" si="0"/>
        <v>42</v>
      </c>
      <c r="C42" s="6"/>
      <c r="D42" s="13"/>
      <c r="E42" s="6"/>
      <c r="F42" s="6"/>
      <c r="G42" s="13"/>
      <c r="H42" s="6"/>
      <c r="I42" s="27"/>
      <c r="J42" s="13"/>
      <c r="K42" s="6"/>
      <c r="L42" s="27"/>
      <c r="M42" s="13"/>
      <c r="N42" s="6"/>
      <c r="O42" s="27"/>
      <c r="P42" s="13"/>
      <c r="Q42" s="6"/>
      <c r="R42" s="27"/>
      <c r="S42" s="6"/>
    </row>
  </sheetData>
  <conditionalFormatting sqref="E13:E40">
    <cfRule type="containsBlanks" dxfId="12" priority="13">
      <formula>LEN(TRIM(E13))=0</formula>
    </cfRule>
  </conditionalFormatting>
  <conditionalFormatting sqref="H13:H40">
    <cfRule type="containsBlanks" dxfId="11" priority="12">
      <formula>LEN(TRIM(H13))=0</formula>
    </cfRule>
  </conditionalFormatting>
  <conditionalFormatting sqref="I1:I7 I9:I1048576">
    <cfRule type="cellIs" dxfId="10" priority="11" operator="equal">
      <formula>1</formula>
    </cfRule>
  </conditionalFormatting>
  <conditionalFormatting sqref="K13:K40">
    <cfRule type="containsBlanks" dxfId="9" priority="10">
      <formula>LEN(TRIM(K13))=0</formula>
    </cfRule>
  </conditionalFormatting>
  <conditionalFormatting sqref="L1:L1048576">
    <cfRule type="cellIs" dxfId="8" priority="9" operator="equal">
      <formula>1</formula>
    </cfRule>
  </conditionalFormatting>
  <conditionalFormatting sqref="N14:N40">
    <cfRule type="containsBlanks" dxfId="7" priority="8">
      <formula>LEN(TRIM(N14))=0</formula>
    </cfRule>
  </conditionalFormatting>
  <conditionalFormatting sqref="O1:O1048576">
    <cfRule type="cellIs" dxfId="6" priority="7" operator="equal">
      <formula>1</formula>
    </cfRule>
  </conditionalFormatting>
  <conditionalFormatting sqref="N13">
    <cfRule type="containsBlanks" dxfId="5" priority="6">
      <formula>LEN(TRIM(N13))=0</formula>
    </cfRule>
  </conditionalFormatting>
  <conditionalFormatting sqref="G8:J8">
    <cfRule type="cellIs" dxfId="4" priority="5" operator="equal">
      <formula>0</formula>
    </cfRule>
  </conditionalFormatting>
  <conditionalFormatting sqref="H8">
    <cfRule type="containsBlanks" dxfId="3" priority="4">
      <formula>LEN(TRIM(H8))=0</formula>
    </cfRule>
  </conditionalFormatting>
  <conditionalFormatting sqref="Q14:Q40">
    <cfRule type="containsBlanks" dxfId="2" priority="3">
      <formula>LEN(TRIM(Q14))=0</formula>
    </cfRule>
  </conditionalFormatting>
  <conditionalFormatting sqref="R1:R1048576">
    <cfRule type="cellIs" dxfId="1" priority="2" operator="equal">
      <formula>1</formula>
    </cfRule>
  </conditionalFormatting>
  <conditionalFormatting sqref="Q13">
    <cfRule type="containsBlanks" dxfId="0" priority="1">
      <formula>LEN(TRIM(Q13))=0</formula>
    </cfRule>
  </conditionalFormatting>
  <dataValidations count="1">
    <dataValidation type="decimal" operator="greaterThanOrEqual" allowBlank="1" showInputMessage="1" showErrorMessage="1" sqref="H8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методология</vt:lpstr>
      <vt:lpstr>главная</vt:lpstr>
      <vt:lpstr>клиенты</vt:lpstr>
      <vt:lpstr>инвестиции</vt:lpstr>
      <vt:lpstr>расчеты</vt:lpstr>
      <vt:lpstr>kpi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2021-05-30T17:03:39Z</dcterms:modified>
</cp:coreProperties>
</file>